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MAYO 2022\"/>
    </mc:Choice>
  </mc:AlternateContent>
  <bookViews>
    <workbookView showHorizontalScroll="0" showVerticalScroll="0" xWindow="0" yWindow="0" windowWidth="28800" windowHeight="12435" activeTab="7"/>
  </bookViews>
  <sheets>
    <sheet name="Part ABRIL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ABRIL 2022'!$A$1:$G$15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E11" i="10" l="1"/>
  <c r="E10" i="10"/>
  <c r="E9" i="10"/>
  <c r="E8" i="10"/>
  <c r="E7" i="10"/>
  <c r="E6" i="10"/>
  <c r="E5" i="10"/>
  <c r="E4" i="10"/>
  <c r="C13" i="10"/>
  <c r="S61" i="7" l="1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0" i="7"/>
  <c r="R19" i="7"/>
  <c r="R18" i="7"/>
  <c r="R17" i="7"/>
  <c r="R16" i="7"/>
  <c r="R15" i="7"/>
  <c r="R14" i="7"/>
  <c r="R13" i="7"/>
  <c r="R12" i="7"/>
  <c r="R11" i="7"/>
  <c r="R10" i="7"/>
  <c r="R9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0" i="7"/>
  <c r="Q19" i="7"/>
  <c r="Q18" i="7"/>
  <c r="Q17" i="7"/>
  <c r="Q16" i="7"/>
  <c r="Q15" i="7"/>
  <c r="Q14" i="7"/>
  <c r="Q13" i="7"/>
  <c r="Q12" i="7"/>
  <c r="Q11" i="7"/>
  <c r="Q10" i="7"/>
  <c r="Q9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0" i="7"/>
  <c r="P19" i="7"/>
  <c r="P18" i="7"/>
  <c r="P17" i="7"/>
  <c r="P16" i="7"/>
  <c r="P15" i="7"/>
  <c r="P14" i="7"/>
  <c r="P13" i="7"/>
  <c r="P12" i="7"/>
  <c r="P11" i="7"/>
  <c r="P10" i="7"/>
  <c r="P9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0" i="7"/>
  <c r="O19" i="7"/>
  <c r="O18" i="7"/>
  <c r="O17" i="7"/>
  <c r="O16" i="7"/>
  <c r="O15" i="7"/>
  <c r="O14" i="7"/>
  <c r="O13" i="7"/>
  <c r="O12" i="7"/>
  <c r="O11" i="7"/>
  <c r="O10" i="7"/>
  <c r="O9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0" i="7"/>
  <c r="N19" i="7"/>
  <c r="N18" i="7"/>
  <c r="N17" i="7"/>
  <c r="N16" i="7"/>
  <c r="N15" i="7"/>
  <c r="N14" i="7"/>
  <c r="N13" i="7"/>
  <c r="N12" i="7"/>
  <c r="N11" i="7"/>
  <c r="N10" i="7"/>
  <c r="N9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0" i="7"/>
  <c r="M19" i="7"/>
  <c r="M18" i="7"/>
  <c r="M17" i="7"/>
  <c r="M16" i="7"/>
  <c r="M15" i="7"/>
  <c r="M14" i="7"/>
  <c r="M13" i="7"/>
  <c r="M12" i="7"/>
  <c r="M11" i="7"/>
  <c r="M10" i="7"/>
  <c r="M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0" i="7"/>
  <c r="I19" i="7"/>
  <c r="I18" i="7"/>
  <c r="I17" i="7"/>
  <c r="I16" i="7"/>
  <c r="I15" i="7"/>
  <c r="I14" i="7"/>
  <c r="I13" i="7"/>
  <c r="I12" i="7"/>
  <c r="I11" i="7"/>
  <c r="I10" i="7"/>
  <c r="I9" i="7"/>
  <c r="Q59" i="14"/>
  <c r="O59" i="14"/>
  <c r="N59" i="14"/>
  <c r="C59" i="14"/>
  <c r="B59" i="14"/>
  <c r="D59" i="14" s="1"/>
  <c r="U58" i="14"/>
  <c r="R58" i="14"/>
  <c r="P58" i="14"/>
  <c r="J58" i="14"/>
  <c r="G58" i="14"/>
  <c r="E58" i="14"/>
  <c r="D58" i="14"/>
  <c r="U57" i="14"/>
  <c r="P57" i="14"/>
  <c r="R57" i="14" s="1"/>
  <c r="J57" i="14"/>
  <c r="G57" i="14"/>
  <c r="D57" i="14"/>
  <c r="E57" i="14" s="1"/>
  <c r="U56" i="14"/>
  <c r="R56" i="14"/>
  <c r="P56" i="14"/>
  <c r="J56" i="14"/>
  <c r="G56" i="14"/>
  <c r="E56" i="14"/>
  <c r="D56" i="14"/>
  <c r="U55" i="14"/>
  <c r="P55" i="14"/>
  <c r="R55" i="14" s="1"/>
  <c r="J55" i="14"/>
  <c r="G55" i="14"/>
  <c r="D55" i="14"/>
  <c r="E55" i="14" s="1"/>
  <c r="U54" i="14"/>
  <c r="R54" i="14"/>
  <c r="P54" i="14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R50" i="14"/>
  <c r="P50" i="14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E48" i="14"/>
  <c r="D48" i="14"/>
  <c r="U47" i="14"/>
  <c r="R47" i="14"/>
  <c r="P47" i="14"/>
  <c r="J47" i="14"/>
  <c r="G47" i="14"/>
  <c r="D47" i="14"/>
  <c r="E47" i="14" s="1"/>
  <c r="U46" i="14"/>
  <c r="R46" i="14"/>
  <c r="P46" i="14"/>
  <c r="J46" i="14"/>
  <c r="G46" i="14"/>
  <c r="E46" i="14"/>
  <c r="D46" i="14"/>
  <c r="U45" i="14"/>
  <c r="P45" i="14"/>
  <c r="R45" i="14" s="1"/>
  <c r="J45" i="14"/>
  <c r="G45" i="14"/>
  <c r="D45" i="14"/>
  <c r="E45" i="14" s="1"/>
  <c r="U44" i="14"/>
  <c r="R44" i="14"/>
  <c r="P44" i="14"/>
  <c r="J44" i="14"/>
  <c r="G44" i="14"/>
  <c r="E44" i="14"/>
  <c r="D44" i="14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E40" i="14"/>
  <c r="D40" i="14"/>
  <c r="U39" i="14"/>
  <c r="P39" i="14"/>
  <c r="R39" i="14" s="1"/>
  <c r="J39" i="14"/>
  <c r="G39" i="14"/>
  <c r="E39" i="14"/>
  <c r="D39" i="14"/>
  <c r="U38" i="14"/>
  <c r="R38" i="14"/>
  <c r="P38" i="14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E36" i="14"/>
  <c r="D36" i="14"/>
  <c r="U35" i="14"/>
  <c r="R35" i="14"/>
  <c r="P35" i="14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R29" i="14"/>
  <c r="P29" i="14"/>
  <c r="J29" i="14"/>
  <c r="G29" i="14"/>
  <c r="D29" i="14"/>
  <c r="E29" i="14" s="1"/>
  <c r="U28" i="14"/>
  <c r="P28" i="14"/>
  <c r="R28" i="14" s="1"/>
  <c r="J28" i="14"/>
  <c r="G28" i="14"/>
  <c r="E28" i="14"/>
  <c r="D28" i="14"/>
  <c r="U27" i="14"/>
  <c r="P27" i="14"/>
  <c r="R27" i="14" s="1"/>
  <c r="J27" i="14"/>
  <c r="G27" i="14"/>
  <c r="E27" i="14"/>
  <c r="D27" i="14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E24" i="14"/>
  <c r="D24" i="14"/>
  <c r="U23" i="14"/>
  <c r="R23" i="14"/>
  <c r="P23" i="14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19" i="14" l="1"/>
  <c r="T19" i="14" s="1"/>
  <c r="S41" i="14"/>
  <c r="T41" i="14" s="1"/>
  <c r="S43" i="14"/>
  <c r="T43" i="14" s="1"/>
  <c r="V56" i="14"/>
  <c r="W56" i="14" s="1"/>
  <c r="AB6" i="14"/>
  <c r="Z6" i="14"/>
  <c r="V18" i="14"/>
  <c r="W18" i="14" s="1"/>
  <c r="U59" i="14"/>
  <c r="V8" i="14"/>
  <c r="S40" i="14"/>
  <c r="T40" i="14" s="1"/>
  <c r="S46" i="14"/>
  <c r="T46" i="14" s="1"/>
  <c r="V35" i="14"/>
  <c r="W35" i="14" s="1"/>
  <c r="V40" i="14"/>
  <c r="W40" i="14" s="1"/>
  <c r="X40" i="14" s="1"/>
  <c r="V43" i="14"/>
  <c r="W43" i="14" s="1"/>
  <c r="X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S37" i="14"/>
  <c r="T37" i="14" s="1"/>
  <c r="P59" i="14"/>
  <c r="S8" i="14"/>
  <c r="S49" i="14"/>
  <c r="T49" i="14" s="1"/>
  <c r="S16" i="14"/>
  <c r="T16" i="14" s="1"/>
  <c r="V49" i="14"/>
  <c r="W49" i="14" s="1"/>
  <c r="X49" i="14" s="1"/>
  <c r="S53" i="14"/>
  <c r="T53" i="14" s="1"/>
  <c r="S56" i="14"/>
  <c r="T56" i="14" s="1"/>
  <c r="R59" i="14"/>
  <c r="S13" i="14" s="1"/>
  <c r="T13" i="14" s="1"/>
  <c r="F53" i="14" l="1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X36" i="14" s="1"/>
  <c r="AB36" i="14" s="1"/>
  <c r="V24" i="14"/>
  <c r="W24" i="14" s="1"/>
  <c r="V50" i="14"/>
  <c r="W50" i="14" s="1"/>
  <c r="X50" i="14" s="1"/>
  <c r="AB50" i="14" s="1"/>
  <c r="V38" i="14"/>
  <c r="W38" i="14" s="1"/>
  <c r="X38" i="14" s="1"/>
  <c r="AB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X29" i="14" s="1"/>
  <c r="AB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X14" i="14" s="1"/>
  <c r="AB14" i="14" s="1"/>
  <c r="V58" i="14"/>
  <c r="W58" i="14" s="1"/>
  <c r="X58" i="14" s="1"/>
  <c r="AB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35" i="14"/>
  <c r="AB35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X19" i="14" s="1"/>
  <c r="AB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X47" i="14" s="1"/>
  <c r="AB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X18" i="14"/>
  <c r="AB18" i="14" s="1"/>
  <c r="V51" i="14"/>
  <c r="W51" i="14" s="1"/>
  <c r="X51" i="14" s="1"/>
  <c r="AB51" i="14" s="1"/>
  <c r="K41" i="14"/>
  <c r="L41" i="14" s="1"/>
  <c r="K53" i="14"/>
  <c r="L53" i="14" s="1"/>
  <c r="F47" i="14"/>
  <c r="Z47" i="14" s="1"/>
  <c r="H56" i="14"/>
  <c r="I56" i="14" s="1"/>
  <c r="V11" i="14"/>
  <c r="W11" i="14" s="1"/>
  <c r="X11" i="14" s="1"/>
  <c r="AB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X57" i="14" s="1"/>
  <c r="AB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X17" i="14" s="1"/>
  <c r="AB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S59" i="14"/>
  <c r="T8" i="14"/>
  <c r="S23" i="14"/>
  <c r="T23" i="14" s="1"/>
  <c r="S47" i="14"/>
  <c r="T47" i="14" s="1"/>
  <c r="S35" i="14"/>
  <c r="T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V27" i="14"/>
  <c r="W27" i="14" s="1"/>
  <c r="X27" i="14" s="1"/>
  <c r="AB27" i="14" s="1"/>
  <c r="V20" i="14"/>
  <c r="W20" i="14" s="1"/>
  <c r="X20" i="14" s="1"/>
  <c r="AB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X21" i="14" s="1"/>
  <c r="AB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X37" i="14" s="1"/>
  <c r="AB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M57" i="14" l="1"/>
  <c r="AA57" i="14" s="1"/>
  <c r="M17" i="14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E12" i="10"/>
  <c r="D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R63" i="7"/>
  <c r="L63" i="7"/>
  <c r="K63" i="7"/>
  <c r="J63" i="7"/>
  <c r="I63" i="7"/>
  <c r="AC59" i="14" l="1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AD51" i="14" l="1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AD59" i="14" l="1"/>
  <c r="G11" i="10"/>
  <c r="H11" i="10" s="1"/>
  <c r="G10" i="10"/>
  <c r="H10" i="10" s="1"/>
  <c r="G9" i="10"/>
  <c r="H9" i="10" s="1"/>
  <c r="G8" i="10"/>
  <c r="G7" i="10"/>
  <c r="H7" i="10" s="1"/>
  <c r="G6" i="10"/>
  <c r="G4" i="10"/>
  <c r="H4" i="10" s="1"/>
  <c r="G12" i="10"/>
  <c r="H12" i="10" s="1"/>
  <c r="G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N63" i="7"/>
  <c r="O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G13" i="10"/>
  <c r="AC6" i="7" s="1"/>
  <c r="H8" i="10"/>
  <c r="H13" i="10" s="1"/>
  <c r="J13" i="10" s="1"/>
  <c r="B5" i="8" s="1"/>
  <c r="B9" i="8" s="1"/>
  <c r="E13" i="10"/>
  <c r="W63" i="7"/>
  <c r="X17" i="7" s="1"/>
  <c r="AB6" i="7" l="1"/>
  <c r="AB17" i="7" s="1"/>
  <c r="Z6" i="7"/>
  <c r="Z47" i="7" s="1"/>
  <c r="AA6" i="7"/>
  <c r="H28" i="7"/>
  <c r="H19" i="7"/>
  <c r="H31" i="7"/>
  <c r="H34" i="7"/>
  <c r="H23" i="7"/>
  <c r="H20" i="7"/>
  <c r="H41" i="7"/>
  <c r="H54" i="7"/>
  <c r="H35" i="7"/>
  <c r="H51" i="7"/>
  <c r="H45" i="7"/>
  <c r="H12" i="7"/>
  <c r="H57" i="7"/>
  <c r="H52" i="7"/>
  <c r="H40" i="7"/>
  <c r="H59" i="7"/>
  <c r="H39" i="7"/>
  <c r="H60" i="7"/>
  <c r="H18" i="7"/>
  <c r="H26" i="7"/>
  <c r="H29" i="7"/>
  <c r="H49" i="7"/>
  <c r="H14" i="7"/>
  <c r="H42" i="7"/>
  <c r="H33" i="7"/>
  <c r="H43" i="7"/>
  <c r="H30" i="7"/>
  <c r="H10" i="7"/>
  <c r="H15" i="7"/>
  <c r="H27" i="7"/>
  <c r="H46" i="7"/>
  <c r="H56" i="7"/>
  <c r="H16" i="7"/>
  <c r="H13" i="7"/>
  <c r="H58" i="7"/>
  <c r="G63" i="7"/>
  <c r="H44" i="7"/>
  <c r="H48" i="7"/>
  <c r="H24" i="7"/>
  <c r="H55" i="7"/>
  <c r="H25" i="7"/>
  <c r="H38" i="7"/>
  <c r="H50" i="7"/>
  <c r="H11" i="7"/>
  <c r="H17" i="7"/>
  <c r="H61" i="7"/>
  <c r="H53" i="7"/>
  <c r="H37" i="7"/>
  <c r="H32" i="7"/>
  <c r="Q63" i="7"/>
  <c r="D9" i="7"/>
  <c r="C63" i="7"/>
  <c r="B16" i="8"/>
  <c r="B14" i="8"/>
  <c r="B21" i="8"/>
  <c r="B17" i="8"/>
  <c r="B25" i="8"/>
  <c r="B24" i="8"/>
  <c r="B22" i="8"/>
  <c r="B15" i="8"/>
  <c r="B23" i="8"/>
  <c r="B19" i="8"/>
  <c r="B20" i="8"/>
  <c r="B18" i="8"/>
  <c r="X12" i="7"/>
  <c r="X20" i="7"/>
  <c r="X14" i="7"/>
  <c r="X9" i="7"/>
  <c r="X48" i="7"/>
  <c r="X44" i="7"/>
  <c r="X53" i="7"/>
  <c r="X60" i="7"/>
  <c r="X29" i="7"/>
  <c r="X52" i="7"/>
  <c r="X30" i="7"/>
  <c r="X40" i="7"/>
  <c r="X15" i="7"/>
  <c r="X46" i="7"/>
  <c r="X50" i="7"/>
  <c r="X25" i="7"/>
  <c r="X47" i="7"/>
  <c r="X59" i="7"/>
  <c r="X36" i="7"/>
  <c r="X28" i="7"/>
  <c r="X10" i="7"/>
  <c r="X51" i="7"/>
  <c r="X34" i="7"/>
  <c r="X24" i="7"/>
  <c r="X61" i="7"/>
  <c r="X37" i="7"/>
  <c r="X55" i="7"/>
  <c r="X11" i="7"/>
  <c r="X19" i="7"/>
  <c r="X13" i="7"/>
  <c r="X41" i="7"/>
  <c r="X49" i="7"/>
  <c r="X42" i="7"/>
  <c r="X27" i="7"/>
  <c r="X58" i="7"/>
  <c r="X33" i="7"/>
  <c r="X57" i="7"/>
  <c r="X18" i="7"/>
  <c r="X26" i="7"/>
  <c r="X54" i="7"/>
  <c r="X39" i="7"/>
  <c r="X45" i="7"/>
  <c r="X56" i="7"/>
  <c r="X31" i="7"/>
  <c r="X38" i="7"/>
  <c r="X32" i="7"/>
  <c r="X35" i="7"/>
  <c r="X43" i="7"/>
  <c r="X23" i="7"/>
  <c r="X16" i="7"/>
  <c r="AB45" i="7" l="1"/>
  <c r="AB13" i="7"/>
  <c r="Z13" i="7"/>
  <c r="Z51" i="7"/>
  <c r="Z17" i="7"/>
  <c r="Z35" i="7"/>
  <c r="Z61" i="7"/>
  <c r="Z49" i="7"/>
  <c r="AB50" i="7"/>
  <c r="AB57" i="7"/>
  <c r="AB55" i="7"/>
  <c r="AB23" i="7"/>
  <c r="AB15" i="7"/>
  <c r="AB43" i="7"/>
  <c r="AB24" i="7"/>
  <c r="AB26" i="7"/>
  <c r="AB14" i="7"/>
  <c r="AB61" i="7"/>
  <c r="AB33" i="7"/>
  <c r="AB40" i="7"/>
  <c r="Z16" i="7"/>
  <c r="Z38" i="7"/>
  <c r="AB12" i="7"/>
  <c r="Z25" i="7"/>
  <c r="Z15" i="7"/>
  <c r="Z39" i="7"/>
  <c r="Z23" i="7"/>
  <c r="Z20" i="7"/>
  <c r="Z10" i="7"/>
  <c r="Z52" i="7"/>
  <c r="Z19" i="7"/>
  <c r="Z60" i="7"/>
  <c r="Z55" i="7"/>
  <c r="Z59" i="7"/>
  <c r="AB35" i="7"/>
  <c r="AB34" i="7"/>
  <c r="Z30" i="7"/>
  <c r="Z31" i="7"/>
  <c r="AB27" i="7"/>
  <c r="Z43" i="7"/>
  <c r="Z44" i="7"/>
  <c r="Z33" i="7"/>
  <c r="Z57" i="7"/>
  <c r="Z36" i="7"/>
  <c r="Z29" i="7"/>
  <c r="Z27" i="7"/>
  <c r="Z34" i="7"/>
  <c r="AB58" i="7"/>
  <c r="AB30" i="7"/>
  <c r="Z24" i="7"/>
  <c r="Z40" i="7"/>
  <c r="AB32" i="7"/>
  <c r="Z48" i="7"/>
  <c r="Z32" i="7"/>
  <c r="Z53" i="7"/>
  <c r="Z58" i="7"/>
  <c r="Z14" i="7"/>
  <c r="Z45" i="7"/>
  <c r="Z11" i="7"/>
  <c r="Z56" i="7"/>
  <c r="Z26" i="7"/>
  <c r="Z54" i="7"/>
  <c r="AB16" i="7"/>
  <c r="AB18" i="7"/>
  <c r="AB37" i="7"/>
  <c r="AB46" i="7"/>
  <c r="AB20" i="7"/>
  <c r="AB10" i="7"/>
  <c r="Z28" i="7"/>
  <c r="AB38" i="7"/>
  <c r="AB42" i="7"/>
  <c r="AB29" i="7"/>
  <c r="AB31" i="7"/>
  <c r="AB49" i="7"/>
  <c r="AB28" i="7"/>
  <c r="AB60" i="7"/>
  <c r="Z37" i="7"/>
  <c r="Z42" i="7"/>
  <c r="Z12" i="7"/>
  <c r="AB54" i="7"/>
  <c r="AB51" i="7"/>
  <c r="AB52" i="7"/>
  <c r="AB56" i="7"/>
  <c r="AB41" i="7"/>
  <c r="AB36" i="7"/>
  <c r="AB53" i="7"/>
  <c r="AB59" i="7"/>
  <c r="AB44" i="7"/>
  <c r="AB39" i="7"/>
  <c r="AB19" i="7"/>
  <c r="AB47" i="7"/>
  <c r="AB48" i="7"/>
  <c r="AB11" i="7"/>
  <c r="AB25" i="7"/>
  <c r="AB9" i="7"/>
  <c r="Z50" i="7"/>
  <c r="Z46" i="7"/>
  <c r="Z18" i="7"/>
  <c r="Z41" i="7"/>
  <c r="AA11" i="7"/>
  <c r="D63" i="7"/>
  <c r="H9" i="7"/>
  <c r="B26" i="8"/>
  <c r="B10" i="8" s="1"/>
  <c r="X63" i="7"/>
  <c r="AB63" i="7" l="1"/>
  <c r="AC11" i="7"/>
  <c r="AA17" i="7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B11" i="8"/>
  <c r="B12" i="8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7" i="7"/>
  <c r="G22" i="8" s="1"/>
  <c r="AD13" i="7"/>
  <c r="G18" i="8" s="1"/>
  <c r="AD33" i="7"/>
  <c r="AD50" i="7"/>
  <c r="AD40" i="7"/>
  <c r="AD51" i="7"/>
  <c r="AD30" i="7"/>
  <c r="AD32" i="7"/>
  <c r="AD42" i="7"/>
  <c r="AD14" i="7"/>
  <c r="G19" i="8" s="1"/>
  <c r="AD20" i="7"/>
  <c r="G25" i="8" s="1"/>
  <c r="AD36" i="7"/>
  <c r="AD24" i="7"/>
  <c r="AD18" i="7"/>
  <c r="G23" i="8" s="1"/>
  <c r="AD47" i="7"/>
  <c r="AD19" i="7"/>
  <c r="G24" i="8" s="1"/>
  <c r="AD58" i="7"/>
  <c r="AD54" i="7"/>
  <c r="AD39" i="7"/>
  <c r="AD16" i="7"/>
  <c r="G21" i="8" s="1"/>
  <c r="AD10" i="7"/>
  <c r="G15" i="8" s="1"/>
  <c r="AD37" i="7"/>
  <c r="AD38" i="7"/>
  <c r="AD43" i="7"/>
  <c r="AD34" i="7"/>
  <c r="AD53" i="7"/>
  <c r="AD29" i="7"/>
  <c r="AD49" i="7"/>
  <c r="AD48" i="7"/>
  <c r="AD61" i="7"/>
  <c r="AD23" i="7"/>
  <c r="AD60" i="7"/>
  <c r="AD56" i="7"/>
  <c r="AD46" i="7"/>
  <c r="AD41" i="7"/>
  <c r="AD35" i="7"/>
  <c r="AD28" i="7"/>
  <c r="AD25" i="7"/>
  <c r="AD55" i="7"/>
  <c r="AD57" i="7"/>
  <c r="AD45" i="7"/>
  <c r="AD44" i="7"/>
  <c r="AD52" i="7"/>
  <c r="AD27" i="7"/>
  <c r="AD12" i="7"/>
  <c r="G17" i="8" s="1"/>
  <c r="AD59" i="7"/>
  <c r="AD15" i="7"/>
  <c r="G20" i="8" s="1"/>
  <c r="AD31" i="7"/>
  <c r="AD26" i="7"/>
  <c r="AD9" i="7"/>
  <c r="G14" i="8" s="1"/>
  <c r="G26" i="8" l="1"/>
  <c r="I23" i="8" s="1"/>
  <c r="D23" i="8" s="1"/>
  <c r="E23" i="8" s="1"/>
  <c r="I21" i="8" l="1"/>
  <c r="D21" i="8" s="1"/>
  <c r="E21" i="8" s="1"/>
  <c r="I20" i="8"/>
  <c r="D20" i="8" s="1"/>
  <c r="E20" i="8" s="1"/>
  <c r="I19" i="8"/>
  <c r="D19" i="8" s="1"/>
  <c r="E19" i="8" s="1"/>
  <c r="I22" i="8"/>
  <c r="D22" i="8" s="1"/>
  <c r="E22" i="8" s="1"/>
  <c r="I17" i="8"/>
  <c r="D17" i="8" s="1"/>
  <c r="E17" i="8" s="1"/>
  <c r="I25" i="8"/>
  <c r="D25" i="8" s="1"/>
  <c r="E25" i="8" s="1"/>
  <c r="I18" i="8"/>
  <c r="D18" i="8" s="1"/>
  <c r="E18" i="8" s="1"/>
  <c r="I14" i="8"/>
  <c r="D14" i="8" s="1"/>
  <c r="E14" i="8" s="1"/>
  <c r="I15" i="8"/>
  <c r="D15" i="8" s="1"/>
  <c r="E15" i="8" s="1"/>
  <c r="I16" i="8"/>
  <c r="D16" i="8" s="1"/>
  <c r="E16" i="8" s="1"/>
  <c r="I24" i="8"/>
  <c r="D24" i="8" s="1"/>
  <c r="E24" i="8" s="1"/>
  <c r="E26" i="8" l="1"/>
  <c r="D26" i="8"/>
</calcChain>
</file>

<file path=xl/sharedStrings.xml><?xml version="1.0" encoding="utf-8"?>
<sst xmlns="http://schemas.openxmlformats.org/spreadsheetml/2006/main" count="542" uniqueCount="297">
  <si>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</si>
  <si>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</si>
  <si>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</si>
  <si>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</si>
  <si>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</si>
  <si>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</si>
  <si>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</si>
  <si>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</si>
  <si>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</si>
  <si>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</si>
  <si>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</si>
  <si>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</si>
  <si>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</si>
  <si>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</si>
  <si>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</si>
  <si>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</si>
  <si>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</si>
  <si>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</si>
  <si>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</si>
  <si>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</si>
  <si>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</si>
  <si>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</si>
  <si>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</si>
  <si>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</si>
  <si>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</si>
  <si>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</si>
  <si>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</si>
  <si>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</si>
  <si>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</si>
  <si>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</si>
  <si>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</si>
  <si>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</si>
  <si>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</si>
  <si>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</si>
  <si>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</si>
  <si>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</si>
  <si>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</si>
  <si>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</si>
  <si>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</si>
  <si>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</si>
  <si>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</si>
  <si>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</si>
  <si>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</si>
  <si>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</si>
  <si>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</si>
  <si>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</si>
  <si>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</si>
  <si>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</si>
  <si>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</si>
  <si>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</si>
  <si>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</si>
  <si>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</si>
  <si>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</si>
  <si>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</si>
  <si>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</si>
  <si>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</si>
  <si>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</si>
  <si>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</si>
  <si>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</si>
  <si>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</si>
  <si>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</si>
  <si>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</si>
  <si>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</si>
  <si>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</si>
  <si>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</si>
  <si>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</si>
  <si>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</si>
  <si>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</si>
  <si>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</si>
  <si>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</si>
  <si>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</si>
  <si>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</si>
  <si>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</si>
  <si>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</si>
  <si>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</si>
  <si>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</si>
  <si>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</si>
  <si>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</si>
  <si>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</si>
  <si>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</si>
  <si>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</si>
  <si>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</si>
  <si>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</si>
  <si>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</si>
  <si>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</si>
  <si>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</si>
  <si>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</si>
  <si>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</si>
  <si>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</si>
  <si>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</si>
  <si>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</si>
  <si>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</si>
  <si>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</si>
  <si>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</si>
  <si>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</si>
  <si>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</si>
  <si>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</si>
  <si>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</si>
  <si>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</si>
  <si>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</si>
  <si>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</si>
  <si>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</si>
  <si>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</si>
  <si>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</si>
  <si>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</si>
  <si>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</si>
  <si>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</si>
  <si>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</si>
  <si>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</si>
  <si>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</si>
  <si>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</si>
  <si>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</si>
  <si>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</si>
  <si>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</si>
  <si>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</si>
  <si>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</si>
  <si>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</si>
  <si>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</si>
  <si>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</si>
  <si>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</si>
  <si>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</si>
  <si>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</si>
  <si>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</si>
  <si>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</si>
  <si>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</si>
  <si>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</si>
  <si>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</si>
  <si>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</si>
  <si>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</si>
  <si>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</si>
  <si>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</si>
  <si>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</si>
  <si>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</si>
  <si>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</si>
  <si>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</si>
  <si>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</si>
  <si>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</si>
  <si>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</si>
  <si>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</si>
  <si>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</si>
  <si>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</si>
  <si>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</si>
  <si>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</si>
  <si>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</si>
  <si>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</si>
  <si>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</si>
  <si>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</si>
  <si>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</si>
  <si>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</si>
  <si>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</si>
  <si>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</si>
  <si>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</si>
  <si>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</si>
  <si>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</si>
  <si>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</si>
  <si>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</si>
  <si>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</si>
  <si>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</si>
  <si>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</si>
  <si>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</si>
  <si>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</si>
  <si>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</si>
  <si>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</si>
  <si>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</si>
  <si>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</si>
  <si>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</si>
  <si>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</si>
  <si>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</si>
  <si>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</si>
  <si>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</si>
  <si>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</si>
  <si>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</si>
  <si>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</si>
  <si>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</si>
  <si>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</si>
  <si>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</si>
  <si>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</si>
  <si>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</si>
  <si>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</si>
  <si>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</si>
  <si>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</si>
  <si>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</si>
  <si>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</si>
  <si>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</si>
  <si>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</si>
  <si>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</si>
  <si>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</si>
  <si>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</si>
  <si>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</si>
  <si>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</si>
  <si>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</si>
  <si>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</si>
  <si>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</si>
  <si>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</si>
  <si>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</si>
  <si>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</si>
  <si>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</si>
  <si>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</si>
  <si>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</si>
  <si>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</si>
  <si>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</si>
  <si>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</si>
  <si>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</si>
  <si>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</si>
  <si>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</si>
  <si>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</si>
  <si>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</si>
  <si>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</si>
  <si>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</si>
  <si>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</si>
  <si>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</si>
  <si>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</si>
  <si>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</si>
  <si>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</si>
  <si>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</si>
  <si>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</si>
  <si>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</si>
  <si>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</si>
  <si>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</si>
  <si>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</si>
  <si>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</si>
  <si>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</si>
  <si>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</si>
  <si>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</si>
  <si>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</si>
  <si>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</si>
  <si>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</si>
  <si>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</si>
  <si>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</si>
  <si>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</si>
  <si>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</si>
  <si>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</si>
  <si>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</si>
  <si>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</si>
  <si>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</si>
  <si>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</si>
  <si>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</si>
  <si>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</si>
  <si>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</si>
  <si>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</si>
  <si>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</si>
  <si>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</si>
  <si>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</si>
  <si>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</si>
  <si>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</si>
  <si>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</si>
  <si>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</si>
  <si>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</si>
  <si>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</si>
  <si>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</si>
  <si>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</si>
  <si>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</si>
  <si>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</si>
  <si>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</si>
  <si>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</si>
  <si>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</si>
  <si>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</si>
  <si>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</si>
  <si>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</si>
  <si>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</si>
  <si>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</si>
  <si>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</si>
  <si>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</si>
  <si>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</si>
  <si>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</si>
  <si>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</si>
  <si>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</si>
  <si>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</si>
  <si>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</si>
  <si>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</si>
  <si>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SECRETARÍA DE FINANZAS Y TESORERÍA GENERAL DEL ESTADO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</si>
  <si>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</si>
  <si>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</si>
  <si>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</si>
  <si>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</si>
  <si>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</si>
  <si>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</si>
  <si>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</si>
  <si>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</si>
  <si>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</si>
  <si>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</si>
  <si>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</si>
  <si>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</si>
  <si>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</si>
  <si>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</si>
  <si>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</si>
  <si>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</si>
  <si>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</si>
  <si>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</si>
  <si>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</si>
  <si>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</si>
  <si>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FACTURACIÓN  2020
(2016-2020)</t>
  </si>
  <si>
    <t>RECAUDACIÓN 2021</t>
  </si>
  <si>
    <t xml:space="preserve">Faltante Inicial de FEIEF </t>
  </si>
  <si>
    <t>Participaciones Mayo 2022</t>
  </si>
  <si>
    <t>AJUSTE DEFINITIVO</t>
  </si>
  <si>
    <t>CÁLCULO DE DISTRIBUCIÓN DEL FONDO DE ULTRACRECIMIENTO 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</si>
</sst>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293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164" fontId="8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181" fontId="41" fillId="24" borderId="0" xfId="3" applyNumberFormat="1" applyFont="1" applyFill="1" applyProtection="1">
      <protection hidden="1"/>
    </xf>
    <xf numFmtId="37" fontId="41" fillId="24" borderId="0" xfId="3" applyFont="1" applyFill="1" applyProtection="1">
      <protection hidden="1"/>
    </xf>
    <xf numFmtId="180" fontId="41" fillId="24" borderId="0" xfId="3" applyNumberFormat="1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37" fontId="7" fillId="24" borderId="10" xfId="3" applyFont="1" applyFill="1" applyBorder="1" applyProtection="1"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169" fontId="5" fillId="0" borderId="37" xfId="1" applyNumberFormat="1" applyFont="1" applyFill="1" applyBorder="1" applyAlignment="1">
      <alignment vertical="center" wrapText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37" fontId="4" fillId="24" borderId="0" xfId="3" applyFont="1" applyFill="1" applyAlignment="1" applyProtection="1">
      <alignment horizontal="center"/>
      <protection hidden="1"/>
    </xf>
    <xf numFmtId="178" fontId="36" fillId="24" borderId="0" xfId="40" applyNumberFormat="1" applyFont="1" applyFill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2%20PLANEACION%20HACENDARIA/PARTICIPACIONES%20FEDERALES/ENERO/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zoomScaleSheetLayoutView="100" workbookViewId="0">
      <selection activeCell="E36" sqref="E36:E38"/>
    </sheetView>
  </sheetViews>
  <sheetFormatPr baseColWidth="10" defaultColWidth="11.42578125" defaultRowHeight="12.75" x14ac:dyDescent="0.2"/>
  <cols>
    <col min="1" max="1" width="61.140625" style="16" customWidth="1"/>
    <col min="2" max="5" width="16.28515625" style="16" customWidth="1"/>
    <col min="6" max="6" width="15.140625" style="16" customWidth="1"/>
    <col min="7" max="7" width="21" style="16" customWidth="1"/>
    <col min="8" max="8" width="15.140625" style="16" customWidth="1"/>
    <col min="9" max="9" width="12.28515625" style="16" customWidth="1"/>
    <col min="10" max="10" width="14.42578125" style="16" bestFit="1" customWidth="1"/>
    <col min="11" max="16384" width="11.42578125" style="16"/>
  </cols>
  <sheetData>
    <row r="1" spans="1:10" ht="27.75" customHeight="1" x14ac:dyDescent="0.2">
      <c r="A1" s="278" t="s">
        <v>294</v>
      </c>
      <c r="B1" s="278"/>
      <c r="C1" s="278"/>
      <c r="D1" s="278"/>
      <c r="E1" s="278"/>
      <c r="F1" s="278"/>
      <c r="G1" s="278"/>
    </row>
    <row r="3" spans="1:10" ht="25.5" x14ac:dyDescent="0.2">
      <c r="A3" s="21" t="s">
        <v>90</v>
      </c>
      <c r="B3" s="21" t="s">
        <v>242</v>
      </c>
      <c r="C3" s="221" t="s">
        <v>295</v>
      </c>
      <c r="D3" s="221" t="s">
        <v>293</v>
      </c>
      <c r="E3" s="21" t="s">
        <v>123</v>
      </c>
      <c r="F3" s="21" t="s">
        <v>101</v>
      </c>
      <c r="G3" s="21" t="s">
        <v>110</v>
      </c>
      <c r="H3" s="23" t="s">
        <v>107</v>
      </c>
      <c r="I3" s="21" t="s">
        <v>109</v>
      </c>
      <c r="J3" s="21" t="s">
        <v>108</v>
      </c>
    </row>
    <row r="4" spans="1:10" ht="25.5" customHeight="1" x14ac:dyDescent="0.2">
      <c r="A4" s="22" t="s">
        <v>102</v>
      </c>
      <c r="B4" s="276">
        <v>3413286349</v>
      </c>
      <c r="C4" s="277">
        <v>-285848106</v>
      </c>
      <c r="D4" s="274">
        <v>-12437679.699999999</v>
      </c>
      <c r="E4" s="97">
        <f>+B4+C4+D4</f>
        <v>3115000563.3000002</v>
      </c>
      <c r="F4" s="28">
        <v>20</v>
      </c>
      <c r="G4" s="28">
        <f t="shared" ref="G4:G12" si="0">+F4/100*E4</f>
        <v>623000112.66000009</v>
      </c>
      <c r="H4" s="29">
        <f>+E4-G4</f>
        <v>2492000450.6400003</v>
      </c>
    </row>
    <row r="5" spans="1:10" ht="25.5" customHeight="1" x14ac:dyDescent="0.2">
      <c r="A5" s="25" t="s">
        <v>117</v>
      </c>
      <c r="B5" s="276">
        <v>96904207</v>
      </c>
      <c r="C5" s="277">
        <v>-967678</v>
      </c>
      <c r="D5" s="274"/>
      <c r="E5" s="97">
        <f t="shared" ref="E5:E11" si="1">+B5+C5+D5</f>
        <v>95936529</v>
      </c>
      <c r="F5" s="28">
        <v>100</v>
      </c>
      <c r="G5" s="28">
        <f t="shared" si="0"/>
        <v>95936529</v>
      </c>
      <c r="H5" s="29">
        <v>0</v>
      </c>
    </row>
    <row r="6" spans="1:10" ht="25.5" customHeight="1" x14ac:dyDescent="0.2">
      <c r="A6" s="25" t="s">
        <v>118</v>
      </c>
      <c r="B6" s="276">
        <v>36408403</v>
      </c>
      <c r="C6" s="277">
        <v>-4940937</v>
      </c>
      <c r="D6" s="274"/>
      <c r="E6" s="97">
        <f t="shared" si="1"/>
        <v>31467466</v>
      </c>
      <c r="F6" s="28">
        <v>100</v>
      </c>
      <c r="G6" s="28">
        <f t="shared" si="0"/>
        <v>31467466</v>
      </c>
      <c r="H6" s="29">
        <v>0</v>
      </c>
    </row>
    <row r="7" spans="1:10" ht="25.5" customHeight="1" x14ac:dyDescent="0.2">
      <c r="A7" s="22" t="s">
        <v>103</v>
      </c>
      <c r="B7" s="276">
        <v>87943609</v>
      </c>
      <c r="C7" s="277">
        <v>-13047961</v>
      </c>
      <c r="D7" s="274"/>
      <c r="E7" s="97">
        <f t="shared" si="1"/>
        <v>74895648</v>
      </c>
      <c r="F7" s="28">
        <v>20</v>
      </c>
      <c r="G7" s="28">
        <f t="shared" si="0"/>
        <v>14979129.600000001</v>
      </c>
      <c r="H7" s="29">
        <f t="shared" ref="H7:H12" si="2">+E7-G7</f>
        <v>59916518.399999999</v>
      </c>
    </row>
    <row r="8" spans="1:10" ht="25.5" customHeight="1" x14ac:dyDescent="0.2">
      <c r="A8" s="22" t="s">
        <v>104</v>
      </c>
      <c r="B8" s="276">
        <v>75298111</v>
      </c>
      <c r="C8" s="277">
        <v>-5047468</v>
      </c>
      <c r="D8" s="274"/>
      <c r="E8" s="97">
        <f t="shared" si="1"/>
        <v>70250643</v>
      </c>
      <c r="F8" s="28">
        <v>20</v>
      </c>
      <c r="G8" s="28">
        <f t="shared" si="0"/>
        <v>14050128.600000001</v>
      </c>
      <c r="H8" s="29">
        <f t="shared" si="2"/>
        <v>56200514.399999999</v>
      </c>
    </row>
    <row r="9" spans="1:10" ht="25.5" customHeight="1" x14ac:dyDescent="0.2">
      <c r="A9" s="25" t="s">
        <v>112</v>
      </c>
      <c r="B9" s="276">
        <v>142083415</v>
      </c>
      <c r="C9" s="277"/>
      <c r="D9" s="274"/>
      <c r="E9" s="97">
        <f t="shared" si="1"/>
        <v>142083415</v>
      </c>
      <c r="F9" s="28">
        <v>20</v>
      </c>
      <c r="G9" s="28">
        <f t="shared" si="0"/>
        <v>28416683</v>
      </c>
      <c r="H9" s="29">
        <f t="shared" si="2"/>
        <v>113666732</v>
      </c>
    </row>
    <row r="10" spans="1:10" ht="25.5" customHeight="1" x14ac:dyDescent="0.2">
      <c r="A10" s="22" t="s">
        <v>111</v>
      </c>
      <c r="B10" s="276">
        <v>17306482</v>
      </c>
      <c r="C10" s="277"/>
      <c r="D10" s="274"/>
      <c r="E10" s="97">
        <f t="shared" si="1"/>
        <v>17306482</v>
      </c>
      <c r="F10" s="28">
        <v>20</v>
      </c>
      <c r="G10" s="28">
        <f t="shared" si="0"/>
        <v>3461296.4000000004</v>
      </c>
      <c r="H10" s="29">
        <f t="shared" si="2"/>
        <v>13845185.6</v>
      </c>
    </row>
    <row r="11" spans="1:10" ht="25.5" customHeight="1" x14ac:dyDescent="0.2">
      <c r="A11" s="22" t="s">
        <v>105</v>
      </c>
      <c r="B11" s="276">
        <v>0</v>
      </c>
      <c r="C11" s="277"/>
      <c r="D11" s="274"/>
      <c r="E11" s="97">
        <f t="shared" si="1"/>
        <v>0</v>
      </c>
      <c r="F11" s="28">
        <v>20</v>
      </c>
      <c r="G11" s="28">
        <f t="shared" si="0"/>
        <v>0</v>
      </c>
      <c r="H11" s="29">
        <f t="shared" si="2"/>
        <v>0</v>
      </c>
    </row>
    <row r="12" spans="1:10" ht="25.5" customHeight="1" x14ac:dyDescent="0.2">
      <c r="A12" s="22" t="s">
        <v>119</v>
      </c>
      <c r="B12" s="276">
        <v>8222385</v>
      </c>
      <c r="C12" s="277"/>
      <c r="D12" s="274"/>
      <c r="E12" s="97">
        <f t="shared" ref="E12" si="3">SUM(B12:D12)</f>
        <v>8222385</v>
      </c>
      <c r="F12" s="28">
        <v>20</v>
      </c>
      <c r="G12" s="28">
        <f t="shared" si="0"/>
        <v>1644477</v>
      </c>
      <c r="H12" s="29">
        <f t="shared" si="2"/>
        <v>6577908</v>
      </c>
    </row>
    <row r="13" spans="1:10" ht="25.5" customHeight="1" x14ac:dyDescent="0.2">
      <c r="A13" s="275" t="s">
        <v>94</v>
      </c>
      <c r="B13" s="98">
        <f>SUM(B4:B12)</f>
        <v>3877452961</v>
      </c>
      <c r="C13" s="98">
        <f>SUM(C4:C12)</f>
        <v>-309852150</v>
      </c>
      <c r="D13" s="98">
        <f t="shared" ref="D13" si="4">SUM(D4:D12)</f>
        <v>-12437679.699999999</v>
      </c>
      <c r="E13" s="215">
        <f>SUM(E4:E12)</f>
        <v>3555163131.3000002</v>
      </c>
      <c r="F13" s="30"/>
      <c r="G13" s="30">
        <f>SUM(G4:G12)</f>
        <v>812955822.26000011</v>
      </c>
      <c r="H13" s="29">
        <f>SUM(H4:H12)</f>
        <v>2742207309.0400004</v>
      </c>
      <c r="I13" s="24">
        <v>5.4000000000000003E-3</v>
      </c>
      <c r="J13" s="26">
        <f>+H13*I13</f>
        <v>14807919.468816003</v>
      </c>
    </row>
    <row r="14" spans="1:10" x14ac:dyDescent="0.2">
      <c r="A14" s="17"/>
      <c r="B14" s="18"/>
      <c r="C14" s="18"/>
      <c r="D14" s="18"/>
      <c r="E14" s="18"/>
      <c r="F14" s="19"/>
      <c r="G14" s="18"/>
    </row>
    <row r="15" spans="1:10" x14ac:dyDescent="0.2">
      <c r="A15" s="20" t="s">
        <v>106</v>
      </c>
    </row>
    <row r="17" spans="7:10" x14ac:dyDescent="0.2">
      <c r="G17" s="279" t="s">
        <v>113</v>
      </c>
      <c r="H17" s="279"/>
      <c r="I17" s="279"/>
      <c r="J17" s="27" t="s">
        <v>113</v>
      </c>
    </row>
  </sheetData>
  <mergeCells count="2">
    <mergeCell ref="A1:G1"/>
    <mergeCell ref="G17:I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T26" activePane="bottomRight" state="frozen"/>
      <selection activeCell="A4" sqref="A4"/>
      <selection pane="topRight" activeCell="B4" sqref="B4"/>
      <selection pane="bottomLeft" activeCell="A5" sqref="A5"/>
      <selection pane="bottomRight" activeCell="U60" sqref="U60:U61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14" customWidth="1"/>
    <col min="5" max="5" width="12.28515625" style="2" customWidth="1"/>
    <col min="6" max="6" width="15.5703125" style="2" customWidth="1"/>
    <col min="7" max="7" width="12" style="14" customWidth="1"/>
    <col min="8" max="8" width="17.7109375" style="15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4.85546875" style="2" customWidth="1"/>
    <col min="19" max="19" width="17.5703125" style="15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1" t="s">
        <v>0</v>
      </c>
      <c r="C3" s="281"/>
      <c r="D3" s="281"/>
      <c r="E3" s="281"/>
      <c r="F3" s="281"/>
      <c r="G3" s="281"/>
      <c r="H3" s="281"/>
      <c r="I3" s="281" t="s">
        <v>1</v>
      </c>
      <c r="J3" s="281"/>
      <c r="K3" s="281"/>
      <c r="L3" s="281"/>
      <c r="M3" s="281"/>
      <c r="N3" s="281"/>
      <c r="O3" s="281" t="s">
        <v>1</v>
      </c>
      <c r="P3" s="281"/>
      <c r="Q3" s="281"/>
      <c r="R3" s="281"/>
      <c r="S3" s="222"/>
      <c r="T3" s="280" t="s">
        <v>2</v>
      </c>
      <c r="U3" s="280"/>
      <c r="V3" s="280"/>
      <c r="W3" s="280"/>
      <c r="X3" s="280"/>
      <c r="Z3" s="280"/>
      <c r="AA3" s="280"/>
      <c r="AB3" s="280"/>
      <c r="AC3" s="280"/>
      <c r="AD3" s="280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8" t="s">
        <v>7</v>
      </c>
      <c r="I4" s="224" t="s">
        <v>271</v>
      </c>
      <c r="J4" s="224" t="s">
        <v>272</v>
      </c>
      <c r="K4" s="224" t="s">
        <v>273</v>
      </c>
      <c r="L4" s="5" t="s">
        <v>274</v>
      </c>
      <c r="M4" s="269" t="s">
        <v>275</v>
      </c>
      <c r="N4" s="269" t="s">
        <v>276</v>
      </c>
      <c r="O4" s="5" t="s">
        <v>277</v>
      </c>
      <c r="P4" s="224" t="s">
        <v>278</v>
      </c>
      <c r="Q4" s="270" t="s">
        <v>279</v>
      </c>
      <c r="R4" s="269" t="s">
        <v>280</v>
      </c>
      <c r="S4" s="8" t="s">
        <v>8</v>
      </c>
      <c r="T4" s="6" t="s">
        <v>291</v>
      </c>
      <c r="U4" s="5" t="s">
        <v>292</v>
      </c>
      <c r="V4" s="6" t="s">
        <v>9</v>
      </c>
      <c r="W4" s="9" t="s">
        <v>10</v>
      </c>
      <c r="X4" s="10" t="s">
        <v>11</v>
      </c>
      <c r="Z4" s="11" t="s">
        <v>12</v>
      </c>
      <c r="AA4" s="11" t="s">
        <v>13</v>
      </c>
      <c r="AB4" s="11" t="s">
        <v>14</v>
      </c>
      <c r="AC4" s="11" t="s">
        <v>15</v>
      </c>
      <c r="AD4" s="11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</row>
    <row r="5" spans="1:123" x14ac:dyDescent="0.2">
      <c r="A5" s="55"/>
      <c r="B5" s="55"/>
      <c r="C5" s="56"/>
      <c r="D5" s="99"/>
      <c r="E5" s="100"/>
      <c r="F5" s="56"/>
      <c r="G5" s="99"/>
      <c r="H5" s="101"/>
      <c r="I5" s="100"/>
      <c r="J5" s="100"/>
      <c r="K5" s="100"/>
      <c r="L5" s="100"/>
      <c r="M5" s="100"/>
      <c r="N5" s="100"/>
      <c r="O5" s="225">
        <v>0.85</v>
      </c>
      <c r="P5" s="225"/>
      <c r="Q5" s="225"/>
      <c r="R5" s="226">
        <v>0.15</v>
      </c>
      <c r="S5" s="101"/>
      <c r="T5" s="56" t="s">
        <v>17</v>
      </c>
      <c r="U5" s="55" t="s">
        <v>17</v>
      </c>
      <c r="V5" s="56"/>
      <c r="W5" s="102"/>
      <c r="X5" s="103"/>
      <c r="Y5" s="104"/>
      <c r="Z5" s="105" t="s">
        <v>17</v>
      </c>
      <c r="AA5" s="105" t="s">
        <v>17</v>
      </c>
      <c r="AB5" s="105" t="s">
        <v>17</v>
      </c>
      <c r="AC5" s="105" t="s">
        <v>17</v>
      </c>
      <c r="AD5" s="10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</row>
    <row r="6" spans="1:123" s="12" customFormat="1" ht="22.5" x14ac:dyDescent="0.2">
      <c r="A6" s="57"/>
      <c r="B6" s="57" t="s">
        <v>18</v>
      </c>
      <c r="C6" s="58" t="s">
        <v>19</v>
      </c>
      <c r="D6" s="106" t="s">
        <v>20</v>
      </c>
      <c r="E6" s="107" t="s">
        <v>21</v>
      </c>
      <c r="F6" s="58" t="s">
        <v>22</v>
      </c>
      <c r="G6" s="106" t="s">
        <v>23</v>
      </c>
      <c r="H6" s="108" t="s">
        <v>24</v>
      </c>
      <c r="I6" s="271" t="s">
        <v>281</v>
      </c>
      <c r="J6" s="271" t="s">
        <v>282</v>
      </c>
      <c r="K6" s="271" t="s">
        <v>256</v>
      </c>
      <c r="L6" s="271" t="s">
        <v>283</v>
      </c>
      <c r="M6" s="272" t="s">
        <v>284</v>
      </c>
      <c r="N6" s="272" t="s">
        <v>285</v>
      </c>
      <c r="O6" s="271" t="s">
        <v>286</v>
      </c>
      <c r="P6" s="271" t="s">
        <v>287</v>
      </c>
      <c r="Q6" s="271" t="s">
        <v>288</v>
      </c>
      <c r="R6" s="271" t="s">
        <v>289</v>
      </c>
      <c r="S6" s="273" t="s">
        <v>290</v>
      </c>
      <c r="T6" s="109" t="s">
        <v>26</v>
      </c>
      <c r="U6" s="58" t="s">
        <v>27</v>
      </c>
      <c r="V6" s="58" t="s">
        <v>28</v>
      </c>
      <c r="W6" s="58" t="s">
        <v>29</v>
      </c>
      <c r="X6" s="110" t="s">
        <v>30</v>
      </c>
      <c r="Y6" s="59"/>
      <c r="Z6" s="107">
        <f>+AC6*0.25</f>
        <v>203238955.56500003</v>
      </c>
      <c r="AA6" s="107">
        <f>+AC6*0.25</f>
        <v>203238955.56500003</v>
      </c>
      <c r="AB6" s="107">
        <f>+AC6*0.5</f>
        <v>406477911.13000005</v>
      </c>
      <c r="AC6" s="107">
        <f>+'Part ABRIL 2022'!G13</f>
        <v>812955822.26000011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</row>
    <row r="7" spans="1:123" s="13" customFormat="1" ht="23.25" customHeight="1" x14ac:dyDescent="0.2">
      <c r="A7" s="60"/>
      <c r="B7" s="60"/>
      <c r="C7" s="61"/>
      <c r="D7" s="111"/>
      <c r="E7" s="61"/>
      <c r="F7" s="61"/>
      <c r="G7" s="111"/>
      <c r="H7" s="112"/>
      <c r="I7" s="107"/>
      <c r="J7" s="107"/>
      <c r="K7" s="107"/>
      <c r="L7" s="107"/>
      <c r="M7" s="107"/>
      <c r="N7" s="107"/>
      <c r="O7" s="107"/>
      <c r="P7" s="107"/>
      <c r="Q7" s="60"/>
      <c r="R7" s="107"/>
      <c r="S7" s="112"/>
      <c r="T7" s="61"/>
      <c r="U7" s="61"/>
      <c r="V7" s="61"/>
      <c r="W7" s="61"/>
      <c r="X7" s="114"/>
      <c r="Y7" s="61"/>
      <c r="Z7" s="107" t="s">
        <v>31</v>
      </c>
      <c r="AA7" s="107" t="s">
        <v>32</v>
      </c>
      <c r="AB7" s="107" t="s">
        <v>33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</row>
    <row r="8" spans="1:123" ht="13.5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</row>
    <row r="9" spans="1:123" ht="13.5" thickTop="1" x14ac:dyDescent="0.2">
      <c r="A9" s="38" t="s">
        <v>41</v>
      </c>
      <c r="B9" s="62">
        <f>+censo2020!C9</f>
        <v>656464</v>
      </c>
      <c r="C9" s="116">
        <f t="shared" ref="C9:C20" si="0">+B9/$B$63</f>
        <v>0.11348786970290306</v>
      </c>
      <c r="D9" s="116">
        <f t="shared" ref="D9:D20" si="1">+C9*D$4</f>
        <v>9.6464689247467594E-2</v>
      </c>
      <c r="E9" s="117">
        <f>+'TERRITORIO INEGI 2020'!B7</f>
        <v>224</v>
      </c>
      <c r="F9" s="118">
        <f t="shared" ref="F9:F20" si="2">+E9/$E$63</f>
        <v>3.4914677257452099E-3</v>
      </c>
      <c r="G9" s="119">
        <f t="shared" ref="G9:G20" si="3">+F9*G$4</f>
        <v>5.2372015886178146E-4</v>
      </c>
      <c r="H9" s="120">
        <f t="shared" ref="H9:H20" si="4">+G9+D9</f>
        <v>9.6988409406329371E-2</v>
      </c>
      <c r="I9" s="121">
        <f>+'COEF Art 14 F I'!N13</f>
        <v>77936</v>
      </c>
      <c r="J9" s="122">
        <f>+'COEF Art 14 F I'!O13</f>
        <v>87455</v>
      </c>
      <c r="K9" s="123">
        <f>+J9/$J$63</f>
        <v>8.1310904149733673E-2</v>
      </c>
      <c r="L9" s="123">
        <f>+'COEF Art 14 F I'!Q13</f>
        <v>1.8323297204</v>
      </c>
      <c r="M9" s="123">
        <f>+L9*K9</f>
        <v>0.14898838626615271</v>
      </c>
      <c r="N9" s="123">
        <f>+M9/$M$63</f>
        <v>7.7273934146028844E-2</v>
      </c>
      <c r="O9" s="123">
        <f>+N9*$O$5</f>
        <v>6.5682844024124512E-2</v>
      </c>
      <c r="P9" s="123">
        <f>+I9/J9</f>
        <v>0.89115545137499286</v>
      </c>
      <c r="Q9" s="246">
        <f>+P9/$P$63</f>
        <v>1.1841897874560577E-2</v>
      </c>
      <c r="R9" s="247">
        <f>+Q9*$R$5</f>
        <v>1.7762846811840865E-3</v>
      </c>
      <c r="S9" s="120">
        <f>+R9+O9</f>
        <v>6.7459128705308596E-2</v>
      </c>
      <c r="T9" s="117">
        <v>683317463.73000002</v>
      </c>
      <c r="U9" s="117">
        <v>336540527.27999997</v>
      </c>
      <c r="V9" s="124">
        <f t="shared" ref="V9:V20" si="5">+U9/T9</f>
        <v>0.49250977055809247</v>
      </c>
      <c r="W9" s="125">
        <f t="shared" ref="W9:W20" si="6">+V9*U9</f>
        <v>165749497.87417224</v>
      </c>
      <c r="X9" s="263">
        <f t="shared" ref="X9:X20" si="7">+W9/W$63</f>
        <v>8.757329608280448E-2</v>
      </c>
      <c r="Y9" s="32"/>
      <c r="Z9" s="126">
        <f t="shared" ref="Z9:Z20" si="8">+H9*Z$6</f>
        <v>19711823.029653005</v>
      </c>
      <c r="AA9" s="127">
        <f t="shared" ref="AA9:AA20" si="9">+S9*AA$6</f>
        <v>13710322.861391831</v>
      </c>
      <c r="AB9" s="127">
        <f t="shared" ref="AB9:AB20" si="10">+X9*AB$6</f>
        <v>35596610.462507382</v>
      </c>
      <c r="AC9" s="127">
        <f t="shared" ref="AC9:AC20" si="11">SUM(Z9:AB9)</f>
        <v>69018756.353552222</v>
      </c>
      <c r="AD9" s="120">
        <f>+AC9/AC$63</f>
        <v>8.4898532569311722E-2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</row>
    <row r="10" spans="1:123" x14ac:dyDescent="0.2">
      <c r="A10" s="42" t="s">
        <v>48</v>
      </c>
      <c r="B10" s="64">
        <f>+censo2020!C15</f>
        <v>68747</v>
      </c>
      <c r="C10" s="128">
        <f t="shared" si="0"/>
        <v>1.1884811015479108E-2</v>
      </c>
      <c r="D10" s="128">
        <f>+C10*D$4</f>
        <v>1.0102089363157242E-2</v>
      </c>
      <c r="E10" s="129">
        <f>+'TERRITORIO INEGI 2020'!B14</f>
        <v>138.69999999999999</v>
      </c>
      <c r="F10" s="130">
        <f t="shared" si="2"/>
        <v>2.1619043462538417E-3</v>
      </c>
      <c r="G10" s="131">
        <f>+F10*G$4</f>
        <v>3.2428565193807623E-4</v>
      </c>
      <c r="H10" s="132">
        <f>+G10+D10</f>
        <v>1.0426375015095319E-2</v>
      </c>
      <c r="I10" s="133">
        <f>+'COEF Art 14 F I'!N20</f>
        <v>10747</v>
      </c>
      <c r="J10" s="134">
        <f>+'COEF Art 14 F I'!O20</f>
        <v>15877</v>
      </c>
      <c r="K10" s="135">
        <f t="shared" ref="K10:K20" si="12">+J10/$J$63</f>
        <v>1.4761571381685684E-2</v>
      </c>
      <c r="L10" s="135">
        <f>+'COEF Art 14 F I'!Q20</f>
        <v>1.8900298334000001</v>
      </c>
      <c r="M10" s="135">
        <f t="shared" ref="M10:M20" si="13">+L10*K10</f>
        <v>2.7899810299249601E-2</v>
      </c>
      <c r="N10" s="135">
        <f t="shared" ref="N10:N20" si="14">+M10/$M$63</f>
        <v>1.4470444024405791E-2</v>
      </c>
      <c r="O10" s="135">
        <f t="shared" ref="O10:O20" si="15">+N10*$O$5</f>
        <v>1.2299877420744922E-2</v>
      </c>
      <c r="P10" s="135">
        <f t="shared" ref="P10:P20" si="16">+I10/J10</f>
        <v>0.67689110033381616</v>
      </c>
      <c r="Q10" s="251">
        <f t="shared" ref="Q10:Q20" si="17">+P10/$P$63</f>
        <v>8.9946992637304091E-3</v>
      </c>
      <c r="R10" s="252">
        <f t="shared" ref="R10:R20" si="18">+Q10*$R$5</f>
        <v>1.3492048895595613E-3</v>
      </c>
      <c r="S10" s="132">
        <f t="shared" ref="S10:S20" si="19">+R10+O10</f>
        <v>1.3649082310304483E-2</v>
      </c>
      <c r="T10" s="129">
        <v>49791403.200000003</v>
      </c>
      <c r="U10" s="129">
        <v>14209085</v>
      </c>
      <c r="V10" s="138">
        <f>+U10/T10</f>
        <v>0.28537225478313089</v>
      </c>
      <c r="W10" s="139">
        <f>+V10*U10</f>
        <v>4054878.6248551635</v>
      </c>
      <c r="X10" s="264">
        <f t="shared" si="7"/>
        <v>2.1423840853131734E-3</v>
      </c>
      <c r="Y10" s="32"/>
      <c r="Z10" s="141">
        <f t="shared" si="8"/>
        <v>2119045.5683969841</v>
      </c>
      <c r="AA10" s="142">
        <f>+S10*AA$6</f>
        <v>2774025.2331670006</v>
      </c>
      <c r="AB10" s="142">
        <f>+X10*AB$6</f>
        <v>870831.80783625459</v>
      </c>
      <c r="AC10" s="142">
        <f>SUM(Z10:AB10)</f>
        <v>5763902.6094002388</v>
      </c>
      <c r="AD10" s="132">
        <f t="shared" ref="AD10:AD20" si="20">+AC10/AC$63</f>
        <v>7.0900563740065358E-3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</row>
    <row r="11" spans="1:123" x14ac:dyDescent="0.2">
      <c r="A11" s="42" t="s">
        <v>44</v>
      </c>
      <c r="B11" s="64">
        <f>+censo2020!C12</f>
        <v>122337</v>
      </c>
      <c r="C11" s="128">
        <f t="shared" si="0"/>
        <v>2.1149317427679282E-2</v>
      </c>
      <c r="D11" s="128">
        <f t="shared" si="1"/>
        <v>1.7976919813527389E-2</v>
      </c>
      <c r="E11" s="129">
        <f>+'TERRITORIO INEGI 2020'!B10</f>
        <v>1140.9000000000001</v>
      </c>
      <c r="F11" s="130">
        <f t="shared" si="2"/>
        <v>1.778310503706567E-2</v>
      </c>
      <c r="G11" s="131">
        <f t="shared" si="3"/>
        <v>2.6674657555598503E-3</v>
      </c>
      <c r="H11" s="132">
        <f t="shared" si="4"/>
        <v>2.064438556908724E-2</v>
      </c>
      <c r="I11" s="133">
        <f>+'COEF Art 14 F I'!N16</f>
        <v>26523</v>
      </c>
      <c r="J11" s="134">
        <f>+'COEF Art 14 F I'!O16</f>
        <v>24758</v>
      </c>
      <c r="K11" s="135">
        <f t="shared" si="12"/>
        <v>2.3018642329645032E-2</v>
      </c>
      <c r="L11" s="135">
        <f>+'COEF Art 14 F I'!Q16</f>
        <v>1.8739893594999999</v>
      </c>
      <c r="M11" s="135">
        <f t="shared" si="13"/>
        <v>4.3136690795891081E-2</v>
      </c>
      <c r="N11" s="135">
        <f t="shared" si="14"/>
        <v>2.2373165367967792E-2</v>
      </c>
      <c r="O11" s="135">
        <f t="shared" si="15"/>
        <v>1.9017190562772623E-2</v>
      </c>
      <c r="P11" s="135">
        <f t="shared" si="16"/>
        <v>1.0712900880523468</v>
      </c>
      <c r="Q11" s="251">
        <f t="shared" si="17"/>
        <v>1.4235572253046412E-2</v>
      </c>
      <c r="R11" s="252">
        <f t="shared" si="18"/>
        <v>2.1353358379569616E-3</v>
      </c>
      <c r="S11" s="132">
        <f t="shared" si="19"/>
        <v>2.1152526400729586E-2</v>
      </c>
      <c r="T11" s="129">
        <v>110141115</v>
      </c>
      <c r="U11" s="129">
        <v>36285132.439999998</v>
      </c>
      <c r="V11" s="138">
        <f t="shared" si="5"/>
        <v>0.32944221093094977</v>
      </c>
      <c r="W11" s="139">
        <f t="shared" si="6"/>
        <v>11953854.254955927</v>
      </c>
      <c r="X11" s="264">
        <f t="shared" si="7"/>
        <v>6.315786360901369E-3</v>
      </c>
      <c r="Y11" s="32"/>
      <c r="Z11" s="141">
        <f t="shared" si="8"/>
        <v>4195743.3613424497</v>
      </c>
      <c r="AA11" s="142">
        <f t="shared" si="9"/>
        <v>4299017.3732453706</v>
      </c>
      <c r="AB11" s="142">
        <f t="shared" si="10"/>
        <v>2567227.6471225331</v>
      </c>
      <c r="AC11" s="142">
        <f t="shared" si="11"/>
        <v>11061988.381710354</v>
      </c>
      <c r="AD11" s="132">
        <f t="shared" si="20"/>
        <v>1.3607121172904892E-2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</row>
    <row r="12" spans="1:123" x14ac:dyDescent="0.2">
      <c r="A12" s="42" t="s">
        <v>45</v>
      </c>
      <c r="B12" s="64">
        <f>+censo2020!C19</f>
        <v>104478</v>
      </c>
      <c r="C12" s="128">
        <f t="shared" si="0"/>
        <v>1.8061897759541888E-2</v>
      </c>
      <c r="D12" s="128">
        <f>+C12*D$4</f>
        <v>1.5352613095610604E-2</v>
      </c>
      <c r="E12" s="129">
        <f>+'TERRITORIO INEGI 2020'!B11</f>
        <v>104.3</v>
      </c>
      <c r="F12" s="130">
        <f t="shared" si="2"/>
        <v>1.6257146598001133E-3</v>
      </c>
      <c r="G12" s="131">
        <f>+F12*G$4</f>
        <v>2.43857198970017E-4</v>
      </c>
      <c r="H12" s="132">
        <f>+G12+D12</f>
        <v>1.5596470294580621E-2</v>
      </c>
      <c r="I12" s="133">
        <f>+'COEF Art 14 F I'!N17</f>
        <v>8234</v>
      </c>
      <c r="J12" s="134">
        <f>+'COEF Art 14 F I'!O17</f>
        <v>27842</v>
      </c>
      <c r="K12" s="135">
        <f t="shared" si="12"/>
        <v>2.5885977855318563E-2</v>
      </c>
      <c r="L12" s="135">
        <f>+'COEF Art 14 F I'!Q17</f>
        <v>1.8343045897000001</v>
      </c>
      <c r="M12" s="135">
        <f t="shared" si="13"/>
        <v>4.7482767988883408E-2</v>
      </c>
      <c r="N12" s="135">
        <f t="shared" si="14"/>
        <v>2.4627290613709468E-2</v>
      </c>
      <c r="O12" s="135">
        <f t="shared" si="15"/>
        <v>2.0933197021653048E-2</v>
      </c>
      <c r="P12" s="135">
        <f t="shared" si="16"/>
        <v>0.29574024854536313</v>
      </c>
      <c r="Q12" s="251">
        <f t="shared" si="17"/>
        <v>3.9298708382110078E-3</v>
      </c>
      <c r="R12" s="252">
        <f t="shared" si="18"/>
        <v>5.8948062573165115E-4</v>
      </c>
      <c r="S12" s="132">
        <f t="shared" si="19"/>
        <v>2.1522677647384698E-2</v>
      </c>
      <c r="T12" s="129">
        <v>32779189</v>
      </c>
      <c r="U12" s="129">
        <v>5537234.6299999999</v>
      </c>
      <c r="V12" s="138">
        <f>+U12/T12</f>
        <v>0.1689253089818665</v>
      </c>
      <c r="W12" s="139">
        <f>+V12*U12</f>
        <v>935379.07077784126</v>
      </c>
      <c r="X12" s="264">
        <f t="shared" si="7"/>
        <v>4.9420498623212194E-4</v>
      </c>
      <c r="Y12" s="32"/>
      <c r="Z12" s="141">
        <f t="shared" si="8"/>
        <v>3169810.3331711139</v>
      </c>
      <c r="AA12" s="142">
        <f>+S12*AA$6</f>
        <v>4374246.5260166377</v>
      </c>
      <c r="AB12" s="142">
        <f>+X12*AB$6</f>
        <v>200883.41047366336</v>
      </c>
      <c r="AC12" s="142">
        <f>SUM(Z12:AB12)</f>
        <v>7744940.2696614154</v>
      </c>
      <c r="AD12" s="132">
        <f t="shared" si="20"/>
        <v>9.52688947860739E-3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</row>
    <row r="13" spans="1:123" x14ac:dyDescent="0.2">
      <c r="A13" s="42" t="s">
        <v>53</v>
      </c>
      <c r="B13" s="64">
        <f>+censo2020!C21</f>
        <v>397205</v>
      </c>
      <c r="C13" s="128">
        <f t="shared" si="0"/>
        <v>6.8667816186937305E-2</v>
      </c>
      <c r="D13" s="128">
        <f t="shared" si="1"/>
        <v>5.8367643758896706E-2</v>
      </c>
      <c r="E13" s="129">
        <f>+'TERRITORIO INEGI 2020'!B19</f>
        <v>1032</v>
      </c>
      <c r="F13" s="130">
        <f t="shared" si="2"/>
        <v>1.6085690593611857E-2</v>
      </c>
      <c r="G13" s="131">
        <f t="shared" si="3"/>
        <v>2.4128535890417784E-3</v>
      </c>
      <c r="H13" s="132">
        <f t="shared" si="4"/>
        <v>6.0780497347938486E-2</v>
      </c>
      <c r="I13" s="133">
        <f>+'COEF Art 14 F I'!N25</f>
        <v>49018</v>
      </c>
      <c r="J13" s="134">
        <f>+'COEF Art 14 F I'!O25</f>
        <v>87249</v>
      </c>
      <c r="K13" s="135">
        <f t="shared" si="12"/>
        <v>8.1119376549769751E-2</v>
      </c>
      <c r="L13" s="135">
        <f>+'COEF Art 14 F I'!Q25</f>
        <v>1.8532766358999999</v>
      </c>
      <c r="M13" s="135">
        <f t="shared" si="13"/>
        <v>0.15033664527846263</v>
      </c>
      <c r="N13" s="135">
        <f t="shared" si="14"/>
        <v>7.7973218705987168E-2</v>
      </c>
      <c r="O13" s="135">
        <f t="shared" si="15"/>
        <v>6.627723590008909E-2</v>
      </c>
      <c r="P13" s="135">
        <f t="shared" si="16"/>
        <v>0.56181732741922541</v>
      </c>
      <c r="Q13" s="251">
        <f t="shared" si="17"/>
        <v>7.4655700138420563E-3</v>
      </c>
      <c r="R13" s="252">
        <f t="shared" si="18"/>
        <v>1.1198355020763085E-3</v>
      </c>
      <c r="S13" s="132">
        <f t="shared" si="19"/>
        <v>6.7397071402165401E-2</v>
      </c>
      <c r="T13" s="129">
        <v>425436337.39000034</v>
      </c>
      <c r="U13" s="129">
        <v>103525907.23999999</v>
      </c>
      <c r="V13" s="138">
        <f t="shared" si="5"/>
        <v>0.24334053803471212</v>
      </c>
      <c r="W13" s="139">
        <f t="shared" si="6"/>
        <v>25192049.968313295</v>
      </c>
      <c r="X13" s="264">
        <f t="shared" si="7"/>
        <v>1.3310151035767794E-2</v>
      </c>
      <c r="Y13" s="32"/>
      <c r="Z13" s="141">
        <f t="shared" si="8"/>
        <v>12352964.799716271</v>
      </c>
      <c r="AA13" s="142">
        <f t="shared" si="9"/>
        <v>13697710.399915827</v>
      </c>
      <c r="AB13" s="142">
        <f t="shared" si="10"/>
        <v>5410282.3898436995</v>
      </c>
      <c r="AC13" s="142">
        <f t="shared" si="11"/>
        <v>31460957.589475799</v>
      </c>
      <c r="AD13" s="132">
        <f t="shared" si="20"/>
        <v>3.8699467705409864E-2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</row>
    <row r="14" spans="1:123" x14ac:dyDescent="0.2">
      <c r="A14" s="42" t="s">
        <v>55</v>
      </c>
      <c r="B14" s="64">
        <f>+censo2020!C23</f>
        <v>481213</v>
      </c>
      <c r="C14" s="128">
        <f t="shared" si="0"/>
        <v>8.3190911067999293E-2</v>
      </c>
      <c r="D14" s="128">
        <f t="shared" si="1"/>
        <v>7.0712274407799397E-2</v>
      </c>
      <c r="E14" s="129">
        <f>+'TERRITORIO INEGI 2020'!B21</f>
        <v>149.4</v>
      </c>
      <c r="F14" s="130">
        <f t="shared" si="2"/>
        <v>2.3286842777961356E-3</v>
      </c>
      <c r="G14" s="131">
        <f t="shared" si="3"/>
        <v>3.4930264166942035E-4</v>
      </c>
      <c r="H14" s="132">
        <f t="shared" si="4"/>
        <v>7.1061577049468819E-2</v>
      </c>
      <c r="I14" s="133">
        <f>+'COEF Art 14 F I'!N27</f>
        <v>95635</v>
      </c>
      <c r="J14" s="134">
        <f>+'COEF Art 14 F I'!O27</f>
        <v>113990</v>
      </c>
      <c r="K14" s="135">
        <f t="shared" si="12"/>
        <v>0.10598170446547529</v>
      </c>
      <c r="L14" s="135">
        <f>+'COEF Art 14 F I'!Q27</f>
        <v>1.9916235985999999</v>
      </c>
      <c r="M14" s="135">
        <f t="shared" si="13"/>
        <v>0.21107566363329158</v>
      </c>
      <c r="N14" s="135">
        <f t="shared" si="14"/>
        <v>0.10947596212157762</v>
      </c>
      <c r="O14" s="135">
        <f t="shared" si="15"/>
        <v>9.3054567803340968E-2</v>
      </c>
      <c r="P14" s="135">
        <f t="shared" si="16"/>
        <v>0.83897710325467145</v>
      </c>
      <c r="Q14" s="251">
        <f t="shared" si="17"/>
        <v>1.1148538855378512E-2</v>
      </c>
      <c r="R14" s="252">
        <f t="shared" si="18"/>
        <v>1.6722808283067768E-3</v>
      </c>
      <c r="S14" s="132">
        <f t="shared" si="19"/>
        <v>9.472684863164775E-2</v>
      </c>
      <c r="T14" s="129">
        <v>449264751.14000052</v>
      </c>
      <c r="U14" s="129">
        <v>154603349.86000001</v>
      </c>
      <c r="V14" s="138">
        <f t="shared" si="5"/>
        <v>0.34412526125785975</v>
      </c>
      <c r="W14" s="139">
        <f t="shared" si="6"/>
        <v>53202918.161912799</v>
      </c>
      <c r="X14" s="264">
        <f t="shared" si="7"/>
        <v>2.8109617008911698E-2</v>
      </c>
      <c r="Y14" s="32"/>
      <c r="Z14" s="141">
        <f t="shared" si="8"/>
        <v>14442480.700335819</v>
      </c>
      <c r="AA14" s="142">
        <f t="shared" si="9"/>
        <v>19252185.779859941</v>
      </c>
      <c r="AB14" s="142">
        <f t="shared" si="10"/>
        <v>11425938.404446747</v>
      </c>
      <c r="AC14" s="142">
        <f t="shared" si="11"/>
        <v>45120604.884642512</v>
      </c>
      <c r="AD14" s="132">
        <f t="shared" si="20"/>
        <v>5.5501914924734989E-2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</row>
    <row r="15" spans="1:123" x14ac:dyDescent="0.2">
      <c r="A15" s="42" t="s">
        <v>59</v>
      </c>
      <c r="B15" s="64">
        <f>+censo2020!C27</f>
        <v>102149</v>
      </c>
      <c r="C15" s="128">
        <f t="shared" si="0"/>
        <v>1.7659266010446643E-2</v>
      </c>
      <c r="D15" s="128">
        <f>+C15*D$4</f>
        <v>1.5010376108879647E-2</v>
      </c>
      <c r="E15" s="129">
        <f>+'TERRITORIO INEGI 2020'!B25</f>
        <v>184.5</v>
      </c>
      <c r="F15" s="130">
        <f t="shared" si="2"/>
        <v>2.8757848008928179E-3</v>
      </c>
      <c r="G15" s="131">
        <f>+F15*G$4</f>
        <v>4.313677201339227E-4</v>
      </c>
      <c r="H15" s="132">
        <f>+G15+D15</f>
        <v>1.544174382901357E-2</v>
      </c>
      <c r="I15" s="133">
        <f>+'COEF Art 14 F I'!N31</f>
        <v>12989</v>
      </c>
      <c r="J15" s="134">
        <f>+'COEF Art 14 F I'!O31</f>
        <v>23008</v>
      </c>
      <c r="K15" s="135">
        <f t="shared" si="12"/>
        <v>2.1391587475582556E-2</v>
      </c>
      <c r="L15" s="135">
        <f>+'COEF Art 14 F I'!Q31</f>
        <v>1.8972127424</v>
      </c>
      <c r="M15" s="135">
        <f t="shared" si="13"/>
        <v>4.0584392338839474E-2</v>
      </c>
      <c r="N15" s="135">
        <f t="shared" si="14"/>
        <v>2.1049396798927169E-2</v>
      </c>
      <c r="O15" s="135">
        <f t="shared" si="15"/>
        <v>1.7891987279088094E-2</v>
      </c>
      <c r="P15" s="135">
        <f t="shared" si="16"/>
        <v>0.56454276773296241</v>
      </c>
      <c r="Q15" s="251">
        <f t="shared" si="17"/>
        <v>7.5017863505189922E-3</v>
      </c>
      <c r="R15" s="252">
        <f t="shared" si="18"/>
        <v>1.1252679525778487E-3</v>
      </c>
      <c r="S15" s="132">
        <f t="shared" si="19"/>
        <v>1.9017255231665944E-2</v>
      </c>
      <c r="T15" s="129">
        <v>63133792</v>
      </c>
      <c r="U15" s="129">
        <v>12472493</v>
      </c>
      <c r="V15" s="138">
        <f>+U15/T15</f>
        <v>0.1975565320074549</v>
      </c>
      <c r="W15" s="139">
        <f>+V15*U15</f>
        <v>2464022.4625672572</v>
      </c>
      <c r="X15" s="264">
        <f t="shared" si="7"/>
        <v>1.3018595617881963E-3</v>
      </c>
      <c r="Y15" s="32"/>
      <c r="Z15" s="141">
        <f t="shared" si="8"/>
        <v>3138363.8879110026</v>
      </c>
      <c r="AA15" s="142">
        <f>+S15*AA$6</f>
        <v>3865047.0909968191</v>
      </c>
      <c r="AB15" s="142">
        <f>+X15*AB$6</f>
        <v>529177.15526028327</v>
      </c>
      <c r="AC15" s="142">
        <f>SUM(Z15:AB15)</f>
        <v>7532588.1341681052</v>
      </c>
      <c r="AD15" s="132">
        <f t="shared" si="20"/>
        <v>9.2656795460639759E-3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</row>
    <row r="16" spans="1:123" x14ac:dyDescent="0.2">
      <c r="A16" s="42" t="s">
        <v>66</v>
      </c>
      <c r="B16" s="64">
        <f>+censo2020!C33</f>
        <v>471523</v>
      </c>
      <c r="C16" s="128">
        <f t="shared" si="0"/>
        <v>8.1515727878332944E-2</v>
      </c>
      <c r="D16" s="128">
        <f t="shared" si="1"/>
        <v>6.9288368696583003E-2</v>
      </c>
      <c r="E16" s="129">
        <f>+'TERRITORIO INEGI 2020'!B32</f>
        <v>247.3</v>
      </c>
      <c r="F16" s="130">
        <f t="shared" si="2"/>
        <v>3.8546427168606712E-3</v>
      </c>
      <c r="G16" s="131">
        <f t="shared" si="3"/>
        <v>5.7819640752910064E-4</v>
      </c>
      <c r="H16" s="132">
        <f t="shared" si="4"/>
        <v>6.9866565104112099E-2</v>
      </c>
      <c r="I16" s="133">
        <f>+'COEF Art 14 F I'!N38</f>
        <v>78885</v>
      </c>
      <c r="J16" s="134">
        <f>+'COEF Art 14 F I'!O38</f>
        <v>113737</v>
      </c>
      <c r="K16" s="135">
        <f t="shared" si="12"/>
        <v>0.1057464788208594</v>
      </c>
      <c r="L16" s="135">
        <f>+'COEF Art 14 F I'!Q38</f>
        <v>1.9568038190999999</v>
      </c>
      <c r="M16" s="135">
        <f t="shared" si="13"/>
        <v>0.20692511361303492</v>
      </c>
      <c r="N16" s="135">
        <f t="shared" si="14"/>
        <v>0.10732324849756292</v>
      </c>
      <c r="O16" s="135">
        <f t="shared" si="15"/>
        <v>9.1224761222928483E-2</v>
      </c>
      <c r="P16" s="135">
        <f t="shared" si="16"/>
        <v>0.69357377106834184</v>
      </c>
      <c r="Q16" s="251">
        <f t="shared" si="17"/>
        <v>9.216382790222178E-3</v>
      </c>
      <c r="R16" s="252">
        <f t="shared" si="18"/>
        <v>1.3824574185333266E-3</v>
      </c>
      <c r="S16" s="132">
        <f t="shared" si="19"/>
        <v>9.2607218641461805E-2</v>
      </c>
      <c r="T16" s="129">
        <v>512545762.94000041</v>
      </c>
      <c r="U16" s="129">
        <v>116809127.09999999</v>
      </c>
      <c r="V16" s="138">
        <f t="shared" si="5"/>
        <v>0.22789989801100724</v>
      </c>
      <c r="W16" s="139">
        <f t="shared" si="6"/>
        <v>26620788.152844779</v>
      </c>
      <c r="X16" s="264">
        <f t="shared" si="7"/>
        <v>1.4065020966980302E-2</v>
      </c>
      <c r="Y16" s="32"/>
      <c r="Z16" s="141">
        <f t="shared" si="8"/>
        <v>14199607.72067382</v>
      </c>
      <c r="AA16" s="142">
        <f t="shared" si="9"/>
        <v>18821394.394470297</v>
      </c>
      <c r="AB16" s="142">
        <f t="shared" si="10"/>
        <v>5717120.3426578064</v>
      </c>
      <c r="AC16" s="142">
        <f t="shared" si="11"/>
        <v>38738122.457801923</v>
      </c>
      <c r="AD16" s="132">
        <f t="shared" si="20"/>
        <v>4.7650956419883615E-2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</row>
    <row r="17" spans="1:123" x14ac:dyDescent="0.2">
      <c r="A17" s="42" t="s">
        <v>76</v>
      </c>
      <c r="B17" s="64">
        <f>+censo2020!C46</f>
        <v>147624</v>
      </c>
      <c r="C17" s="128">
        <f t="shared" si="0"/>
        <v>2.5520871330372057E-2</v>
      </c>
      <c r="D17" s="128">
        <f>+C17*D$4</f>
        <v>2.1692740630816248E-2</v>
      </c>
      <c r="E17" s="129">
        <f>+'TERRITORIO INEGI 2020'!B42</f>
        <v>322.8</v>
      </c>
      <c r="F17" s="130">
        <f t="shared" si="2"/>
        <v>5.0314543833506866E-3</v>
      </c>
      <c r="G17" s="131">
        <f>+F17*G$4</f>
        <v>7.5471815750260301E-4</v>
      </c>
      <c r="H17" s="132">
        <f>+G17+D17</f>
        <v>2.2447458788318851E-2</v>
      </c>
      <c r="I17" s="133">
        <f>+'COEF Art 14 F I'!N48</f>
        <v>19678</v>
      </c>
      <c r="J17" s="134">
        <f>+'COEF Art 14 F I'!O48</f>
        <v>32877</v>
      </c>
      <c r="K17" s="135">
        <f t="shared" si="12"/>
        <v>3.0567247106864034E-2</v>
      </c>
      <c r="L17" s="135">
        <f>+'COEF Art 14 F I'!Q48</f>
        <v>1.8363293522999999</v>
      </c>
      <c r="M17" s="135">
        <f t="shared" si="13"/>
        <v>5.6131533081341681E-2</v>
      </c>
      <c r="N17" s="135">
        <f t="shared" si="14"/>
        <v>2.9113036925540781E-2</v>
      </c>
      <c r="O17" s="135">
        <f t="shared" si="15"/>
        <v>2.4746081386709664E-2</v>
      </c>
      <c r="P17" s="135">
        <f t="shared" si="16"/>
        <v>0.59853392949478357</v>
      </c>
      <c r="Q17" s="251">
        <f t="shared" si="17"/>
        <v>7.953469461024678E-3</v>
      </c>
      <c r="R17" s="252">
        <f t="shared" si="18"/>
        <v>1.1930204191537017E-3</v>
      </c>
      <c r="S17" s="132">
        <f t="shared" si="19"/>
        <v>2.5939101805863365E-2</v>
      </c>
      <c r="T17" s="129">
        <v>105243330.84</v>
      </c>
      <c r="U17" s="129">
        <v>21534368.5</v>
      </c>
      <c r="V17" s="138">
        <f>+U17/T17</f>
        <v>0.20461504142945083</v>
      </c>
      <c r="W17" s="139">
        <f>+V17*U17</f>
        <v>4406255.7027845606</v>
      </c>
      <c r="X17" s="264">
        <f t="shared" si="7"/>
        <v>2.3280332080971326E-3</v>
      </c>
      <c r="Y17" s="32"/>
      <c r="Z17" s="141">
        <f t="shared" si="8"/>
        <v>4562198.0792263048</v>
      </c>
      <c r="AA17" s="142">
        <f>+S17*AA$6</f>
        <v>5271835.959317876</v>
      </c>
      <c r="AB17" s="142">
        <f>+X17*AB$6</f>
        <v>946294.07546859514</v>
      </c>
      <c r="AC17" s="142">
        <f>SUM(Z17:AB17)</f>
        <v>10780328.114012778</v>
      </c>
      <c r="AD17" s="132">
        <f t="shared" si="20"/>
        <v>1.326065675259412E-2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</row>
    <row r="18" spans="1:123" x14ac:dyDescent="0.2">
      <c r="A18" s="42" t="s">
        <v>80</v>
      </c>
      <c r="B18" s="64">
        <f>+censo2020!C49</f>
        <v>86766</v>
      </c>
      <c r="C18" s="128">
        <f t="shared" si="0"/>
        <v>1.4999891087161044E-2</v>
      </c>
      <c r="D18" s="128">
        <f t="shared" si="1"/>
        <v>1.2749907424086887E-2</v>
      </c>
      <c r="E18" s="129">
        <f>+'TERRITORIO INEGI 2020'!B46</f>
        <v>1667.4</v>
      </c>
      <c r="F18" s="130">
        <f t="shared" si="2"/>
        <v>2.5989612883515905E-2</v>
      </c>
      <c r="G18" s="131">
        <f t="shared" si="3"/>
        <v>3.8984419325273855E-3</v>
      </c>
      <c r="H18" s="132">
        <f t="shared" si="4"/>
        <v>1.6648349356614273E-2</v>
      </c>
      <c r="I18" s="133">
        <f>+'COEF Art 14 F I'!N52</f>
        <v>13606</v>
      </c>
      <c r="J18" s="134">
        <f>+'COEF Art 14 F I'!O52</f>
        <v>22970</v>
      </c>
      <c r="K18" s="135">
        <f t="shared" si="12"/>
        <v>2.1356257141608628E-2</v>
      </c>
      <c r="L18" s="135">
        <f>+'COEF Art 14 F I'!Q52</f>
        <v>1.9100372027999999</v>
      </c>
      <c r="M18" s="135">
        <f t="shared" si="13"/>
        <v>4.0791245653035664E-2</v>
      </c>
      <c r="N18" s="135">
        <f t="shared" si="14"/>
        <v>2.1156682808123412E-2</v>
      </c>
      <c r="O18" s="135">
        <f t="shared" si="15"/>
        <v>1.7983180386904898E-2</v>
      </c>
      <c r="P18" s="135">
        <f t="shared" si="16"/>
        <v>0.59233783195472356</v>
      </c>
      <c r="Q18" s="251">
        <f t="shared" si="17"/>
        <v>7.8711341578214088E-3</v>
      </c>
      <c r="R18" s="252">
        <f t="shared" si="18"/>
        <v>1.1806701236732112E-3</v>
      </c>
      <c r="S18" s="132">
        <f t="shared" si="19"/>
        <v>1.9163850510578111E-2</v>
      </c>
      <c r="T18" s="129">
        <v>125378961.84</v>
      </c>
      <c r="U18" s="129">
        <v>23883804.280000001</v>
      </c>
      <c r="V18" s="138">
        <f t="shared" si="5"/>
        <v>0.19049291786670611</v>
      </c>
      <c r="W18" s="139">
        <f t="shared" si="6"/>
        <v>4549695.5670545241</v>
      </c>
      <c r="X18" s="264">
        <f t="shared" si="7"/>
        <v>2.4038192699850957E-3</v>
      </c>
      <c r="Y18" s="32"/>
      <c r="Z18" s="141">
        <f t="shared" si="8"/>
        <v>3383593.1351195248</v>
      </c>
      <c r="AA18" s="142">
        <f t="shared" si="9"/>
        <v>3894840.9623736879</v>
      </c>
      <c r="AB18" s="142">
        <f t="shared" si="10"/>
        <v>977099.4355975833</v>
      </c>
      <c r="AC18" s="142">
        <f t="shared" si="11"/>
        <v>8255533.5330907963</v>
      </c>
      <c r="AD18" s="132">
        <f t="shared" si="20"/>
        <v>1.0154959601790643E-2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</row>
    <row r="19" spans="1:123" x14ac:dyDescent="0.2">
      <c r="A19" s="42" t="s">
        <v>83</v>
      </c>
      <c r="B19" s="64">
        <f>+censo2020!C52</f>
        <v>306322</v>
      </c>
      <c r="C19" s="128">
        <f t="shared" si="0"/>
        <v>5.2956188341070756E-2</v>
      </c>
      <c r="D19" s="128">
        <f t="shared" si="1"/>
        <v>4.5012760089910141E-2</v>
      </c>
      <c r="E19" s="129">
        <f>+'TERRITORIO INEGI 2020'!B49</f>
        <v>915.8</v>
      </c>
      <c r="F19" s="130">
        <f t="shared" si="2"/>
        <v>1.4274491710881531E-2</v>
      </c>
      <c r="G19" s="131">
        <f t="shared" si="3"/>
        <v>2.1411737566322296E-3</v>
      </c>
      <c r="H19" s="132">
        <f t="shared" si="4"/>
        <v>4.7153933846542373E-2</v>
      </c>
      <c r="I19" s="133">
        <f>+'COEF Art 14 F I'!N55</f>
        <v>43432</v>
      </c>
      <c r="J19" s="134">
        <f>+'COEF Art 14 F I'!O55</f>
        <v>47092</v>
      </c>
      <c r="K19" s="135">
        <f t="shared" si="12"/>
        <v>4.378358125000581E-2</v>
      </c>
      <c r="L19" s="135">
        <f>+'COEF Art 14 F I'!Q55</f>
        <v>1.8493369051999999</v>
      </c>
      <c r="M19" s="135">
        <f t="shared" si="13"/>
        <v>8.0970592647458484E-2</v>
      </c>
      <c r="N19" s="135">
        <f t="shared" si="14"/>
        <v>4.1995999827981793E-2</v>
      </c>
      <c r="O19" s="135">
        <f t="shared" si="15"/>
        <v>3.5696599853784525E-2</v>
      </c>
      <c r="P19" s="135">
        <f t="shared" si="16"/>
        <v>0.92227979274611394</v>
      </c>
      <c r="Q19" s="251">
        <f t="shared" si="17"/>
        <v>1.2255485954351926E-2</v>
      </c>
      <c r="R19" s="252">
        <f t="shared" si="18"/>
        <v>1.8383228931527888E-3</v>
      </c>
      <c r="S19" s="132">
        <f t="shared" si="19"/>
        <v>3.7534922746937316E-2</v>
      </c>
      <c r="T19" s="129">
        <v>289861941.84000015</v>
      </c>
      <c r="U19" s="129">
        <v>126817695.59999999</v>
      </c>
      <c r="V19" s="138">
        <f t="shared" si="5"/>
        <v>0.43751068110211461</v>
      </c>
      <c r="W19" s="139">
        <f t="shared" si="6"/>
        <v>55484096.37775664</v>
      </c>
      <c r="X19" s="264">
        <f t="shared" si="7"/>
        <v>2.9314871310589227E-2</v>
      </c>
      <c r="Y19" s="32"/>
      <c r="Z19" s="141">
        <f t="shared" si="8"/>
        <v>9583516.265752377</v>
      </c>
      <c r="AA19" s="142">
        <f t="shared" si="9"/>
        <v>7628558.4963005017</v>
      </c>
      <c r="AB19" s="142">
        <f t="shared" si="10"/>
        <v>11915847.655373076</v>
      </c>
      <c r="AC19" s="142">
        <f t="shared" si="11"/>
        <v>29127922.417425953</v>
      </c>
      <c r="AD19" s="132">
        <f t="shared" si="20"/>
        <v>3.5829649803664529E-2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</row>
    <row r="20" spans="1:123" x14ac:dyDescent="0.2">
      <c r="A20" s="42" t="s">
        <v>84</v>
      </c>
      <c r="B20" s="64">
        <f>+censo2020!C53</f>
        <v>46784</v>
      </c>
      <c r="C20" s="128">
        <f t="shared" si="0"/>
        <v>8.0879019964242016E-3</v>
      </c>
      <c r="D20" s="128">
        <f t="shared" si="1"/>
        <v>6.8747166969605712E-3</v>
      </c>
      <c r="E20" s="129">
        <f>+'TERRITORIO INEGI 2020'!B50</f>
        <v>739.2</v>
      </c>
      <c r="F20" s="130">
        <f t="shared" si="2"/>
        <v>1.1521843494959192E-2</v>
      </c>
      <c r="G20" s="131">
        <f t="shared" si="3"/>
        <v>1.7282765242438787E-3</v>
      </c>
      <c r="H20" s="132">
        <f t="shared" si="4"/>
        <v>8.6029932212044503E-3</v>
      </c>
      <c r="I20" s="133">
        <f>+'COEF Art 14 F I'!N56</f>
        <v>7735</v>
      </c>
      <c r="J20" s="134">
        <f>+'COEF Art 14 F I'!O56</f>
        <v>5334</v>
      </c>
      <c r="K20" s="135">
        <f t="shared" si="12"/>
        <v>4.9592631951824303E-3</v>
      </c>
      <c r="L20" s="135">
        <f>+'COEF Art 14 F I'!Q56</f>
        <v>2.0438860060000001</v>
      </c>
      <c r="M20" s="135">
        <f t="shared" si="13"/>
        <v>1.0136168644704216E-2</v>
      </c>
      <c r="N20" s="135">
        <f t="shared" si="14"/>
        <v>5.2571992218554426E-3</v>
      </c>
      <c r="O20" s="135">
        <f t="shared" si="15"/>
        <v>4.4686193385771265E-3</v>
      </c>
      <c r="P20" s="135">
        <f t="shared" si="16"/>
        <v>1.4501312335958005</v>
      </c>
      <c r="Q20" s="251">
        <f t="shared" si="17"/>
        <v>1.9269708720803205E-2</v>
      </c>
      <c r="R20" s="252">
        <f t="shared" si="18"/>
        <v>2.8904563081204805E-3</v>
      </c>
      <c r="S20" s="132">
        <f t="shared" si="19"/>
        <v>7.3590756466976066E-3</v>
      </c>
      <c r="T20" s="129">
        <v>198838484.40000001</v>
      </c>
      <c r="U20" s="129">
        <v>94615002.860000014</v>
      </c>
      <c r="V20" s="138">
        <f t="shared" si="5"/>
        <v>0.4758384834077925</v>
      </c>
      <c r="W20" s="139">
        <f t="shared" si="6"/>
        <v>45021459.468526356</v>
      </c>
      <c r="X20" s="264">
        <f t="shared" si="7"/>
        <v>2.3786965575668291E-2</v>
      </c>
      <c r="Y20" s="32"/>
      <c r="Z20" s="141">
        <f t="shared" si="8"/>
        <v>1748463.3570103678</v>
      </c>
      <c r="AA20" s="142">
        <f t="shared" si="9"/>
        <v>1495650.8483586486</v>
      </c>
      <c r="AB20" s="142">
        <f t="shared" si="10"/>
        <v>9668876.0793188661</v>
      </c>
      <c r="AC20" s="142">
        <f t="shared" si="11"/>
        <v>12912990.284687882</v>
      </c>
      <c r="AD20" s="132">
        <f t="shared" si="20"/>
        <v>1.5884000004809658E-2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</row>
    <row r="21" spans="1:123" x14ac:dyDescent="0.2">
      <c r="A21" s="143" t="s">
        <v>89</v>
      </c>
      <c r="B21" s="64" t="s">
        <v>113</v>
      </c>
      <c r="C21" s="128"/>
      <c r="D21" s="128"/>
      <c r="E21" s="129"/>
      <c r="F21" s="130"/>
      <c r="G21" s="131"/>
      <c r="H21" s="132"/>
      <c r="I21" s="133"/>
      <c r="J21" s="134"/>
      <c r="K21" s="134"/>
      <c r="L21" s="134"/>
      <c r="M21" s="135"/>
      <c r="N21" s="135"/>
      <c r="O21" s="135"/>
      <c r="P21" s="135"/>
      <c r="Q21" s="136"/>
      <c r="R21" s="137"/>
      <c r="S21" s="132"/>
      <c r="T21" s="129">
        <v>0</v>
      </c>
      <c r="U21" s="129">
        <v>0</v>
      </c>
      <c r="V21" s="138"/>
      <c r="W21" s="139"/>
      <c r="X21" s="140"/>
      <c r="Y21" s="32"/>
      <c r="Z21" s="141"/>
      <c r="AA21" s="142"/>
      <c r="AB21" s="142"/>
      <c r="AC21" s="144">
        <f>SUM(AC9:AC20)</f>
        <v>277518635.02963001</v>
      </c>
      <c r="AD21" s="267" t="s">
        <v>113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</row>
    <row r="22" spans="1:123" ht="13.5" thickBot="1" x14ac:dyDescent="0.25">
      <c r="A22" s="42"/>
      <c r="B22" s="64"/>
      <c r="C22" s="128"/>
      <c r="D22" s="128"/>
      <c r="E22" s="129"/>
      <c r="F22" s="130"/>
      <c r="G22" s="131"/>
      <c r="H22" s="132"/>
      <c r="I22" s="133"/>
      <c r="J22" s="134"/>
      <c r="K22" s="154"/>
      <c r="L22" s="134"/>
      <c r="M22" s="135"/>
      <c r="N22" s="135"/>
      <c r="O22" s="135"/>
      <c r="P22" s="135"/>
      <c r="Q22" s="156"/>
      <c r="R22" s="262"/>
      <c r="S22" s="132"/>
      <c r="T22" s="129"/>
      <c r="U22" s="129"/>
      <c r="V22" s="138"/>
      <c r="W22" s="139"/>
      <c r="X22" s="140"/>
      <c r="Y22" s="32"/>
      <c r="Z22" s="141"/>
      <c r="AA22" s="142"/>
      <c r="AB22" s="142"/>
      <c r="AC22" s="142"/>
      <c r="AD22" s="160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</row>
    <row r="23" spans="1:123" ht="13.5" thickTop="1" x14ac:dyDescent="0.2">
      <c r="A23" s="38" t="s">
        <v>36</v>
      </c>
      <c r="B23" s="62">
        <f>+censo2020!C5</f>
        <v>2974</v>
      </c>
      <c r="C23" s="116">
        <f>+B23/$B$63</f>
        <v>5.141377508841821E-4</v>
      </c>
      <c r="D23" s="116">
        <f>+C23*D$4</f>
        <v>4.3701708825155477E-4</v>
      </c>
      <c r="E23" s="117">
        <f>+'TERRITORIO INEGI 2020'!B2</f>
        <v>46.9</v>
      </c>
      <c r="F23" s="118">
        <f>+E23/$E$63</f>
        <v>7.3102605507790325E-4</v>
      </c>
      <c r="G23" s="119">
        <f>+F23*G$4</f>
        <v>1.0965390826168548E-4</v>
      </c>
      <c r="H23" s="120">
        <f>+G23+D23</f>
        <v>5.4667099651324028E-4</v>
      </c>
      <c r="I23" s="121">
        <f>+'COEF Art 14 F I'!N8</f>
        <v>296</v>
      </c>
      <c r="J23" s="122">
        <f>+'COEF Art 14 F I'!O8</f>
        <v>291</v>
      </c>
      <c r="K23" s="123">
        <f t="shared" ref="K23:K61" si="21">+J23/$J$63</f>
        <v>2.7055597858981759E-4</v>
      </c>
      <c r="L23" s="123">
        <f>+'COEF Art 14 F I'!Q8</f>
        <v>1.7570912812999999</v>
      </c>
      <c r="M23" s="123">
        <f>+L23*K23</f>
        <v>4.7539155108375792E-4</v>
      </c>
      <c r="N23" s="123">
        <f t="shared" ref="N23:N61" si="22">+M23/$M$63</f>
        <v>2.4656536212427173E-4</v>
      </c>
      <c r="O23" s="123">
        <f t="shared" ref="O23:O61" si="23">+N23*$O$5</f>
        <v>2.0958055780563096E-4</v>
      </c>
      <c r="P23" s="123">
        <f t="shared" ref="P23:P61" si="24">+I23/J23</f>
        <v>1.0171821305841924</v>
      </c>
      <c r="Q23" s="246">
        <f t="shared" ref="Q23:Q61" si="25">+P23/$P$63</f>
        <v>1.351657209931304E-2</v>
      </c>
      <c r="R23" s="247">
        <f t="shared" ref="R23:R61" si="26">+Q23*$R$5</f>
        <v>2.0274858148969558E-3</v>
      </c>
      <c r="S23" s="120">
        <f t="shared" ref="S23:S61" si="27">+R23+O23</f>
        <v>2.2370663727025869E-3</v>
      </c>
      <c r="T23" s="117">
        <v>626624</v>
      </c>
      <c r="U23" s="117">
        <v>200922.61</v>
      </c>
      <c r="V23" s="124">
        <f>+U23/T23</f>
        <v>0.32064301718414867</v>
      </c>
      <c r="W23" s="125">
        <f>+V23*U23</f>
        <v>64424.431890913998</v>
      </c>
      <c r="X23" s="263">
        <f t="shared" ref="X23:X61" si="28">+W23/W$63</f>
        <v>3.4038473246129935E-5</v>
      </c>
      <c r="Y23" s="32"/>
      <c r="Z23" s="126">
        <f t="shared" ref="Z23:Z61" si="29">+H23*Z$6</f>
        <v>111104.84236902873</v>
      </c>
      <c r="AA23" s="127">
        <f>+S23*AA$6</f>
        <v>454659.03311765683</v>
      </c>
      <c r="AB23" s="127">
        <f>+X23*AB$6</f>
        <v>13835.887503141288</v>
      </c>
      <c r="AC23" s="127">
        <f>SUM(Z23:AB23)</f>
        <v>579599.76298982685</v>
      </c>
      <c r="AD23" s="120">
        <f t="shared" ref="AD23:AD61" si="30">+AC23/AC$63</f>
        <v>7.1295357892702167E-4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</row>
    <row r="24" spans="1:123" x14ac:dyDescent="0.2">
      <c r="A24" s="42" t="s">
        <v>37</v>
      </c>
      <c r="B24" s="64">
        <f>+censo2020!C6</f>
        <v>3382</v>
      </c>
      <c r="C24" s="128">
        <f>+B24/$B$63</f>
        <v>5.8467177992276519E-4</v>
      </c>
      <c r="D24" s="128">
        <f t="shared" ref="D24:D61" si="31">+C24*D$4</f>
        <v>4.9697101293435045E-4</v>
      </c>
      <c r="E24" s="129">
        <f>+'TERRITORIO INEGI 2020'!B3</f>
        <v>980.9</v>
      </c>
      <c r="F24" s="130">
        <f>+E24/$E$63</f>
        <v>1.5289199518676232E-2</v>
      </c>
      <c r="G24" s="131">
        <f t="shared" ref="G24:G61" si="32">+F24*G$4</f>
        <v>2.2933799278014345E-3</v>
      </c>
      <c r="H24" s="132">
        <f t="shared" ref="H24:H61" si="33">+G24+D24</f>
        <v>2.7903509407357849E-3</v>
      </c>
      <c r="I24" s="133">
        <f>+'COEF Art 14 F I'!N9</f>
        <v>250</v>
      </c>
      <c r="J24" s="134">
        <f>+'COEF Art 14 F I'!O9</f>
        <v>278</v>
      </c>
      <c r="K24" s="135">
        <f t="shared" si="21"/>
        <v>2.5846928538821062E-4</v>
      </c>
      <c r="L24" s="135">
        <f>+'COEF Art 14 F I'!Q9</f>
        <v>1.7189329948000001</v>
      </c>
      <c r="M24" s="135">
        <f t="shared" ref="M24:M61" si="34">+L24*K24</f>
        <v>4.4429138279617278E-4</v>
      </c>
      <c r="N24" s="135">
        <f t="shared" si="22"/>
        <v>2.3043502863712238E-4</v>
      </c>
      <c r="O24" s="135">
        <f t="shared" si="23"/>
        <v>1.95869774341554E-4</v>
      </c>
      <c r="P24" s="135">
        <f t="shared" si="24"/>
        <v>0.89928057553956831</v>
      </c>
      <c r="Q24" s="251">
        <f t="shared" si="25"/>
        <v>1.1949866568941082E-2</v>
      </c>
      <c r="R24" s="252">
        <f t="shared" si="26"/>
        <v>1.7924799853411622E-3</v>
      </c>
      <c r="S24" s="132">
        <f t="shared" si="27"/>
        <v>1.9883497596827164E-3</v>
      </c>
      <c r="T24" s="129">
        <v>2597546</v>
      </c>
      <c r="U24" s="129">
        <v>996274</v>
      </c>
      <c r="V24" s="138">
        <f t="shared" ref="V24:V61" si="35">+U24/T24</f>
        <v>0.38354431451839543</v>
      </c>
      <c r="W24" s="139">
        <f t="shared" ref="W24:W61" si="36">+V24*U24</f>
        <v>382115.22840249987</v>
      </c>
      <c r="X24" s="264">
        <f t="shared" si="28"/>
        <v>2.0188954092665722E-4</v>
      </c>
      <c r="Y24" s="32"/>
      <c r="Z24" s="141">
        <f t="shared" si="29"/>
        <v>567108.01085495623</v>
      </c>
      <c r="AA24" s="142">
        <f t="shared" ref="AA24:AA61" si="37">+S24*AA$6</f>
        <v>404110.12845583406</v>
      </c>
      <c r="AB24" s="142">
        <f t="shared" ref="AB24:AB61" si="38">+X24*AB$6</f>
        <v>82063.638874862285</v>
      </c>
      <c r="AC24" s="142">
        <f t="shared" ref="AC24:AC61" si="39">SUM(Z24:AB24)</f>
        <v>1053281.7781856526</v>
      </c>
      <c r="AD24" s="132">
        <f t="shared" si="30"/>
        <v>1.2956199455679538E-3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</row>
    <row r="25" spans="1:123" x14ac:dyDescent="0.2">
      <c r="A25" s="42" t="s">
        <v>38</v>
      </c>
      <c r="B25" s="64">
        <f>+censo2020!C36</f>
        <v>1407</v>
      </c>
      <c r="C25" s="128">
        <f t="shared" ref="C25:C61" si="40">+B25/$B$63</f>
        <v>2.4323867366981983E-4</v>
      </c>
      <c r="D25" s="128">
        <f t="shared" si="31"/>
        <v>2.0675287261934686E-4</v>
      </c>
      <c r="E25" s="129">
        <f>+'TERRITORIO INEGI 2020'!B4</f>
        <v>694.5</v>
      </c>
      <c r="F25" s="130">
        <f t="shared" ref="F25:F61" si="41">+E25/$E$63</f>
        <v>1.0825108640759144E-2</v>
      </c>
      <c r="G25" s="131">
        <f t="shared" si="32"/>
        <v>1.6237662961138715E-3</v>
      </c>
      <c r="H25" s="132">
        <f t="shared" si="33"/>
        <v>1.8305191687332184E-3</v>
      </c>
      <c r="I25" s="133">
        <f>+'COEF Art 14 F I'!N10</f>
        <v>366</v>
      </c>
      <c r="J25" s="134">
        <f>+'COEF Art 14 F I'!O10</f>
        <v>167</v>
      </c>
      <c r="K25" s="135">
        <f t="shared" si="21"/>
        <v>1.5526752035910496E-4</v>
      </c>
      <c r="L25" s="135">
        <f>+'COEF Art 14 F I'!Q10</f>
        <v>1.7050555638</v>
      </c>
      <c r="M25" s="135">
        <f t="shared" si="34"/>
        <v>2.6473974946572169E-4</v>
      </c>
      <c r="N25" s="135">
        <f t="shared" si="22"/>
        <v>1.3730923918798025E-4</v>
      </c>
      <c r="O25" s="135">
        <f t="shared" si="23"/>
        <v>1.1671285330978322E-4</v>
      </c>
      <c r="P25" s="135">
        <f t="shared" si="24"/>
        <v>2.191616766467066</v>
      </c>
      <c r="Q25" s="251">
        <f t="shared" si="25"/>
        <v>2.9122755057643529E-2</v>
      </c>
      <c r="R25" s="252">
        <f t="shared" si="26"/>
        <v>4.3684132586465294E-3</v>
      </c>
      <c r="S25" s="132">
        <f t="shared" si="27"/>
        <v>4.4851261119563121E-3</v>
      </c>
      <c r="T25" s="129">
        <v>1129316</v>
      </c>
      <c r="U25" s="129">
        <v>288767</v>
      </c>
      <c r="V25" s="138">
        <f t="shared" si="35"/>
        <v>0.25570079587998401</v>
      </c>
      <c r="W25" s="139">
        <f t="shared" si="36"/>
        <v>73837.951723875347</v>
      </c>
      <c r="X25" s="264">
        <f t="shared" si="28"/>
        <v>3.90120808291773E-5</v>
      </c>
      <c r="Y25" s="32"/>
      <c r="Z25" s="141">
        <f t="shared" si="29"/>
        <v>372032.80399505136</v>
      </c>
      <c r="AA25" s="142">
        <f t="shared" si="37"/>
        <v>911552.34657131031</v>
      </c>
      <c r="AB25" s="142">
        <f t="shared" si="38"/>
        <v>15857.54912427871</v>
      </c>
      <c r="AC25" s="142">
        <f t="shared" si="39"/>
        <v>1299442.6996906404</v>
      </c>
      <c r="AD25" s="132">
        <f t="shared" si="30"/>
        <v>1.5984173605869713E-3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</row>
    <row r="26" spans="1:123" ht="13.5" customHeight="1" x14ac:dyDescent="0.2">
      <c r="A26" s="42" t="s">
        <v>39</v>
      </c>
      <c r="B26" s="64">
        <f>+censo2020!C7</f>
        <v>35289</v>
      </c>
      <c r="C26" s="128">
        <f t="shared" si="40"/>
        <v>6.1006748792709828E-3</v>
      </c>
      <c r="D26" s="128">
        <f t="shared" si="31"/>
        <v>5.1855736473803348E-3</v>
      </c>
      <c r="E26" s="129">
        <f>+'TERRITORIO INEGI 2020'!B5</f>
        <v>190.5</v>
      </c>
      <c r="F26" s="130">
        <f t="shared" si="41"/>
        <v>2.9693062578324218E-3</v>
      </c>
      <c r="G26" s="131">
        <f t="shared" si="32"/>
        <v>4.4539593867486322E-4</v>
      </c>
      <c r="H26" s="132">
        <f t="shared" si="33"/>
        <v>5.6309695860551979E-3</v>
      </c>
      <c r="I26" s="133">
        <f>+'COEF Art 14 F I'!N11</f>
        <v>6372</v>
      </c>
      <c r="J26" s="134">
        <f>+'COEF Art 14 F I'!O11</f>
        <v>6876</v>
      </c>
      <c r="K26" s="135">
        <f t="shared" si="21"/>
        <v>6.3929309580191959E-3</v>
      </c>
      <c r="L26" s="135">
        <f>+'COEF Art 14 F I'!Q11</f>
        <v>1.5964581414000001</v>
      </c>
      <c r="M26" s="135">
        <f t="shared" si="34"/>
        <v>1.0206046675337848E-2</v>
      </c>
      <c r="N26" s="135">
        <f t="shared" si="22"/>
        <v>5.293441981930656E-3</v>
      </c>
      <c r="O26" s="135">
        <f t="shared" si="23"/>
        <v>4.4994256846410579E-3</v>
      </c>
      <c r="P26" s="135">
        <f t="shared" si="24"/>
        <v>0.92670157068062831</v>
      </c>
      <c r="Q26" s="251">
        <f t="shared" si="25"/>
        <v>1.2314243652174133E-2</v>
      </c>
      <c r="R26" s="252">
        <f t="shared" si="26"/>
        <v>1.8471365478261198E-3</v>
      </c>
      <c r="S26" s="132">
        <f t="shared" si="27"/>
        <v>6.3465622324671775E-3</v>
      </c>
      <c r="T26" s="129">
        <v>54890194.010000005</v>
      </c>
      <c r="U26" s="129">
        <v>25832482</v>
      </c>
      <c r="V26" s="138">
        <f t="shared" si="35"/>
        <v>0.47062107296056899</v>
      </c>
      <c r="W26" s="139">
        <f t="shared" si="36"/>
        <v>12157310.396074586</v>
      </c>
      <c r="X26" s="264">
        <f t="shared" si="28"/>
        <v>6.4232818593165444E-3</v>
      </c>
      <c r="Y26" s="32"/>
      <c r="Z26" s="141">
        <f t="shared" si="29"/>
        <v>1144432.3774881389</v>
      </c>
      <c r="AA26" s="142">
        <f t="shared" si="37"/>
        <v>1289868.6795549041</v>
      </c>
      <c r="AB26" s="142">
        <f t="shared" si="38"/>
        <v>2610922.192774212</v>
      </c>
      <c r="AC26" s="142">
        <f t="shared" si="39"/>
        <v>5045223.249817255</v>
      </c>
      <c r="AD26" s="132">
        <f t="shared" si="30"/>
        <v>6.206023884288865E-3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</row>
    <row r="27" spans="1:123" x14ac:dyDescent="0.2">
      <c r="A27" s="42" t="s">
        <v>40</v>
      </c>
      <c r="B27" s="64">
        <f>+censo2020!C8</f>
        <v>18030</v>
      </c>
      <c r="C27" s="128">
        <f t="shared" si="40"/>
        <v>3.1169817244256232E-3</v>
      </c>
      <c r="D27" s="128">
        <f t="shared" si="31"/>
        <v>2.6494344657617798E-3</v>
      </c>
      <c r="E27" s="129">
        <f>+'TERRITORIO INEGI 2020'!B6</f>
        <v>4539.2</v>
      </c>
      <c r="F27" s="130">
        <f t="shared" si="41"/>
        <v>7.0752099556708276E-2</v>
      </c>
      <c r="G27" s="131">
        <f t="shared" si="32"/>
        <v>1.0612814933506241E-2</v>
      </c>
      <c r="H27" s="132">
        <f t="shared" si="33"/>
        <v>1.3262249399268022E-2</v>
      </c>
      <c r="I27" s="133">
        <f>+'COEF Art 14 F I'!N12</f>
        <v>7349</v>
      </c>
      <c r="J27" s="134">
        <f>+'COEF Art 14 F I'!O12</f>
        <v>5491</v>
      </c>
      <c r="K27" s="135">
        <f t="shared" si="21"/>
        <v>5.1052332592326066E-3</v>
      </c>
      <c r="L27" s="135">
        <f>+'COEF Art 14 F I'!Q12</f>
        <v>1.7933312159000001</v>
      </c>
      <c r="M27" s="135">
        <f t="shared" si="34"/>
        <v>9.1553741682327307E-3</v>
      </c>
      <c r="N27" s="135">
        <f t="shared" si="22"/>
        <v>4.748502875213661E-3</v>
      </c>
      <c r="O27" s="135">
        <f t="shared" si="23"/>
        <v>4.0362274439316118E-3</v>
      </c>
      <c r="P27" s="135">
        <f t="shared" si="24"/>
        <v>1.3383718812602441</v>
      </c>
      <c r="Q27" s="251">
        <f t="shared" si="25"/>
        <v>1.7784622325559021E-2</v>
      </c>
      <c r="R27" s="252">
        <f t="shared" si="26"/>
        <v>2.6676933488338529E-3</v>
      </c>
      <c r="S27" s="132">
        <f t="shared" si="27"/>
        <v>6.7039207927654648E-3</v>
      </c>
      <c r="T27" s="129">
        <v>10678636</v>
      </c>
      <c r="U27" s="129">
        <v>1947895</v>
      </c>
      <c r="V27" s="138">
        <f t="shared" si="35"/>
        <v>0.1824104689025827</v>
      </c>
      <c r="W27" s="139">
        <f t="shared" si="36"/>
        <v>355316.44032299629</v>
      </c>
      <c r="X27" s="264">
        <f t="shared" si="28"/>
        <v>1.8773047418288764E-4</v>
      </c>
      <c r="Y27" s="32"/>
      <c r="Z27" s="141">
        <f t="shared" si="29"/>
        <v>2695405.716349782</v>
      </c>
      <c r="AA27" s="142">
        <f t="shared" si="37"/>
        <v>1362497.86011214</v>
      </c>
      <c r="AB27" s="142">
        <f t="shared" si="38"/>
        <v>76308.291001304577</v>
      </c>
      <c r="AC27" s="142">
        <f t="shared" si="39"/>
        <v>4134211.8674632264</v>
      </c>
      <c r="AD27" s="132">
        <f t="shared" si="30"/>
        <v>5.0854077850998151E-3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</row>
    <row r="28" spans="1:123" x14ac:dyDescent="0.2">
      <c r="A28" s="42" t="s">
        <v>42</v>
      </c>
      <c r="B28" s="64">
        <f>+censo2020!C10</f>
        <v>14992</v>
      </c>
      <c r="C28" s="128">
        <f t="shared" si="40"/>
        <v>2.5917798121236242E-3</v>
      </c>
      <c r="D28" s="128">
        <f t="shared" si="31"/>
        <v>2.2030128403050806E-3</v>
      </c>
      <c r="E28" s="129">
        <f>+'TERRITORIO INEGI 2020'!B8</f>
        <v>2688.6</v>
      </c>
      <c r="F28" s="130">
        <f t="shared" si="41"/>
        <v>4.1906964854636478E-2</v>
      </c>
      <c r="G28" s="131">
        <f t="shared" si="32"/>
        <v>6.2860447281954711E-3</v>
      </c>
      <c r="H28" s="132">
        <f t="shared" si="33"/>
        <v>8.4890575685005517E-3</v>
      </c>
      <c r="I28" s="133">
        <f>+'COEF Art 14 F I'!N14</f>
        <v>10274</v>
      </c>
      <c r="J28" s="134">
        <f>+'COEF Art 14 F I'!O14</f>
        <v>7471</v>
      </c>
      <c r="K28" s="135">
        <f t="shared" si="21"/>
        <v>6.9461296084004373E-3</v>
      </c>
      <c r="L28" s="135">
        <f>+'COEF Art 14 F I'!Q14</f>
        <v>2.3084826450000002</v>
      </c>
      <c r="M28" s="135">
        <f t="shared" si="34"/>
        <v>1.6035019650913057E-2</v>
      </c>
      <c r="N28" s="135">
        <f t="shared" si="22"/>
        <v>8.3166821494490631E-3</v>
      </c>
      <c r="O28" s="135">
        <f t="shared" si="23"/>
        <v>7.0691798270317036E-3</v>
      </c>
      <c r="P28" s="135">
        <f t="shared" si="24"/>
        <v>1.375184044973899</v>
      </c>
      <c r="Q28" s="251">
        <f t="shared" si="25"/>
        <v>1.8273791619834338E-2</v>
      </c>
      <c r="R28" s="252">
        <f t="shared" si="26"/>
        <v>2.7410687429751507E-3</v>
      </c>
      <c r="S28" s="132">
        <f t="shared" si="27"/>
        <v>9.8102485700068548E-3</v>
      </c>
      <c r="T28" s="129">
        <v>1836204</v>
      </c>
      <c r="U28" s="129">
        <v>792296.3</v>
      </c>
      <c r="V28" s="138">
        <f t="shared" si="35"/>
        <v>0.43148598957414319</v>
      </c>
      <c r="W28" s="139">
        <f t="shared" si="36"/>
        <v>341864.75304143224</v>
      </c>
      <c r="X28" s="264">
        <f t="shared" si="28"/>
        <v>1.8062331181901742E-4</v>
      </c>
      <c r="Y28" s="32"/>
      <c r="Z28" s="141">
        <f t="shared" si="29"/>
        <v>1725307.1939532107</v>
      </c>
      <c r="AA28" s="142">
        <f t="shared" si="37"/>
        <v>1993824.6732012283</v>
      </c>
      <c r="AB28" s="142">
        <f t="shared" si="38"/>
        <v>73419.386489576849</v>
      </c>
      <c r="AC28" s="142">
        <f t="shared" si="39"/>
        <v>3792551.2536440156</v>
      </c>
      <c r="AD28" s="132">
        <f t="shared" si="30"/>
        <v>4.6651381905363594E-3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</row>
    <row r="29" spans="1:123" x14ac:dyDescent="0.2">
      <c r="A29" s="42" t="s">
        <v>43</v>
      </c>
      <c r="B29" s="64">
        <f>+censo2020!C11</f>
        <v>3661</v>
      </c>
      <c r="C29" s="128">
        <f t="shared" si="40"/>
        <v>6.329046086035611E-4</v>
      </c>
      <c r="D29" s="128">
        <f t="shared" si="31"/>
        <v>5.3796891731302697E-4</v>
      </c>
      <c r="E29" s="129">
        <f>+'TERRITORIO INEGI 2020'!B9</f>
        <v>466.7</v>
      </c>
      <c r="F29" s="130">
        <f t="shared" si="41"/>
        <v>7.2744106589521847E-3</v>
      </c>
      <c r="G29" s="131">
        <f t="shared" si="32"/>
        <v>1.0911615988428278E-3</v>
      </c>
      <c r="H29" s="132">
        <f t="shared" si="33"/>
        <v>1.6291305161558547E-3</v>
      </c>
      <c r="I29" s="133">
        <f>+'COEF Art 14 F I'!N15</f>
        <v>1472</v>
      </c>
      <c r="J29" s="134">
        <f>+'COEF Art 14 F I'!O15</f>
        <v>1100</v>
      </c>
      <c r="K29" s="135">
        <f t="shared" si="21"/>
        <v>1.0227201939821285E-3</v>
      </c>
      <c r="L29" s="135">
        <f>+'COEF Art 14 F I'!Q15</f>
        <v>1.4822637890000001</v>
      </c>
      <c r="M29" s="135">
        <f t="shared" si="34"/>
        <v>1.515941109818765E-3</v>
      </c>
      <c r="N29" s="135">
        <f t="shared" si="22"/>
        <v>7.8625412641311165E-4</v>
      </c>
      <c r="O29" s="135">
        <f t="shared" si="23"/>
        <v>6.6831600745114491E-4</v>
      </c>
      <c r="P29" s="135">
        <f t="shared" si="24"/>
        <v>1.3381818181818181</v>
      </c>
      <c r="Q29" s="251">
        <f t="shared" si="25"/>
        <v>1.7782096719548338E-2</v>
      </c>
      <c r="R29" s="252">
        <f t="shared" si="26"/>
        <v>2.6673145079322506E-3</v>
      </c>
      <c r="S29" s="132">
        <f t="shared" si="27"/>
        <v>3.3356305153833957E-3</v>
      </c>
      <c r="T29" s="129">
        <v>2185720</v>
      </c>
      <c r="U29" s="129">
        <v>960189</v>
      </c>
      <c r="V29" s="138">
        <f t="shared" si="35"/>
        <v>0.43930100836337682</v>
      </c>
      <c r="W29" s="139">
        <f t="shared" si="36"/>
        <v>421811.99591942242</v>
      </c>
      <c r="X29" s="264">
        <f t="shared" si="28"/>
        <v>2.2286322000186494E-4</v>
      </c>
      <c r="Y29" s="32"/>
      <c r="Z29" s="141">
        <f t="shared" si="29"/>
        <v>331102.78458258533</v>
      </c>
      <c r="AA29" s="142">
        <f t="shared" si="37"/>
        <v>677930.0620972641</v>
      </c>
      <c r="AB29" s="142">
        <f t="shared" si="38"/>
        <v>90588.976134063705</v>
      </c>
      <c r="AC29" s="142">
        <f t="shared" si="39"/>
        <v>1099621.8228139132</v>
      </c>
      <c r="AD29" s="132">
        <f t="shared" si="30"/>
        <v>1.3526218678857451E-3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</row>
    <row r="30" spans="1:123" x14ac:dyDescent="0.2">
      <c r="A30" s="42" t="s">
        <v>46</v>
      </c>
      <c r="B30" s="64">
        <f>+censo2020!C13</f>
        <v>7340</v>
      </c>
      <c r="C30" s="128">
        <f t="shared" si="40"/>
        <v>1.2689210126058832E-3</v>
      </c>
      <c r="D30" s="128">
        <f t="shared" si="31"/>
        <v>1.0785828607150008E-3</v>
      </c>
      <c r="E30" s="129">
        <f>+'TERRITORIO INEGI 2020'!B12</f>
        <v>1007.4</v>
      </c>
      <c r="F30" s="130">
        <f t="shared" si="41"/>
        <v>1.5702252620159483E-2</v>
      </c>
      <c r="G30" s="131">
        <f t="shared" si="32"/>
        <v>2.3553378930239225E-3</v>
      </c>
      <c r="H30" s="132">
        <f t="shared" si="33"/>
        <v>3.4339207537389233E-3</v>
      </c>
      <c r="I30" s="133">
        <f>+'COEF Art 14 F I'!N18</f>
        <v>3737</v>
      </c>
      <c r="J30" s="134">
        <f>+'COEF Art 14 F I'!O18</f>
        <v>763</v>
      </c>
      <c r="K30" s="135">
        <f t="shared" si="21"/>
        <v>7.0939591637123999E-4</v>
      </c>
      <c r="L30" s="135">
        <f>+'COEF Art 14 F I'!Q18</f>
        <v>1.7930753231000001</v>
      </c>
      <c r="M30" s="135">
        <f t="shared" si="34"/>
        <v>1.2720003119531817E-3</v>
      </c>
      <c r="N30" s="135">
        <f t="shared" si="22"/>
        <v>6.5973241809605713E-4</v>
      </c>
      <c r="O30" s="135">
        <f t="shared" si="23"/>
        <v>5.6077255538164851E-4</v>
      </c>
      <c r="P30" s="135">
        <f t="shared" si="24"/>
        <v>4.8977719528178243</v>
      </c>
      <c r="Q30" s="251">
        <f t="shared" si="25"/>
        <v>6.5082826109257794E-2</v>
      </c>
      <c r="R30" s="252">
        <f t="shared" si="26"/>
        <v>9.762423916388669E-3</v>
      </c>
      <c r="S30" s="132">
        <f t="shared" si="27"/>
        <v>1.0323196471770317E-2</v>
      </c>
      <c r="T30" s="129">
        <v>2853628</v>
      </c>
      <c r="U30" s="129">
        <v>1064298</v>
      </c>
      <c r="V30" s="138">
        <f t="shared" si="35"/>
        <v>0.37296311922927583</v>
      </c>
      <c r="W30" s="139">
        <f t="shared" si="36"/>
        <v>396943.9018694798</v>
      </c>
      <c r="X30" s="264">
        <f t="shared" si="28"/>
        <v>2.097242301938602E-4</v>
      </c>
      <c r="Y30" s="32"/>
      <c r="Z30" s="141">
        <f t="shared" si="29"/>
        <v>697906.46748287638</v>
      </c>
      <c r="AA30" s="142">
        <f t="shared" si="37"/>
        <v>2098075.6690148925</v>
      </c>
      <c r="AB30" s="142">
        <f t="shared" si="38"/>
        <v>85248.267002547582</v>
      </c>
      <c r="AC30" s="142">
        <f t="shared" si="39"/>
        <v>2881230.4035003167</v>
      </c>
      <c r="AD30" s="132">
        <f t="shared" si="30"/>
        <v>3.5441414214742398E-3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</row>
    <row r="31" spans="1:123" x14ac:dyDescent="0.2">
      <c r="A31" s="42" t="s">
        <v>47</v>
      </c>
      <c r="B31" s="64">
        <f>+censo2020!C14</f>
        <v>9930</v>
      </c>
      <c r="C31" s="128">
        <f t="shared" si="40"/>
        <v>1.7166737949831634E-3</v>
      </c>
      <c r="D31" s="128">
        <f t="shared" si="31"/>
        <v>1.4591727257356889E-3</v>
      </c>
      <c r="E31" s="129">
        <f>+'TERRITORIO INEGI 2020'!B13</f>
        <v>4265.7</v>
      </c>
      <c r="F31" s="130">
        <f t="shared" si="41"/>
        <v>6.6489079811211341E-2</v>
      </c>
      <c r="G31" s="131">
        <f t="shared" si="32"/>
        <v>9.9733619716817004E-3</v>
      </c>
      <c r="H31" s="132">
        <f t="shared" si="33"/>
        <v>1.1432534697417389E-2</v>
      </c>
      <c r="I31" s="133">
        <f>+'COEF Art 14 F I'!N19</f>
        <v>4127</v>
      </c>
      <c r="J31" s="134">
        <f>+'COEF Art 14 F I'!O19</f>
        <v>1614</v>
      </c>
      <c r="K31" s="135">
        <f t="shared" si="21"/>
        <v>1.5006094482610502E-3</v>
      </c>
      <c r="L31" s="135">
        <f>+'COEF Art 14 F I'!Q19</f>
        <v>1.7681716602999999</v>
      </c>
      <c r="M31" s="135">
        <f t="shared" si="34"/>
        <v>2.6533350995936078E-3</v>
      </c>
      <c r="N31" s="135">
        <f t="shared" si="22"/>
        <v>1.3761719748213894E-3</v>
      </c>
      <c r="O31" s="135">
        <f t="shared" si="23"/>
        <v>1.1697461785981811E-3</v>
      </c>
      <c r="P31" s="135">
        <f t="shared" si="24"/>
        <v>2.5570012391573731</v>
      </c>
      <c r="Q31" s="251">
        <f t="shared" si="25"/>
        <v>3.3978075870496942E-2</v>
      </c>
      <c r="R31" s="252">
        <f t="shared" si="26"/>
        <v>5.0967113805745409E-3</v>
      </c>
      <c r="S31" s="132">
        <f t="shared" si="27"/>
        <v>6.2664575591727216E-3</v>
      </c>
      <c r="T31" s="129">
        <v>4729640</v>
      </c>
      <c r="U31" s="129">
        <v>1864847</v>
      </c>
      <c r="V31" s="138">
        <f t="shared" si="35"/>
        <v>0.39428941737637535</v>
      </c>
      <c r="W31" s="139">
        <f t="shared" si="36"/>
        <v>735289.43712608144</v>
      </c>
      <c r="X31" s="264">
        <f t="shared" si="28"/>
        <v>3.8848817287448782E-4</v>
      </c>
      <c r="Y31" s="32"/>
      <c r="Z31" s="141">
        <f t="shared" si="29"/>
        <v>2323536.4113637339</v>
      </c>
      <c r="AA31" s="142">
        <f t="shared" si="37"/>
        <v>1273588.2894186634</v>
      </c>
      <c r="AB31" s="142">
        <f t="shared" si="38"/>
        <v>157911.86100873217</v>
      </c>
      <c r="AC31" s="142">
        <f t="shared" si="39"/>
        <v>3755036.5617911294</v>
      </c>
      <c r="AD31" s="132">
        <f t="shared" si="30"/>
        <v>4.6189921505847709E-3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</row>
    <row r="32" spans="1:123" x14ac:dyDescent="0.2">
      <c r="A32" s="42" t="s">
        <v>49</v>
      </c>
      <c r="B32" s="64">
        <f>+censo2020!C16</f>
        <v>36088</v>
      </c>
      <c r="C32" s="128">
        <f t="shared" si="40"/>
        <v>6.2388040194715413E-3</v>
      </c>
      <c r="D32" s="128">
        <f t="shared" si="31"/>
        <v>5.3029834165508102E-3</v>
      </c>
      <c r="E32" s="129">
        <f>+'TERRITORIO INEGI 2020'!B15</f>
        <v>5053.7</v>
      </c>
      <c r="F32" s="130">
        <f t="shared" si="41"/>
        <v>7.8771564489279314E-2</v>
      </c>
      <c r="G32" s="131">
        <f t="shared" si="32"/>
        <v>1.1815734673391897E-2</v>
      </c>
      <c r="H32" s="132">
        <f t="shared" si="33"/>
        <v>1.7118718089942708E-2</v>
      </c>
      <c r="I32" s="133">
        <f>+'COEF Art 14 F I'!N21</f>
        <v>25568</v>
      </c>
      <c r="J32" s="134">
        <f>+'COEF Art 14 F I'!O21</f>
        <v>20948</v>
      </c>
      <c r="K32" s="135">
        <f t="shared" si="21"/>
        <v>1.9476311475943298E-2</v>
      </c>
      <c r="L32" s="135">
        <f>+'COEF Art 14 F I'!Q21</f>
        <v>2.5216163224999999</v>
      </c>
      <c r="M32" s="135">
        <f t="shared" si="34"/>
        <v>4.9111784919832688E-2</v>
      </c>
      <c r="N32" s="135">
        <f t="shared" si="22"/>
        <v>2.5472192355379907E-2</v>
      </c>
      <c r="O32" s="135">
        <f t="shared" si="23"/>
        <v>2.1651363502072921E-2</v>
      </c>
      <c r="P32" s="135">
        <f t="shared" si="24"/>
        <v>1.220546114187512</v>
      </c>
      <c r="Q32" s="251">
        <f t="shared" si="25"/>
        <v>1.6218923884827686E-2</v>
      </c>
      <c r="R32" s="252">
        <f t="shared" si="26"/>
        <v>2.4328385827241529E-3</v>
      </c>
      <c r="S32" s="132">
        <f t="shared" si="27"/>
        <v>2.4084202084797075E-2</v>
      </c>
      <c r="T32" s="129">
        <v>6711875</v>
      </c>
      <c r="U32" s="129">
        <v>838434</v>
      </c>
      <c r="V32" s="138">
        <f t="shared" si="35"/>
        <v>0.12491799981376292</v>
      </c>
      <c r="W32" s="139">
        <f t="shared" si="36"/>
        <v>104735.49825585249</v>
      </c>
      <c r="X32" s="264">
        <f t="shared" si="28"/>
        <v>5.5336715445754879E-5</v>
      </c>
      <c r="Y32" s="32"/>
      <c r="Z32" s="141">
        <f t="shared" si="29"/>
        <v>3479190.3852116279</v>
      </c>
      <c r="AA32" s="142">
        <f t="shared" si="37"/>
        <v>4894848.0773305539</v>
      </c>
      <c r="AB32" s="142">
        <f t="shared" si="38"/>
        <v>22493.152503185654</v>
      </c>
      <c r="AC32" s="142">
        <f t="shared" si="39"/>
        <v>8396531.6150453668</v>
      </c>
      <c r="AD32" s="132">
        <f t="shared" si="30"/>
        <v>1.0328398401407821E-2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</row>
    <row r="33" spans="1:123" x14ac:dyDescent="0.2">
      <c r="A33" s="42" t="s">
        <v>50</v>
      </c>
      <c r="B33" s="64">
        <f>+censo2020!C17</f>
        <v>1360</v>
      </c>
      <c r="C33" s="128">
        <f t="shared" si="40"/>
        <v>2.351134301286105E-4</v>
      </c>
      <c r="D33" s="128">
        <f t="shared" si="31"/>
        <v>1.9984641560931893E-4</v>
      </c>
      <c r="E33" s="129">
        <f>+'TERRITORIO INEGI 2020'!B16</f>
        <v>720.7</v>
      </c>
      <c r="F33" s="130">
        <f t="shared" si="41"/>
        <v>1.1233485669395414E-2</v>
      </c>
      <c r="G33" s="131">
        <f t="shared" si="32"/>
        <v>1.685022850409312E-3</v>
      </c>
      <c r="H33" s="132">
        <f t="shared" si="33"/>
        <v>1.8848692660186309E-3</v>
      </c>
      <c r="I33" s="133">
        <f>+'COEF Art 14 F I'!N22</f>
        <v>347</v>
      </c>
      <c r="J33" s="134">
        <f>+'COEF Art 14 F I'!O22</f>
        <v>179</v>
      </c>
      <c r="K33" s="135">
        <f t="shared" si="21"/>
        <v>1.6642446792981908E-4</v>
      </c>
      <c r="L33" s="135">
        <f>+'COEF Art 14 F I'!Q22</f>
        <v>1.9685182910000001</v>
      </c>
      <c r="M33" s="135">
        <f t="shared" si="34"/>
        <v>3.2760960918979179E-4</v>
      </c>
      <c r="N33" s="135">
        <f t="shared" si="22"/>
        <v>1.699171593208232E-4</v>
      </c>
      <c r="O33" s="135">
        <f t="shared" si="23"/>
        <v>1.4442958542269972E-4</v>
      </c>
      <c r="P33" s="135">
        <f t="shared" si="24"/>
        <v>1.9385474860335195</v>
      </c>
      <c r="Q33" s="251">
        <f t="shared" si="25"/>
        <v>2.5759906780770288E-2</v>
      </c>
      <c r="R33" s="252">
        <f t="shared" si="26"/>
        <v>3.8639860171155432E-3</v>
      </c>
      <c r="S33" s="132">
        <f t="shared" si="27"/>
        <v>4.0084156025382428E-3</v>
      </c>
      <c r="T33" s="129">
        <v>1548836</v>
      </c>
      <c r="U33" s="129">
        <v>363195</v>
      </c>
      <c r="V33" s="138">
        <f t="shared" si="35"/>
        <v>0.23449545335981342</v>
      </c>
      <c r="W33" s="139">
        <f t="shared" si="36"/>
        <v>85167.576183017431</v>
      </c>
      <c r="X33" s="264">
        <f t="shared" si="28"/>
        <v>4.4998057076421414E-5</v>
      </c>
      <c r="Y33" s="32"/>
      <c r="Z33" s="141">
        <f t="shared" si="29"/>
        <v>383078.86100219475</v>
      </c>
      <c r="AA33" s="142">
        <f t="shared" si="37"/>
        <v>814666.20053032273</v>
      </c>
      <c r="AB33" s="142">
        <f t="shared" si="38"/>
        <v>18290.716245332293</v>
      </c>
      <c r="AC33" s="142">
        <f t="shared" si="39"/>
        <v>1216035.7777778497</v>
      </c>
      <c r="AD33" s="132">
        <f t="shared" si="30"/>
        <v>1.4958202456774288E-3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</row>
    <row r="34" spans="1:123" x14ac:dyDescent="0.2">
      <c r="A34" s="42" t="s">
        <v>51</v>
      </c>
      <c r="B34" s="64">
        <f>+censo2020!C18</f>
        <v>3256</v>
      </c>
      <c r="C34" s="128">
        <f t="shared" si="40"/>
        <v>5.6288921213143808E-4</v>
      </c>
      <c r="D34" s="128">
        <f t="shared" si="31"/>
        <v>4.7845583031172234E-4</v>
      </c>
      <c r="E34" s="129">
        <f>+'TERRITORIO INEGI 2020'!B17</f>
        <v>614.70000000000005</v>
      </c>
      <c r="F34" s="130">
        <f t="shared" si="41"/>
        <v>9.5812732634624129E-3</v>
      </c>
      <c r="G34" s="131">
        <f t="shared" si="32"/>
        <v>1.4371909895193619E-3</v>
      </c>
      <c r="H34" s="132">
        <f t="shared" si="33"/>
        <v>1.9156468198310843E-3</v>
      </c>
      <c r="I34" s="133">
        <f>+'COEF Art 14 F I'!N23</f>
        <v>355</v>
      </c>
      <c r="J34" s="134">
        <f>+'COEF Art 14 F I'!O23</f>
        <v>468</v>
      </c>
      <c r="K34" s="135">
        <f t="shared" si="21"/>
        <v>4.3512095525785101E-4</v>
      </c>
      <c r="L34" s="135">
        <f>+'COEF Art 14 F I'!Q23</f>
        <v>1.9393994637</v>
      </c>
      <c r="M34" s="135">
        <f t="shared" si="34"/>
        <v>8.43873347271708E-4</v>
      </c>
      <c r="N34" s="135">
        <f t="shared" si="22"/>
        <v>4.3768118508360018E-4</v>
      </c>
      <c r="O34" s="135">
        <f t="shared" si="23"/>
        <v>3.7202900732106017E-4</v>
      </c>
      <c r="P34" s="135">
        <f t="shared" si="24"/>
        <v>0.75854700854700852</v>
      </c>
      <c r="Q34" s="251">
        <f t="shared" si="25"/>
        <v>1.0079763518707652E-2</v>
      </c>
      <c r="R34" s="252">
        <f t="shared" si="26"/>
        <v>1.5119645278061477E-3</v>
      </c>
      <c r="S34" s="132">
        <f t="shared" si="27"/>
        <v>1.8839935351272078E-3</v>
      </c>
      <c r="T34" s="129">
        <v>2192867</v>
      </c>
      <c r="U34" s="129">
        <v>1038863</v>
      </c>
      <c r="V34" s="138">
        <f t="shared" si="35"/>
        <v>0.47374646980414226</v>
      </c>
      <c r="W34" s="139">
        <f t="shared" si="36"/>
        <v>492157.67886014062</v>
      </c>
      <c r="X34" s="264">
        <f t="shared" si="28"/>
        <v>2.6003017012433976E-4</v>
      </c>
      <c r="Y34" s="32"/>
      <c r="Z34" s="141">
        <f t="shared" si="29"/>
        <v>389334.05889388337</v>
      </c>
      <c r="AA34" s="142">
        <f t="shared" si="37"/>
        <v>382900.87837046589</v>
      </c>
      <c r="AB34" s="142">
        <f t="shared" si="38"/>
        <v>105696.52038292018</v>
      </c>
      <c r="AC34" s="142">
        <f t="shared" si="39"/>
        <v>877931.45764726948</v>
      </c>
      <c r="AD34" s="132">
        <f t="shared" si="30"/>
        <v>1.0799251738017428E-3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</row>
    <row r="35" spans="1:123" x14ac:dyDescent="0.2">
      <c r="A35" s="42" t="s">
        <v>52</v>
      </c>
      <c r="B35" s="64">
        <f>+censo2020!C20</f>
        <v>40903</v>
      </c>
      <c r="C35" s="128">
        <f t="shared" si="40"/>
        <v>7.0712092886401146E-3</v>
      </c>
      <c r="D35" s="128">
        <f t="shared" si="31"/>
        <v>6.0105278953440974E-3</v>
      </c>
      <c r="E35" s="129">
        <f>+'TERRITORIO INEGI 2020'!B18</f>
        <v>7068.3</v>
      </c>
      <c r="F35" s="130">
        <f t="shared" si="41"/>
        <v>0.11017295234770029</v>
      </c>
      <c r="G35" s="131">
        <f t="shared" si="32"/>
        <v>1.6525942852155043E-2</v>
      </c>
      <c r="H35" s="132">
        <f t="shared" si="33"/>
        <v>2.2536470747499142E-2</v>
      </c>
      <c r="I35" s="133">
        <f>+'COEF Art 14 F I'!N24</f>
        <v>23646</v>
      </c>
      <c r="J35" s="134">
        <f>+'COEF Art 14 F I'!O24</f>
        <v>15246</v>
      </c>
      <c r="K35" s="135">
        <f t="shared" si="21"/>
        <v>1.4174901888592301E-2</v>
      </c>
      <c r="L35" s="135">
        <f>+'COEF Art 14 F I'!Q24</f>
        <v>2.0430424666000002</v>
      </c>
      <c r="M35" s="135">
        <f t="shared" si="34"/>
        <v>2.8959926518282615E-2</v>
      </c>
      <c r="N35" s="135">
        <f t="shared" si="22"/>
        <v>1.5020281182520608E-2</v>
      </c>
      <c r="O35" s="135">
        <f t="shared" si="23"/>
        <v>1.2767239005142516E-2</v>
      </c>
      <c r="P35" s="135">
        <f t="shared" si="24"/>
        <v>1.5509641873278237</v>
      </c>
      <c r="Q35" s="251">
        <f t="shared" si="25"/>
        <v>2.060960238205228E-2</v>
      </c>
      <c r="R35" s="252">
        <f t="shared" si="26"/>
        <v>3.0914403573078417E-3</v>
      </c>
      <c r="S35" s="132">
        <f t="shared" si="27"/>
        <v>1.5858679362450358E-2</v>
      </c>
      <c r="T35" s="129">
        <v>10046865</v>
      </c>
      <c r="U35" s="129">
        <v>1281029</v>
      </c>
      <c r="V35" s="138">
        <f t="shared" si="35"/>
        <v>0.12750534619505688</v>
      </c>
      <c r="W35" s="139">
        <f t="shared" si="36"/>
        <v>163338.04613090752</v>
      </c>
      <c r="X35" s="264">
        <f t="shared" si="28"/>
        <v>8.6299212117478498E-5</v>
      </c>
      <c r="Y35" s="32"/>
      <c r="Z35" s="141">
        <f t="shared" si="29"/>
        <v>4580288.7768429015</v>
      </c>
      <c r="AA35" s="142">
        <f t="shared" si="37"/>
        <v>3223101.4302646313</v>
      </c>
      <c r="AB35" s="142">
        <f t="shared" si="38"/>
        <v>35078.723473677448</v>
      </c>
      <c r="AC35" s="142">
        <f t="shared" si="39"/>
        <v>7838468.9305812102</v>
      </c>
      <c r="AD35" s="132">
        <f t="shared" si="30"/>
        <v>9.6419371335461131E-3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</row>
    <row r="36" spans="1:123" x14ac:dyDescent="0.2">
      <c r="A36" s="42" t="s">
        <v>54</v>
      </c>
      <c r="B36" s="64">
        <f>+censo2020!C22</f>
        <v>5506</v>
      </c>
      <c r="C36" s="128">
        <f t="shared" si="40"/>
        <v>9.5186363697656574E-4</v>
      </c>
      <c r="D36" s="128">
        <f t="shared" si="31"/>
        <v>8.0908409143008091E-4</v>
      </c>
      <c r="E36" s="129">
        <f>+'TERRITORIO INEGI 2020'!B20</f>
        <v>1888.6</v>
      </c>
      <c r="F36" s="130">
        <f t="shared" si="41"/>
        <v>2.9437437262689298E-2</v>
      </c>
      <c r="G36" s="131">
        <f t="shared" si="32"/>
        <v>4.4156155894033945E-3</v>
      </c>
      <c r="H36" s="132">
        <f t="shared" si="33"/>
        <v>5.2246996808334757E-3</v>
      </c>
      <c r="I36" s="133">
        <f>+'COEF Art 14 F I'!N26</f>
        <v>2284</v>
      </c>
      <c r="J36" s="134">
        <f>+'COEF Art 14 F I'!O26</f>
        <v>950</v>
      </c>
      <c r="K36" s="135">
        <f t="shared" si="21"/>
        <v>8.8325834934820178E-4</v>
      </c>
      <c r="L36" s="135">
        <f>+'COEF Art 14 F I'!Q26</f>
        <v>2.0503201405999998</v>
      </c>
      <c r="M36" s="135">
        <f t="shared" si="34"/>
        <v>1.8109623830217289E-3</v>
      </c>
      <c r="N36" s="135">
        <f t="shared" si="22"/>
        <v>9.3926910300624054E-4</v>
      </c>
      <c r="O36" s="135">
        <f t="shared" si="23"/>
        <v>7.9837873755530446E-4</v>
      </c>
      <c r="P36" s="135">
        <f t="shared" si="24"/>
        <v>2.4042105263157896</v>
      </c>
      <c r="Q36" s="251">
        <f t="shared" si="25"/>
        <v>3.1947754432346431E-2</v>
      </c>
      <c r="R36" s="252">
        <f t="shared" si="26"/>
        <v>4.7921631648519649E-3</v>
      </c>
      <c r="S36" s="132">
        <f t="shared" si="27"/>
        <v>5.5905419024072697E-3</v>
      </c>
      <c r="T36" s="129">
        <v>5541859</v>
      </c>
      <c r="U36" s="129">
        <v>3566422</v>
      </c>
      <c r="V36" s="138">
        <f t="shared" si="35"/>
        <v>0.6435425368996216</v>
      </c>
      <c r="W36" s="139">
        <f t="shared" si="36"/>
        <v>2295144.2615346224</v>
      </c>
      <c r="X36" s="264">
        <f t="shared" si="28"/>
        <v>1.2126332239069831E-3</v>
      </c>
      <c r="Y36" s="32"/>
      <c r="Z36" s="141">
        <f t="shared" si="29"/>
        <v>1061862.5062733847</v>
      </c>
      <c r="AA36" s="142">
        <f t="shared" si="37"/>
        <v>1136215.8972876219</v>
      </c>
      <c r="AB36" s="142">
        <f t="shared" si="38"/>
        <v>492908.61982054811</v>
      </c>
      <c r="AC36" s="142">
        <f t="shared" si="39"/>
        <v>2690987.0233815545</v>
      </c>
      <c r="AD36" s="132">
        <f t="shared" si="30"/>
        <v>3.3101270077636772E-3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</row>
    <row r="37" spans="1:123" x14ac:dyDescent="0.2">
      <c r="A37" s="42" t="s">
        <v>56</v>
      </c>
      <c r="B37" s="64">
        <f>+censo2020!C24</f>
        <v>14109</v>
      </c>
      <c r="C37" s="128">
        <f t="shared" si="40"/>
        <v>2.4391289600621804E-3</v>
      </c>
      <c r="D37" s="128">
        <f t="shared" si="31"/>
        <v>2.0732596160528533E-3</v>
      </c>
      <c r="E37" s="129">
        <f>+'TERRITORIO INEGI 2020'!B22</f>
        <v>2478.8000000000002</v>
      </c>
      <c r="F37" s="130">
        <f t="shared" si="41"/>
        <v>3.8636831243648334E-2</v>
      </c>
      <c r="G37" s="131">
        <f t="shared" si="32"/>
        <v>5.7955246865472503E-3</v>
      </c>
      <c r="H37" s="132">
        <f t="shared" si="33"/>
        <v>7.8687843026001032E-3</v>
      </c>
      <c r="I37" s="133">
        <f>+'COEF Art 14 F I'!N28</f>
        <v>5621</v>
      </c>
      <c r="J37" s="134">
        <f>+'COEF Art 14 F I'!O28</f>
        <v>1660</v>
      </c>
      <c r="K37" s="135">
        <f t="shared" si="21"/>
        <v>1.543377747282121E-3</v>
      </c>
      <c r="L37" s="135">
        <f>+'COEF Art 14 F I'!Q28</f>
        <v>2.1173054283999999</v>
      </c>
      <c r="M37" s="135">
        <f t="shared" si="34"/>
        <v>3.2678020823921979E-3</v>
      </c>
      <c r="N37" s="135">
        <f t="shared" si="22"/>
        <v>1.6948698435187857E-3</v>
      </c>
      <c r="O37" s="135">
        <f t="shared" si="23"/>
        <v>1.4406393669909678E-3</v>
      </c>
      <c r="P37" s="135">
        <f t="shared" si="24"/>
        <v>3.3861445783132531</v>
      </c>
      <c r="Q37" s="251">
        <f t="shared" si="25"/>
        <v>4.499594119411314E-2</v>
      </c>
      <c r="R37" s="252">
        <f t="shared" si="26"/>
        <v>6.7493911791169708E-3</v>
      </c>
      <c r="S37" s="132">
        <f t="shared" si="27"/>
        <v>8.1900305461079393E-3</v>
      </c>
      <c r="T37" s="129">
        <v>12500507</v>
      </c>
      <c r="U37" s="129">
        <v>4608992</v>
      </c>
      <c r="V37" s="138">
        <f t="shared" si="35"/>
        <v>0.36870440534931903</v>
      </c>
      <c r="W37" s="139">
        <f t="shared" si="36"/>
        <v>1699355.6546197687</v>
      </c>
      <c r="X37" s="264">
        <f t="shared" si="28"/>
        <v>8.9784993499636109E-4</v>
      </c>
      <c r="Y37" s="32"/>
      <c r="Z37" s="141">
        <f t="shared" si="29"/>
        <v>1599243.5032267121</v>
      </c>
      <c r="AA37" s="142">
        <f t="shared" si="37"/>
        <v>1664533.2542364243</v>
      </c>
      <c r="AB37" s="142">
        <f t="shared" si="38"/>
        <v>364956.16608552716</v>
      </c>
      <c r="AC37" s="142">
        <f t="shared" si="39"/>
        <v>3628732.923548664</v>
      </c>
      <c r="AD37" s="132">
        <f t="shared" si="30"/>
        <v>4.463628679675191E-3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</row>
    <row r="38" spans="1:123" x14ac:dyDescent="0.2">
      <c r="A38" s="42" t="s">
        <v>57</v>
      </c>
      <c r="B38" s="64">
        <f>+censo2020!C25</f>
        <v>1808</v>
      </c>
      <c r="C38" s="128">
        <f t="shared" si="40"/>
        <v>3.1256256005332924E-4</v>
      </c>
      <c r="D38" s="128">
        <f t="shared" si="31"/>
        <v>2.6567817604532983E-4</v>
      </c>
      <c r="E38" s="129">
        <f>+'TERRITORIO INEGI 2020'!B23</f>
        <v>387.9</v>
      </c>
      <c r="F38" s="130">
        <f t="shared" si="41"/>
        <v>6.0461621911453876E-3</v>
      </c>
      <c r="G38" s="131">
        <f t="shared" si="32"/>
        <v>9.0692432867180812E-4</v>
      </c>
      <c r="H38" s="132">
        <f t="shared" si="33"/>
        <v>1.1726025047171379E-3</v>
      </c>
      <c r="I38" s="133">
        <f>+'COEF Art 14 F I'!N29</f>
        <v>196</v>
      </c>
      <c r="J38" s="134">
        <f>+'COEF Art 14 F I'!O29</f>
        <v>185</v>
      </c>
      <c r="K38" s="135">
        <f t="shared" si="21"/>
        <v>1.7200294171517615E-4</v>
      </c>
      <c r="L38" s="135">
        <f>+'COEF Art 14 F I'!Q29</f>
        <v>1.7757863003000001</v>
      </c>
      <c r="M38" s="135">
        <f t="shared" si="34"/>
        <v>3.054404675091092E-4</v>
      </c>
      <c r="N38" s="135">
        <f t="shared" si="22"/>
        <v>1.5841896917835952E-4</v>
      </c>
      <c r="O38" s="135">
        <f t="shared" si="23"/>
        <v>1.3465612380160558E-4</v>
      </c>
      <c r="P38" s="135">
        <f t="shared" si="24"/>
        <v>1.0594594594594595</v>
      </c>
      <c r="Q38" s="251">
        <f t="shared" si="25"/>
        <v>1.4078363883426199E-2</v>
      </c>
      <c r="R38" s="252">
        <f t="shared" si="26"/>
        <v>2.1117545825139299E-3</v>
      </c>
      <c r="S38" s="132">
        <f t="shared" si="27"/>
        <v>2.2464107063155355E-3</v>
      </c>
      <c r="T38" s="129">
        <v>796636</v>
      </c>
      <c r="U38" s="129">
        <v>246797</v>
      </c>
      <c r="V38" s="138">
        <f t="shared" si="35"/>
        <v>0.30979895460411028</v>
      </c>
      <c r="W38" s="139">
        <f t="shared" si="36"/>
        <v>76457.452599430602</v>
      </c>
      <c r="X38" s="264">
        <f t="shared" si="28"/>
        <v>4.0396086987303419E-5</v>
      </c>
      <c r="Y38" s="32"/>
      <c r="Z38" s="141">
        <f t="shared" si="29"/>
        <v>238318.50835161412</v>
      </c>
      <c r="AA38" s="142">
        <f t="shared" si="37"/>
        <v>456558.16572160344</v>
      </c>
      <c r="AB38" s="142">
        <f t="shared" si="38"/>
        <v>16420.117056424871</v>
      </c>
      <c r="AC38" s="142">
        <f t="shared" si="39"/>
        <v>711296.7911296424</v>
      </c>
      <c r="AD38" s="132">
        <f t="shared" si="30"/>
        <v>8.7495134625181986E-4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</row>
    <row r="39" spans="1:123" x14ac:dyDescent="0.2">
      <c r="A39" s="42" t="s">
        <v>58</v>
      </c>
      <c r="B39" s="64">
        <f>+censo2020!C26</f>
        <v>6282</v>
      </c>
      <c r="C39" s="128">
        <f t="shared" si="40"/>
        <v>1.0860165941675964E-3</v>
      </c>
      <c r="D39" s="128">
        <f t="shared" si="31"/>
        <v>9.2311410504245688E-4</v>
      </c>
      <c r="E39" s="129">
        <f>+'TERRITORIO INEGI 2020'!B24</f>
        <v>1306.7</v>
      </c>
      <c r="F39" s="130">
        <f t="shared" si="41"/>
        <v>2.0367414630496721E-2</v>
      </c>
      <c r="G39" s="131">
        <f t="shared" si="32"/>
        <v>3.055112194574508E-3</v>
      </c>
      <c r="H39" s="132">
        <f t="shared" si="33"/>
        <v>3.9782262996169646E-3</v>
      </c>
      <c r="I39" s="133">
        <f>+'COEF Art 14 F I'!N30</f>
        <v>3611</v>
      </c>
      <c r="J39" s="134">
        <f>+'COEF Art 14 F I'!O30</f>
        <v>3897</v>
      </c>
      <c r="K39" s="135">
        <f t="shared" si="21"/>
        <v>3.6232187235894133E-3</v>
      </c>
      <c r="L39" s="135">
        <f>+'COEF Art 14 F I'!Q30</f>
        <v>2.6101222018999999</v>
      </c>
      <c r="M39" s="135">
        <f t="shared" si="34"/>
        <v>9.4570436327805069E-3</v>
      </c>
      <c r="N39" s="135">
        <f t="shared" si="22"/>
        <v>4.9049659856717446E-3</v>
      </c>
      <c r="O39" s="135">
        <f t="shared" si="23"/>
        <v>4.169221087820983E-3</v>
      </c>
      <c r="P39" s="135">
        <f t="shared" si="24"/>
        <v>0.92661021298434698</v>
      </c>
      <c r="Q39" s="251">
        <f t="shared" si="25"/>
        <v>1.2313029668118099E-2</v>
      </c>
      <c r="R39" s="252">
        <f t="shared" si="26"/>
        <v>1.8469544502177147E-3</v>
      </c>
      <c r="S39" s="132">
        <f t="shared" si="27"/>
        <v>6.0161755380386973E-3</v>
      </c>
      <c r="T39" s="129">
        <v>1746864</v>
      </c>
      <c r="U39" s="129">
        <v>165744</v>
      </c>
      <c r="V39" s="138">
        <f t="shared" si="35"/>
        <v>9.4880883686423209E-2</v>
      </c>
      <c r="W39" s="139">
        <f t="shared" si="36"/>
        <v>15725.937185722529</v>
      </c>
      <c r="X39" s="264">
        <f t="shared" si="28"/>
        <v>8.3087561109255141E-6</v>
      </c>
      <c r="Y39" s="32"/>
      <c r="Z39" s="141">
        <f t="shared" si="29"/>
        <v>808530.55813536677</v>
      </c>
      <c r="AA39" s="142">
        <f t="shared" si="37"/>
        <v>1222721.2328466868</v>
      </c>
      <c r="AB39" s="142">
        <f t="shared" si="38"/>
        <v>3377.325828057626</v>
      </c>
      <c r="AC39" s="142">
        <f t="shared" si="39"/>
        <v>2034629.1168101113</v>
      </c>
      <c r="AD39" s="132">
        <f t="shared" si="30"/>
        <v>2.502754837469378E-3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</row>
    <row r="40" spans="1:123" x14ac:dyDescent="0.2">
      <c r="A40" s="42" t="s">
        <v>60</v>
      </c>
      <c r="B40" s="64">
        <f>+censo2020!C28</f>
        <v>643143</v>
      </c>
      <c r="C40" s="128">
        <f t="shared" si="40"/>
        <v>0.11118496823029775</v>
      </c>
      <c r="D40" s="128">
        <f>+C40*D$4</f>
        <v>9.4507222995753079E-2</v>
      </c>
      <c r="E40" s="129">
        <f>+'TERRITORIO INEGI 2020'!B26</f>
        <v>118.4</v>
      </c>
      <c r="F40" s="130">
        <f t="shared" si="41"/>
        <v>1.8454900836081824E-3</v>
      </c>
      <c r="G40" s="131">
        <f>+F40*G$4</f>
        <v>2.7682351254122733E-4</v>
      </c>
      <c r="H40" s="132">
        <f>+G40+D40</f>
        <v>9.4784046508294306E-2</v>
      </c>
      <c r="I40" s="133">
        <f>+'COEF Art 14 F I'!N32</f>
        <v>113831</v>
      </c>
      <c r="J40" s="134">
        <f>+'COEF Art 14 F I'!O32</f>
        <v>95688</v>
      </c>
      <c r="K40" s="135">
        <f t="shared" si="21"/>
        <v>8.8965499928874453E-2</v>
      </c>
      <c r="L40" s="135">
        <f>+'COEF Art 14 F I'!Q32</f>
        <v>1.8797706219999999</v>
      </c>
      <c r="M40" s="135">
        <f t="shared" si="34"/>
        <v>0.16723473313784129</v>
      </c>
      <c r="N40" s="135">
        <f t="shared" si="22"/>
        <v>8.6737537597976436E-2</v>
      </c>
      <c r="O40" s="135">
        <f t="shared" si="23"/>
        <v>7.3726906958279964E-2</v>
      </c>
      <c r="P40" s="135">
        <f t="shared" si="24"/>
        <v>1.1896058021904523</v>
      </c>
      <c r="Q40" s="251">
        <f t="shared" si="25"/>
        <v>1.5807781233665195E-2</v>
      </c>
      <c r="R40" s="252">
        <f t="shared" si="26"/>
        <v>2.3711671850497793E-3</v>
      </c>
      <c r="S40" s="132">
        <f t="shared" si="27"/>
        <v>7.6098074143329739E-2</v>
      </c>
      <c r="T40" s="129">
        <v>516795710.3599999</v>
      </c>
      <c r="U40" s="129">
        <v>210861820.25999999</v>
      </c>
      <c r="V40" s="138">
        <f>+U40/T40</f>
        <v>0.40801774479341874</v>
      </c>
      <c r="W40" s="139">
        <f>+V40*U40</f>
        <v>86035364.365520403</v>
      </c>
      <c r="X40" s="264">
        <f t="shared" si="28"/>
        <v>4.5456550600795065E-2</v>
      </c>
      <c r="Y40" s="32"/>
      <c r="Z40" s="141">
        <f t="shared" si="29"/>
        <v>19263810.616570123</v>
      </c>
      <c r="AA40" s="142">
        <f>+S40*AA$6</f>
        <v>15466093.10939827</v>
      </c>
      <c r="AB40" s="142">
        <f>+X40*AB$6</f>
        <v>18477083.735386327</v>
      </c>
      <c r="AC40" s="142">
        <f>SUM(Z40:AB40)</f>
        <v>53206987.461354718</v>
      </c>
      <c r="AD40" s="132">
        <f t="shared" si="30"/>
        <v>6.5448805463303533E-2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</row>
    <row r="41" spans="1:123" x14ac:dyDescent="0.2">
      <c r="A41" s="42" t="s">
        <v>61</v>
      </c>
      <c r="B41" s="64">
        <f>+censo2020!C37</f>
        <v>1959</v>
      </c>
      <c r="C41" s="128">
        <f t="shared" si="40"/>
        <v>3.3866706589849116E-4</v>
      </c>
      <c r="D41" s="128">
        <f t="shared" si="31"/>
        <v>2.8786700601371749E-4</v>
      </c>
      <c r="E41" s="129">
        <f>+'TERRITORIO INEGI 2020'!B27</f>
        <v>496.6</v>
      </c>
      <c r="F41" s="130">
        <f t="shared" si="41"/>
        <v>7.7404592527012105E-3</v>
      </c>
      <c r="G41" s="131">
        <f t="shared" si="32"/>
        <v>1.1610688879051816E-3</v>
      </c>
      <c r="H41" s="132">
        <f t="shared" si="33"/>
        <v>1.4489358939188991E-3</v>
      </c>
      <c r="I41" s="133">
        <f>+'COEF Art 14 F I'!N33</f>
        <v>188</v>
      </c>
      <c r="J41" s="134">
        <f>+'COEF Art 14 F I'!O33</f>
        <v>192</v>
      </c>
      <c r="K41" s="135">
        <f t="shared" si="21"/>
        <v>1.7851116113142606E-4</v>
      </c>
      <c r="L41" s="135">
        <f>+'COEF Art 14 F I'!Q33</f>
        <v>1.9505591721</v>
      </c>
      <c r="M41" s="135">
        <f t="shared" si="34"/>
        <v>3.4819658266712413E-4</v>
      </c>
      <c r="N41" s="135">
        <f t="shared" si="22"/>
        <v>1.8059474616246839E-4</v>
      </c>
      <c r="O41" s="135">
        <f t="shared" si="23"/>
        <v>1.5350553423809814E-4</v>
      </c>
      <c r="P41" s="135">
        <f t="shared" si="24"/>
        <v>0.97916666666666663</v>
      </c>
      <c r="Q41" s="251">
        <f t="shared" si="25"/>
        <v>1.3011413049148681E-2</v>
      </c>
      <c r="R41" s="252">
        <f t="shared" si="26"/>
        <v>1.9517119573723022E-3</v>
      </c>
      <c r="S41" s="132">
        <f t="shared" si="27"/>
        <v>2.1052174916104003E-3</v>
      </c>
      <c r="T41" s="129">
        <v>997290</v>
      </c>
      <c r="U41" s="129">
        <v>297293.69</v>
      </c>
      <c r="V41" s="138">
        <f t="shared" si="35"/>
        <v>0.29810154518745802</v>
      </c>
      <c r="W41" s="139">
        <f t="shared" si="36"/>
        <v>88623.708363481142</v>
      </c>
      <c r="X41" s="264">
        <f t="shared" si="28"/>
        <v>4.6824095107443525E-5</v>
      </c>
      <c r="Y41" s="32"/>
      <c r="Z41" s="141">
        <f t="shared" si="29"/>
        <v>294480.21776071674</v>
      </c>
      <c r="AA41" s="142">
        <f t="shared" si="37"/>
        <v>427862.20423206699</v>
      </c>
      <c r="AB41" s="142">
        <f t="shared" si="38"/>
        <v>19032.960369826098</v>
      </c>
      <c r="AC41" s="142">
        <f t="shared" si="39"/>
        <v>741375.38236260973</v>
      </c>
      <c r="AD41" s="132">
        <f t="shared" si="30"/>
        <v>9.1195039393604635E-4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</row>
    <row r="42" spans="1:123" x14ac:dyDescent="0.2">
      <c r="A42" s="42" t="s">
        <v>62</v>
      </c>
      <c r="B42" s="64">
        <f>+censo2020!C29</f>
        <v>16086</v>
      </c>
      <c r="C42" s="128">
        <f t="shared" si="40"/>
        <v>2.7809078213594327E-3</v>
      </c>
      <c r="D42" s="128">
        <f t="shared" si="31"/>
        <v>2.3637716481555177E-3</v>
      </c>
      <c r="E42" s="129">
        <f>+'TERRITORIO INEGI 2020'!B28</f>
        <v>170.6</v>
      </c>
      <c r="F42" s="130">
        <f t="shared" si="41"/>
        <v>2.6591267589827355E-3</v>
      </c>
      <c r="G42" s="131">
        <f t="shared" si="32"/>
        <v>3.988690138474103E-4</v>
      </c>
      <c r="H42" s="132">
        <f t="shared" si="33"/>
        <v>2.762640662002928E-3</v>
      </c>
      <c r="I42" s="133">
        <f>+'COEF Art 14 F I'!N34</f>
        <v>3006</v>
      </c>
      <c r="J42" s="134">
        <f>+'COEF Art 14 F I'!O34</f>
        <v>3272</v>
      </c>
      <c r="K42" s="135">
        <f t="shared" si="21"/>
        <v>3.0421277042813858E-3</v>
      </c>
      <c r="L42" s="135">
        <f>+'COEF Art 14 F I'!Q34</f>
        <v>1.6415123341</v>
      </c>
      <c r="M42" s="135">
        <f t="shared" si="34"/>
        <v>4.9936901484852123E-3</v>
      </c>
      <c r="N42" s="135">
        <f t="shared" si="22"/>
        <v>2.5900145195906742E-3</v>
      </c>
      <c r="O42" s="135">
        <f t="shared" si="23"/>
        <v>2.201512341652073E-3</v>
      </c>
      <c r="P42" s="135">
        <f t="shared" si="24"/>
        <v>0.91870415647921755</v>
      </c>
      <c r="Q42" s="251">
        <f t="shared" si="25"/>
        <v>1.2207971999919139E-2</v>
      </c>
      <c r="R42" s="252">
        <f t="shared" si="26"/>
        <v>1.8311957999878707E-3</v>
      </c>
      <c r="S42" s="132">
        <f t="shared" si="27"/>
        <v>4.032708141639944E-3</v>
      </c>
      <c r="T42" s="129">
        <v>2347113</v>
      </c>
      <c r="U42" s="129">
        <v>539788</v>
      </c>
      <c r="V42" s="138">
        <f t="shared" si="35"/>
        <v>0.22997955360479022</v>
      </c>
      <c r="W42" s="139">
        <f t="shared" si="36"/>
        <v>124140.20328122251</v>
      </c>
      <c r="X42" s="264">
        <f t="shared" si="28"/>
        <v>6.5589138532286647E-5</v>
      </c>
      <c r="Y42" s="32"/>
      <c r="Z42" s="141">
        <f t="shared" si="29"/>
        <v>561476.20274687535</v>
      </c>
      <c r="AA42" s="142">
        <f t="shared" si="37"/>
        <v>819603.39080537437</v>
      </c>
      <c r="AB42" s="142">
        <f t="shared" si="38"/>
        <v>26660.536023420074</v>
      </c>
      <c r="AC42" s="142">
        <f t="shared" si="39"/>
        <v>1407740.1295756698</v>
      </c>
      <c r="AD42" s="132">
        <f t="shared" si="30"/>
        <v>1.7316317701768611E-3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</row>
    <row r="43" spans="1:123" x14ac:dyDescent="0.2">
      <c r="A43" s="42" t="s">
        <v>63</v>
      </c>
      <c r="B43" s="64">
        <f>+censo2020!C30</f>
        <v>1386</v>
      </c>
      <c r="C43" s="128">
        <f t="shared" si="40"/>
        <v>2.3960824570459864E-4</v>
      </c>
      <c r="D43" s="128">
        <f t="shared" si="31"/>
        <v>2.0366700884890884E-4</v>
      </c>
      <c r="E43" s="129">
        <f>+'TERRITORIO INEGI 2020'!B29</f>
        <v>443.2</v>
      </c>
      <c r="F43" s="130">
        <f t="shared" si="41"/>
        <v>6.9081182859387358E-3</v>
      </c>
      <c r="G43" s="131">
        <f t="shared" si="32"/>
        <v>1.0362177428908104E-3</v>
      </c>
      <c r="H43" s="132">
        <f t="shared" si="33"/>
        <v>1.2398847517397192E-3</v>
      </c>
      <c r="I43" s="133">
        <f>+'COEF Art 14 F I'!N35</f>
        <v>237</v>
      </c>
      <c r="J43" s="134">
        <f>+'COEF Art 14 F I'!O35</f>
        <v>131</v>
      </c>
      <c r="K43" s="135">
        <f t="shared" si="21"/>
        <v>1.2179667764696256E-4</v>
      </c>
      <c r="L43" s="135">
        <f>+'COEF Art 14 F I'!Q35</f>
        <v>2.2584083591000002</v>
      </c>
      <c r="M43" s="135">
        <f t="shared" si="34"/>
        <v>2.7506663490850839E-4</v>
      </c>
      <c r="N43" s="135">
        <f t="shared" si="22"/>
        <v>1.426653550949875E-4</v>
      </c>
      <c r="O43" s="135">
        <f t="shared" si="23"/>
        <v>1.2126555183073937E-4</v>
      </c>
      <c r="P43" s="135">
        <f t="shared" si="24"/>
        <v>1.8091603053435115</v>
      </c>
      <c r="Q43" s="251">
        <f t="shared" si="25"/>
        <v>2.4040577366755789E-2</v>
      </c>
      <c r="R43" s="252">
        <f t="shared" si="26"/>
        <v>3.6060866050133681E-3</v>
      </c>
      <c r="S43" s="132">
        <f t="shared" si="27"/>
        <v>3.7273521568441073E-3</v>
      </c>
      <c r="T43" s="129">
        <v>702996</v>
      </c>
      <c r="U43" s="129">
        <v>419888</v>
      </c>
      <c r="V43" s="138">
        <f t="shared" si="35"/>
        <v>0.597283626080376</v>
      </c>
      <c r="W43" s="139">
        <f t="shared" si="36"/>
        <v>250792.22718763692</v>
      </c>
      <c r="X43" s="264">
        <f t="shared" si="28"/>
        <v>1.3250539065549238E-4</v>
      </c>
      <c r="Y43" s="32"/>
      <c r="Z43" s="141">
        <f t="shared" si="29"/>
        <v>251992.88196454989</v>
      </c>
      <c r="AA43" s="142">
        <f t="shared" si="37"/>
        <v>757543.15937994653</v>
      </c>
      <c r="AB43" s="142">
        <f t="shared" si="38"/>
        <v>53860.514407109171</v>
      </c>
      <c r="AC43" s="142">
        <f t="shared" si="39"/>
        <v>1063396.5557516057</v>
      </c>
      <c r="AD43" s="132">
        <f t="shared" si="30"/>
        <v>1.3080619224737028E-3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</row>
    <row r="44" spans="1:123" x14ac:dyDescent="0.2">
      <c r="A44" s="42" t="s">
        <v>64</v>
      </c>
      <c r="B44" s="64">
        <f>+censo2020!C31</f>
        <v>7026</v>
      </c>
      <c r="C44" s="128">
        <f t="shared" si="40"/>
        <v>1.2146374706497186E-3</v>
      </c>
      <c r="D44" s="128">
        <f t="shared" si="31"/>
        <v>1.0324418500522608E-3</v>
      </c>
      <c r="E44" s="129">
        <f>+'TERRITORIO INEGI 2020'!B30</f>
        <v>127.8</v>
      </c>
      <c r="F44" s="130">
        <f t="shared" si="41"/>
        <v>1.9920070328135614E-3</v>
      </c>
      <c r="G44" s="131">
        <f t="shared" si="32"/>
        <v>2.9880105492203422E-4</v>
      </c>
      <c r="H44" s="132">
        <f t="shared" si="33"/>
        <v>1.331242904974295E-3</v>
      </c>
      <c r="I44" s="133">
        <f>+'COEF Art 14 F I'!N36</f>
        <v>2843</v>
      </c>
      <c r="J44" s="134">
        <f>+'COEF Art 14 F I'!O36</f>
        <v>1571</v>
      </c>
      <c r="K44" s="135">
        <f t="shared" si="21"/>
        <v>1.4606303861326581E-3</v>
      </c>
      <c r="L44" s="135">
        <f>+'COEF Art 14 F I'!Q36</f>
        <v>1.4705313694</v>
      </c>
      <c r="M44" s="135">
        <f t="shared" si="34"/>
        <v>2.1479028019069082E-3</v>
      </c>
      <c r="N44" s="135">
        <f t="shared" si="22"/>
        <v>1.1140257561426587E-3</v>
      </c>
      <c r="O44" s="135">
        <f t="shared" si="23"/>
        <v>9.4692189272125985E-4</v>
      </c>
      <c r="P44" s="135">
        <f t="shared" si="24"/>
        <v>1.8096753660089115</v>
      </c>
      <c r="Q44" s="251">
        <f t="shared" si="25"/>
        <v>2.4047421622479592E-2</v>
      </c>
      <c r="R44" s="252">
        <f t="shared" si="26"/>
        <v>3.6071132433719384E-3</v>
      </c>
      <c r="S44" s="132">
        <f t="shared" si="27"/>
        <v>4.554035136093198E-3</v>
      </c>
      <c r="T44" s="129">
        <v>1978005</v>
      </c>
      <c r="U44" s="129">
        <v>656691</v>
      </c>
      <c r="V44" s="138">
        <f t="shared" si="35"/>
        <v>0.33199663297109966</v>
      </c>
      <c r="W44" s="139">
        <f t="shared" si="36"/>
        <v>218019.2009024244</v>
      </c>
      <c r="X44" s="264">
        <f t="shared" si="28"/>
        <v>1.1518985141577036E-4</v>
      </c>
      <c r="Y44" s="32"/>
      <c r="Z44" s="141">
        <f t="shared" si="29"/>
        <v>270560.41761029232</v>
      </c>
      <c r="AA44" s="142">
        <f t="shared" si="37"/>
        <v>925557.34466589428</v>
      </c>
      <c r="AB44" s="142">
        <f t="shared" si="38"/>
        <v>46822.130186857416</v>
      </c>
      <c r="AC44" s="142">
        <f t="shared" si="39"/>
        <v>1242939.892463044</v>
      </c>
      <c r="AD44" s="132">
        <f t="shared" si="30"/>
        <v>1.5289144359747582E-3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</row>
    <row r="45" spans="1:123" x14ac:dyDescent="0.2">
      <c r="A45" s="42" t="s">
        <v>65</v>
      </c>
      <c r="B45" s="64">
        <f>+censo2020!C32</f>
        <v>3298</v>
      </c>
      <c r="C45" s="128">
        <f t="shared" si="40"/>
        <v>5.7015006806188052E-4</v>
      </c>
      <c r="D45" s="128">
        <f t="shared" si="31"/>
        <v>4.8462755785259843E-4</v>
      </c>
      <c r="E45" s="129">
        <f>+'TERRITORIO INEGI 2020'!B31</f>
        <v>560.5</v>
      </c>
      <c r="F45" s="130">
        <f t="shared" si="41"/>
        <v>8.7364627691079912E-3</v>
      </c>
      <c r="G45" s="131">
        <f t="shared" si="32"/>
        <v>1.3104694153661986E-3</v>
      </c>
      <c r="H45" s="132">
        <f t="shared" si="33"/>
        <v>1.7950969732187969E-3</v>
      </c>
      <c r="I45" s="133">
        <f>+'COEF Art 14 F I'!N37</f>
        <v>2022</v>
      </c>
      <c r="J45" s="134">
        <f>+'COEF Art 14 F I'!O37</f>
        <v>1144</v>
      </c>
      <c r="K45" s="135">
        <f t="shared" si="21"/>
        <v>1.0636290017414136E-3</v>
      </c>
      <c r="L45" s="135">
        <f>+'COEF Art 14 F I'!Q37</f>
        <v>2.2004042460000002</v>
      </c>
      <c r="M45" s="135">
        <f t="shared" si="34"/>
        <v>2.3404137716005482E-3</v>
      </c>
      <c r="N45" s="135">
        <f t="shared" si="22"/>
        <v>1.2138730017388346E-3</v>
      </c>
      <c r="O45" s="135">
        <f t="shared" si="23"/>
        <v>1.0317920514780095E-3</v>
      </c>
      <c r="P45" s="135">
        <f t="shared" si="24"/>
        <v>1.7674825174825175</v>
      </c>
      <c r="Q45" s="251">
        <f t="shared" si="25"/>
        <v>2.3486752434499599E-2</v>
      </c>
      <c r="R45" s="252">
        <f t="shared" si="26"/>
        <v>3.5230128651749398E-3</v>
      </c>
      <c r="S45" s="132">
        <f t="shared" si="27"/>
        <v>4.5548049166529488E-3</v>
      </c>
      <c r="T45" s="129">
        <v>579083</v>
      </c>
      <c r="U45" s="129">
        <v>129046</v>
      </c>
      <c r="V45" s="138">
        <f t="shared" si="35"/>
        <v>0.22284542975704691</v>
      </c>
      <c r="W45" s="139">
        <f t="shared" si="36"/>
        <v>28757.311328427877</v>
      </c>
      <c r="X45" s="264">
        <f t="shared" si="28"/>
        <v>1.5193847171842474E-5</v>
      </c>
      <c r="Y45" s="32"/>
      <c r="Z45" s="141">
        <f t="shared" si="29"/>
        <v>364833.63397488109</v>
      </c>
      <c r="AA45" s="142">
        <f t="shared" si="37"/>
        <v>925713.7940628723</v>
      </c>
      <c r="AB45" s="142">
        <f t="shared" si="38"/>
        <v>6175.9632604389881</v>
      </c>
      <c r="AC45" s="142">
        <f t="shared" si="39"/>
        <v>1296723.3912981923</v>
      </c>
      <c r="AD45" s="132">
        <f t="shared" si="30"/>
        <v>1.5950723960538574E-3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</row>
    <row r="46" spans="1:123" x14ac:dyDescent="0.2">
      <c r="A46" s="42" t="s">
        <v>67</v>
      </c>
      <c r="B46" s="64">
        <f>+censo2020!C34</f>
        <v>5351</v>
      </c>
      <c r="C46" s="128">
        <f t="shared" si="40"/>
        <v>9.2506762104279034E-4</v>
      </c>
      <c r="D46" s="128">
        <f t="shared" si="31"/>
        <v>7.8630747788637173E-4</v>
      </c>
      <c r="E46" s="129">
        <f>+'TERRITORIO INEGI 2020'!B33</f>
        <v>3428</v>
      </c>
      <c r="F46" s="130">
        <f t="shared" si="41"/>
        <v>5.3431925731493655E-2</v>
      </c>
      <c r="G46" s="131">
        <f t="shared" si="32"/>
        <v>8.0147888597240473E-3</v>
      </c>
      <c r="H46" s="132">
        <f t="shared" si="33"/>
        <v>8.8010963376104184E-3</v>
      </c>
      <c r="I46" s="133">
        <f>+'COEF Art 14 F I'!N39</f>
        <v>2081</v>
      </c>
      <c r="J46" s="134">
        <f>+'COEF Art 14 F I'!O39</f>
        <v>764</v>
      </c>
      <c r="K46" s="135">
        <f t="shared" si="21"/>
        <v>7.1032566200213284E-4</v>
      </c>
      <c r="L46" s="135">
        <f>+'COEF Art 14 F I'!Q39</f>
        <v>1.7755281664</v>
      </c>
      <c r="M46" s="135">
        <f t="shared" si="34"/>
        <v>1.2612032202015131E-3</v>
      </c>
      <c r="N46" s="135">
        <f t="shared" si="22"/>
        <v>6.5413242619134164E-4</v>
      </c>
      <c r="O46" s="135">
        <f t="shared" si="23"/>
        <v>5.5601256226264035E-4</v>
      </c>
      <c r="P46" s="135">
        <f t="shared" si="24"/>
        <v>2.7238219895287958</v>
      </c>
      <c r="Q46" s="251">
        <f t="shared" si="25"/>
        <v>3.6194831977647418E-2</v>
      </c>
      <c r="R46" s="252">
        <f t="shared" si="26"/>
        <v>5.4292247966471127E-3</v>
      </c>
      <c r="S46" s="132">
        <f t="shared" si="27"/>
        <v>5.9852373589097535E-3</v>
      </c>
      <c r="T46" s="129">
        <v>3788861</v>
      </c>
      <c r="U46" s="129">
        <v>1176027</v>
      </c>
      <c r="V46" s="138">
        <f t="shared" si="35"/>
        <v>0.31039064246484632</v>
      </c>
      <c r="W46" s="139">
        <f t="shared" si="36"/>
        <v>365027.77608600585</v>
      </c>
      <c r="X46" s="264">
        <f t="shared" si="28"/>
        <v>1.9286143200201287E-4</v>
      </c>
      <c r="Y46" s="32"/>
      <c r="Z46" s="141">
        <f t="shared" si="29"/>
        <v>1788725.6274828883</v>
      </c>
      <c r="AA46" s="142">
        <f t="shared" si="37"/>
        <v>1216433.3896334376</v>
      </c>
      <c r="AB46" s="142">
        <f t="shared" si="38"/>
        <v>78393.912017718729</v>
      </c>
      <c r="AC46" s="142">
        <f t="shared" si="39"/>
        <v>3083552.9291340448</v>
      </c>
      <c r="AD46" s="132">
        <f t="shared" si="30"/>
        <v>3.7930141401310491E-3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</row>
    <row r="47" spans="1:123" x14ac:dyDescent="0.2">
      <c r="A47" s="42" t="s">
        <v>68</v>
      </c>
      <c r="B47" s="64">
        <f>+censo2020!C35</f>
        <v>84666</v>
      </c>
      <c r="C47" s="128">
        <f t="shared" si="40"/>
        <v>1.4636848290638924E-2</v>
      </c>
      <c r="D47" s="128">
        <f t="shared" si="31"/>
        <v>1.2441321047043085E-2</v>
      </c>
      <c r="E47" s="129">
        <f>+'TERRITORIO INEGI 2020'!B34</f>
        <v>2509.1999999999998</v>
      </c>
      <c r="F47" s="130">
        <f t="shared" si="41"/>
        <v>3.9110673292142316E-2</v>
      </c>
      <c r="G47" s="131">
        <f t="shared" si="32"/>
        <v>5.8666009938213469E-3</v>
      </c>
      <c r="H47" s="132">
        <f t="shared" si="33"/>
        <v>1.8307922040864431E-2</v>
      </c>
      <c r="I47" s="133">
        <f>+'COEF Art 14 F I'!N40</f>
        <v>25760</v>
      </c>
      <c r="J47" s="134">
        <f>+'COEF Art 14 F I'!O40</f>
        <v>21267</v>
      </c>
      <c r="K47" s="135">
        <f t="shared" si="21"/>
        <v>1.9772900332198112E-2</v>
      </c>
      <c r="L47" s="135">
        <f>+'COEF Art 14 F I'!Q40</f>
        <v>2.0486592371999999</v>
      </c>
      <c r="M47" s="135">
        <f t="shared" si="34"/>
        <v>4.0507934911792609E-2</v>
      </c>
      <c r="N47" s="135">
        <f t="shared" si="22"/>
        <v>2.10097415859897E-2</v>
      </c>
      <c r="O47" s="135">
        <f t="shared" si="23"/>
        <v>1.7858280348091244E-2</v>
      </c>
      <c r="P47" s="135">
        <f t="shared" si="24"/>
        <v>1.2112662810927728</v>
      </c>
      <c r="Q47" s="251">
        <f t="shared" si="25"/>
        <v>1.6095611127629923E-2</v>
      </c>
      <c r="R47" s="252">
        <f t="shared" si="26"/>
        <v>2.4143416691444885E-3</v>
      </c>
      <c r="S47" s="132">
        <f t="shared" si="27"/>
        <v>2.0272622017235731E-2</v>
      </c>
      <c r="T47" s="129">
        <v>39384069</v>
      </c>
      <c r="U47" s="129">
        <v>12032960</v>
      </c>
      <c r="V47" s="138">
        <f t="shared" si="35"/>
        <v>0.30552861361277828</v>
      </c>
      <c r="W47" s="139">
        <f t="shared" si="36"/>
        <v>3676413.5864580167</v>
      </c>
      <c r="X47" s="264">
        <f t="shared" si="28"/>
        <v>1.9424231123411531E-3</v>
      </c>
      <c r="Y47" s="32"/>
      <c r="Z47" s="141">
        <f t="shared" si="29"/>
        <v>3720882.9541507307</v>
      </c>
      <c r="AA47" s="142">
        <f t="shared" si="37"/>
        <v>4120186.525347014</v>
      </c>
      <c r="AB47" s="142">
        <f t="shared" si="38"/>
        <v>789552.08923506527</v>
      </c>
      <c r="AC47" s="142">
        <f t="shared" si="39"/>
        <v>8630621.5687328093</v>
      </c>
      <c r="AD47" s="132">
        <f t="shared" si="30"/>
        <v>1.0616347570695614E-2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</row>
    <row r="48" spans="1:123" x14ac:dyDescent="0.2">
      <c r="A48" s="42" t="s">
        <v>69</v>
      </c>
      <c r="B48" s="64">
        <f>+censo2020!C39</f>
        <v>5119</v>
      </c>
      <c r="C48" s="128">
        <f t="shared" si="40"/>
        <v>8.8496003590320376E-4</v>
      </c>
      <c r="D48" s="128">
        <f t="shared" si="31"/>
        <v>7.5221603051772322E-4</v>
      </c>
      <c r="E48" s="129">
        <f>+'TERRITORIO INEGI 2020'!B35</f>
        <v>264.89999999999998</v>
      </c>
      <c r="F48" s="130">
        <f t="shared" si="41"/>
        <v>4.1289723238835084E-3</v>
      </c>
      <c r="G48" s="131">
        <f t="shared" si="32"/>
        <v>6.1934584858252628E-4</v>
      </c>
      <c r="H48" s="132">
        <f t="shared" si="33"/>
        <v>1.3715618791002495E-3</v>
      </c>
      <c r="I48" s="133">
        <f>+'COEF Art 14 F I'!N41</f>
        <v>1318</v>
      </c>
      <c r="J48" s="134">
        <f>+'COEF Art 14 F I'!O41</f>
        <v>475</v>
      </c>
      <c r="K48" s="135">
        <f t="shared" si="21"/>
        <v>4.4162917467410089E-4</v>
      </c>
      <c r="L48" s="135">
        <f>+'COEF Art 14 F I'!Q41</f>
        <v>2.0058388967999998</v>
      </c>
      <c r="M48" s="135">
        <f t="shared" si="34"/>
        <v>8.8583697652299298E-4</v>
      </c>
      <c r="N48" s="135">
        <f t="shared" si="22"/>
        <v>4.5944593336068681E-4</v>
      </c>
      <c r="O48" s="135">
        <f t="shared" si="23"/>
        <v>3.9052904335658376E-4</v>
      </c>
      <c r="P48" s="135">
        <f t="shared" si="24"/>
        <v>2.7747368421052632</v>
      </c>
      <c r="Q48" s="251">
        <f t="shared" si="25"/>
        <v>3.6871401350116108E-2</v>
      </c>
      <c r="R48" s="252">
        <f t="shared" si="26"/>
        <v>5.5307102025174163E-3</v>
      </c>
      <c r="S48" s="132">
        <f t="shared" si="27"/>
        <v>5.921239245874E-3</v>
      </c>
      <c r="T48" s="129">
        <v>2191945</v>
      </c>
      <c r="U48" s="129">
        <v>947940</v>
      </c>
      <c r="V48" s="138">
        <f t="shared" si="35"/>
        <v>0.43246523065131653</v>
      </c>
      <c r="W48" s="139">
        <f t="shared" si="36"/>
        <v>409951.09074360901</v>
      </c>
      <c r="X48" s="264">
        <f t="shared" si="28"/>
        <v>2.1659654303394981E-4</v>
      </c>
      <c r="Y48" s="32"/>
      <c r="Z48" s="141">
        <f t="shared" si="29"/>
        <v>278754.80380110355</v>
      </c>
      <c r="AA48" s="142">
        <f t="shared" si="37"/>
        <v>1203426.4799819202</v>
      </c>
      <c r="AB48" s="142">
        <f t="shared" si="38"/>
        <v>88041.710370419081</v>
      </c>
      <c r="AC48" s="142">
        <f t="shared" si="39"/>
        <v>1570222.9941534428</v>
      </c>
      <c r="AD48" s="132">
        <f t="shared" si="30"/>
        <v>1.931498552760537E-3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</row>
    <row r="49" spans="1:123" x14ac:dyDescent="0.2">
      <c r="A49" s="42" t="s">
        <v>70</v>
      </c>
      <c r="B49" s="64">
        <f>+censo2020!C40</f>
        <v>1483</v>
      </c>
      <c r="C49" s="128">
        <f t="shared" si="40"/>
        <v>2.5637736535347747E-4</v>
      </c>
      <c r="D49" s="128">
        <f t="shared" si="31"/>
        <v>2.1792076055045584E-4</v>
      </c>
      <c r="E49" s="129">
        <f>+'TERRITORIO INEGI 2020'!B36</f>
        <v>207.9</v>
      </c>
      <c r="F49" s="130">
        <f t="shared" si="41"/>
        <v>3.2405184829572727E-3</v>
      </c>
      <c r="G49" s="131">
        <f t="shared" si="32"/>
        <v>4.8607777244359088E-4</v>
      </c>
      <c r="H49" s="132">
        <f t="shared" si="33"/>
        <v>7.0399853299404674E-4</v>
      </c>
      <c r="I49" s="133">
        <f>+'COEF Art 14 F I'!N42</f>
        <v>35</v>
      </c>
      <c r="J49" s="134">
        <f>+'COEF Art 14 F I'!O42</f>
        <v>141</v>
      </c>
      <c r="K49" s="135">
        <f t="shared" si="21"/>
        <v>1.3109413395589101E-4</v>
      </c>
      <c r="L49" s="135">
        <f>+'COEF Art 14 F I'!Q42</f>
        <v>1.5774653305999999</v>
      </c>
      <c r="M49" s="135">
        <f t="shared" si="34"/>
        <v>2.0679645136045029E-4</v>
      </c>
      <c r="N49" s="135">
        <f t="shared" si="22"/>
        <v>1.072565168637593E-4</v>
      </c>
      <c r="O49" s="135">
        <f t="shared" si="23"/>
        <v>9.1168039334195411E-5</v>
      </c>
      <c r="P49" s="135">
        <f t="shared" si="24"/>
        <v>0.24822695035460993</v>
      </c>
      <c r="Q49" s="251">
        <f t="shared" si="25"/>
        <v>3.2985021763346587E-3</v>
      </c>
      <c r="R49" s="252">
        <f t="shared" si="26"/>
        <v>4.9477532645019883E-4</v>
      </c>
      <c r="S49" s="132">
        <f t="shared" si="27"/>
        <v>5.8594336578439421E-4</v>
      </c>
      <c r="T49" s="129">
        <v>739738</v>
      </c>
      <c r="U49" s="129">
        <v>296637</v>
      </c>
      <c r="V49" s="138">
        <f t="shared" si="35"/>
        <v>0.40100278747340273</v>
      </c>
      <c r="W49" s="139">
        <f t="shared" si="36"/>
        <v>118952.26386774777</v>
      </c>
      <c r="X49" s="264">
        <f t="shared" si="28"/>
        <v>6.2848104863148349E-5</v>
      </c>
      <c r="Y49" s="32"/>
      <c r="Z49" s="141">
        <f t="shared" si="29"/>
        <v>143079.92656500227</v>
      </c>
      <c r="AA49" s="142">
        <f t="shared" si="37"/>
        <v>119086.51768226105</v>
      </c>
      <c r="AB49" s="142">
        <f t="shared" si="38"/>
        <v>25546.366383251738</v>
      </c>
      <c r="AC49" s="142">
        <f t="shared" si="39"/>
        <v>287712.81063051504</v>
      </c>
      <c r="AD49" s="132">
        <f t="shared" si="30"/>
        <v>3.5390952712618435E-4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</row>
    <row r="50" spans="1:123" x14ac:dyDescent="0.2">
      <c r="A50" s="42" t="s">
        <v>71</v>
      </c>
      <c r="B50" s="64">
        <f>+censo2020!C41</f>
        <v>7652</v>
      </c>
      <c r="C50" s="128">
        <f t="shared" si="40"/>
        <v>1.322858799517741E-3</v>
      </c>
      <c r="D50" s="128">
        <f t="shared" si="31"/>
        <v>1.1244299795900798E-3</v>
      </c>
      <c r="E50" s="129">
        <f>+'TERRITORIO INEGI 2020'!B37</f>
        <v>997.9</v>
      </c>
      <c r="F50" s="130">
        <f t="shared" si="41"/>
        <v>1.5554176980005109E-2</v>
      </c>
      <c r="G50" s="131">
        <f t="shared" si="32"/>
        <v>2.3331265470007663E-3</v>
      </c>
      <c r="H50" s="132">
        <f t="shared" si="33"/>
        <v>3.4575565265908461E-3</v>
      </c>
      <c r="I50" s="133">
        <f>+'COEF Art 14 F I'!N43</f>
        <v>5295</v>
      </c>
      <c r="J50" s="134">
        <f>+'COEF Art 14 F I'!O43</f>
        <v>4705</v>
      </c>
      <c r="K50" s="135">
        <f t="shared" si="21"/>
        <v>4.3744531933508314E-3</v>
      </c>
      <c r="L50" s="135">
        <f>+'COEF Art 14 F I'!Q43</f>
        <v>2.7540316573000001</v>
      </c>
      <c r="M50" s="135">
        <f t="shared" si="34"/>
        <v>1.2047382577865268E-2</v>
      </c>
      <c r="N50" s="135">
        <f t="shared" si="22"/>
        <v>6.2484645366312659E-3</v>
      </c>
      <c r="O50" s="135">
        <f t="shared" si="23"/>
        <v>5.3111948561365757E-3</v>
      </c>
      <c r="P50" s="135">
        <f t="shared" si="24"/>
        <v>1.1253985122210415</v>
      </c>
      <c r="Q50" s="251">
        <f t="shared" si="25"/>
        <v>1.4954578608413996E-2</v>
      </c>
      <c r="R50" s="252">
        <f t="shared" si="26"/>
        <v>2.2431867912620991E-3</v>
      </c>
      <c r="S50" s="132">
        <f t="shared" si="27"/>
        <v>7.5543816473986752E-3</v>
      </c>
      <c r="T50" s="129">
        <v>841795</v>
      </c>
      <c r="U50" s="129">
        <v>101056</v>
      </c>
      <c r="V50" s="138">
        <f t="shared" si="35"/>
        <v>0.12004823026984004</v>
      </c>
      <c r="W50" s="139">
        <f t="shared" si="36"/>
        <v>12131.593958148955</v>
      </c>
      <c r="X50" s="264">
        <f t="shared" si="28"/>
        <v>6.4096946493307496E-6</v>
      </c>
      <c r="Y50" s="32"/>
      <c r="Z50" s="141">
        <f t="shared" si="29"/>
        <v>702710.17727127275</v>
      </c>
      <c r="AA50" s="142">
        <f t="shared" si="37"/>
        <v>1535344.6359567111</v>
      </c>
      <c r="AB50" s="142">
        <f t="shared" si="38"/>
        <v>2605.3992920411015</v>
      </c>
      <c r="AC50" s="142">
        <f t="shared" si="39"/>
        <v>2240660.2125200252</v>
      </c>
      <c r="AD50" s="132">
        <f t="shared" si="30"/>
        <v>2.7561893908220458E-3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</row>
    <row r="51" spans="1:123" x14ac:dyDescent="0.2">
      <c r="A51" s="42" t="s">
        <v>72</v>
      </c>
      <c r="B51" s="64">
        <f>+censo2020!C42</f>
        <v>6048</v>
      </c>
      <c r="C51" s="128">
        <f t="shared" si="40"/>
        <v>1.0455632539837032E-3</v>
      </c>
      <c r="D51" s="128">
        <f t="shared" si="31"/>
        <v>8.8872876588614767E-4</v>
      </c>
      <c r="E51" s="129">
        <f>+'TERRITORIO INEGI 2020'!B38</f>
        <v>3860</v>
      </c>
      <c r="F51" s="130">
        <f t="shared" si="41"/>
        <v>6.0165470631145128E-2</v>
      </c>
      <c r="G51" s="131">
        <f t="shared" si="32"/>
        <v>9.0248205946717695E-3</v>
      </c>
      <c r="H51" s="132">
        <f t="shared" si="33"/>
        <v>9.9135493605579175E-3</v>
      </c>
      <c r="I51" s="133">
        <f>+'COEF Art 14 F I'!N44</f>
        <v>1618</v>
      </c>
      <c r="J51" s="134">
        <f>+'COEF Art 14 F I'!O44</f>
        <v>916</v>
      </c>
      <c r="K51" s="135">
        <f t="shared" si="21"/>
        <v>8.5164699789784515E-4</v>
      </c>
      <c r="L51" s="135">
        <f>+'COEF Art 14 F I'!Q44</f>
        <v>2.0422796606000002</v>
      </c>
      <c r="M51" s="135">
        <f t="shared" si="34"/>
        <v>1.7393013418178203E-3</v>
      </c>
      <c r="N51" s="135">
        <f t="shared" si="22"/>
        <v>9.0210157124349997E-4</v>
      </c>
      <c r="O51" s="135">
        <f t="shared" si="23"/>
        <v>7.6678633555697499E-4</v>
      </c>
      <c r="P51" s="135">
        <f t="shared" si="24"/>
        <v>1.7663755458515285</v>
      </c>
      <c r="Q51" s="251">
        <f t="shared" si="25"/>
        <v>2.3472042716925653E-2</v>
      </c>
      <c r="R51" s="252">
        <f t="shared" si="26"/>
        <v>3.5208064075388477E-3</v>
      </c>
      <c r="S51" s="132">
        <f t="shared" si="27"/>
        <v>4.2875927430958225E-3</v>
      </c>
      <c r="T51" s="129">
        <v>4742394</v>
      </c>
      <c r="U51" s="129">
        <v>933845.6</v>
      </c>
      <c r="V51" s="138">
        <f t="shared" si="35"/>
        <v>0.19691438543486686</v>
      </c>
      <c r="W51" s="139">
        <f t="shared" si="36"/>
        <v>183887.63241505451</v>
      </c>
      <c r="X51" s="264">
        <f t="shared" si="28"/>
        <v>9.7156530101071386E-5</v>
      </c>
      <c r="Y51" s="32"/>
      <c r="Z51" s="141">
        <f t="shared" si="29"/>
        <v>2014819.4179818651</v>
      </c>
      <c r="AA51" s="142">
        <f t="shared" si="37"/>
        <v>871405.87099486846</v>
      </c>
      <c r="AB51" s="142">
        <f t="shared" si="38"/>
        <v>39491.983408122469</v>
      </c>
      <c r="AC51" s="142">
        <f t="shared" si="39"/>
        <v>2925717.2723848559</v>
      </c>
      <c r="AD51" s="132">
        <f t="shared" si="30"/>
        <v>3.59886379096397E-3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</row>
    <row r="52" spans="1:123" x14ac:dyDescent="0.2">
      <c r="A52" s="42" t="s">
        <v>73</v>
      </c>
      <c r="B52" s="64">
        <f>+censo2020!C43</f>
        <v>67428</v>
      </c>
      <c r="C52" s="128">
        <f t="shared" si="40"/>
        <v>1.1656785563758786E-2</v>
      </c>
      <c r="D52" s="128">
        <f t="shared" si="31"/>
        <v>9.9082677291949667E-3</v>
      </c>
      <c r="E52" s="129">
        <f>+'TERRITORIO INEGI 2020'!B39</f>
        <v>1869</v>
      </c>
      <c r="F52" s="130">
        <f t="shared" si="41"/>
        <v>2.9131933836686594E-2</v>
      </c>
      <c r="G52" s="131">
        <f t="shared" si="32"/>
        <v>4.3697900755029885E-3</v>
      </c>
      <c r="H52" s="132">
        <f t="shared" si="33"/>
        <v>1.4278057804697954E-2</v>
      </c>
      <c r="I52" s="133">
        <f>+'COEF Art 14 F I'!N45</f>
        <v>15090</v>
      </c>
      <c r="J52" s="134">
        <f>+'COEF Art 14 F I'!O45</f>
        <v>11157</v>
      </c>
      <c r="K52" s="135">
        <f t="shared" si="21"/>
        <v>1.037317200387146E-2</v>
      </c>
      <c r="L52" s="135">
        <f>+'COEF Art 14 F I'!Q45</f>
        <v>1.7986407321</v>
      </c>
      <c r="M52" s="135">
        <f t="shared" si="34"/>
        <v>1.8657609687242588E-2</v>
      </c>
      <c r="N52" s="135">
        <f t="shared" si="22"/>
        <v>9.6769079686436655E-3</v>
      </c>
      <c r="O52" s="135">
        <f t="shared" si="23"/>
        <v>8.2253717733471159E-3</v>
      </c>
      <c r="P52" s="135">
        <f t="shared" si="24"/>
        <v>1.352514116698037</v>
      </c>
      <c r="Q52" s="251">
        <f t="shared" si="25"/>
        <v>1.7972547908591634E-2</v>
      </c>
      <c r="R52" s="252">
        <f t="shared" si="26"/>
        <v>2.695882186288745E-3</v>
      </c>
      <c r="S52" s="132">
        <f t="shared" si="27"/>
        <v>1.0921253959635861E-2</v>
      </c>
      <c r="T52" s="129">
        <v>59084249</v>
      </c>
      <c r="U52" s="129">
        <v>20840679</v>
      </c>
      <c r="V52" s="138">
        <f t="shared" si="35"/>
        <v>0.35272816956681635</v>
      </c>
      <c r="W52" s="139">
        <f t="shared" si="36"/>
        <v>7351094.5561995888</v>
      </c>
      <c r="X52" s="264">
        <f t="shared" si="28"/>
        <v>3.8839308013558214E-3</v>
      </c>
      <c r="Y52" s="32"/>
      <c r="Z52" s="141">
        <f t="shared" si="29"/>
        <v>2901857.5557235093</v>
      </c>
      <c r="AA52" s="142">
        <f t="shared" si="37"/>
        <v>2219624.2482165135</v>
      </c>
      <c r="AB52" s="142">
        <f t="shared" si="38"/>
        <v>1578732.0791085814</v>
      </c>
      <c r="AC52" s="142">
        <f t="shared" si="39"/>
        <v>6700213.8830486033</v>
      </c>
      <c r="AD52" s="132">
        <f t="shared" si="30"/>
        <v>8.241793341761363E-3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</row>
    <row r="53" spans="1:123" x14ac:dyDescent="0.2">
      <c r="A53" s="42" t="s">
        <v>74</v>
      </c>
      <c r="B53" s="64">
        <f>+censo2020!C44</f>
        <v>1142994</v>
      </c>
      <c r="C53" s="128">
        <f t="shared" si="40"/>
        <v>0.19759797055619194</v>
      </c>
      <c r="D53" s="128">
        <f>+C53*D$4</f>
        <v>0.16795827497276314</v>
      </c>
      <c r="E53" s="129">
        <f>+'TERRITORIO INEGI 2020'!B40</f>
        <v>324.39999999999998</v>
      </c>
      <c r="F53" s="130">
        <f t="shared" si="41"/>
        <v>5.0563934385345803E-3</v>
      </c>
      <c r="G53" s="131">
        <f>+F53*G$4</f>
        <v>7.5845901578018701E-4</v>
      </c>
      <c r="H53" s="132">
        <f>+G53+D53</f>
        <v>0.16871673398854334</v>
      </c>
      <c r="I53" s="133">
        <f>+'COEF Art 14 F I'!N46</f>
        <v>182930</v>
      </c>
      <c r="J53" s="134">
        <f>+'COEF Art 14 F I'!O46</f>
        <v>207064</v>
      </c>
      <c r="K53" s="135">
        <f t="shared" si="21"/>
        <v>0.19251684931519586</v>
      </c>
      <c r="L53" s="135">
        <f>+'COEF Art 14 F I'!Q46</f>
        <v>1.9809358914999999</v>
      </c>
      <c r="M53" s="135">
        <f t="shared" si="34"/>
        <v>0.38136353652696864</v>
      </c>
      <c r="N53" s="135">
        <f t="shared" si="22"/>
        <v>0.19779703335156221</v>
      </c>
      <c r="O53" s="135">
        <f t="shared" si="23"/>
        <v>0.16812747834882788</v>
      </c>
      <c r="P53" s="135">
        <f t="shared" si="24"/>
        <v>0.8834466638334042</v>
      </c>
      <c r="Q53" s="251">
        <f t="shared" si="25"/>
        <v>1.1739461565986884E-2</v>
      </c>
      <c r="R53" s="252">
        <f t="shared" si="26"/>
        <v>1.7609192348980326E-3</v>
      </c>
      <c r="S53" s="132">
        <f t="shared" si="27"/>
        <v>0.16988839758372593</v>
      </c>
      <c r="T53" s="129">
        <v>2540450510.1400013</v>
      </c>
      <c r="U53" s="129">
        <v>1376062053.7900002</v>
      </c>
      <c r="V53" s="138">
        <f>+U53/T53</f>
        <v>0.54166064180253093</v>
      </c>
      <c r="W53" s="139">
        <f>+V53*U53</f>
        <v>745358655.21600032</v>
      </c>
      <c r="X53" s="264">
        <f t="shared" si="28"/>
        <v>0.39380821684699024</v>
      </c>
      <c r="Y53" s="32"/>
      <c r="Z53" s="141">
        <f t="shared" si="29"/>
        <v>34289812.802169487</v>
      </c>
      <c r="AA53" s="142">
        <f>+S53*AA$6</f>
        <v>34527940.487527929</v>
      </c>
      <c r="AB53" s="142">
        <f>+X53*AB$6</f>
        <v>160074341.3697947</v>
      </c>
      <c r="AC53" s="142">
        <f>SUM(Z53:AB53)</f>
        <v>228892094.65949211</v>
      </c>
      <c r="AD53" s="132">
        <f t="shared" si="30"/>
        <v>0.28155539131656238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</row>
    <row r="54" spans="1:123" x14ac:dyDescent="0.2">
      <c r="A54" s="42" t="s">
        <v>75</v>
      </c>
      <c r="B54" s="64">
        <f>+censo2020!C45</f>
        <v>906</v>
      </c>
      <c r="C54" s="128">
        <f t="shared" si="40"/>
        <v>1.5662703507097141E-4</v>
      </c>
      <c r="D54" s="128">
        <f t="shared" si="31"/>
        <v>1.331329798103257E-4</v>
      </c>
      <c r="E54" s="129">
        <f>+'TERRITORIO INEGI 2020'!B41</f>
        <v>1171.2</v>
      </c>
      <c r="F54" s="130">
        <f t="shared" si="41"/>
        <v>1.8255388394610668E-2</v>
      </c>
      <c r="G54" s="131">
        <f t="shared" si="32"/>
        <v>2.7383082591916001E-3</v>
      </c>
      <c r="H54" s="132">
        <f t="shared" si="33"/>
        <v>2.8714412390019256E-3</v>
      </c>
      <c r="I54" s="133">
        <f>+'COEF Art 14 F I'!N47</f>
        <v>133</v>
      </c>
      <c r="J54" s="134">
        <f>+'COEF Art 14 F I'!O47</f>
        <v>63</v>
      </c>
      <c r="K54" s="135">
        <f t="shared" si="21"/>
        <v>5.8573974746249173E-5</v>
      </c>
      <c r="L54" s="135">
        <f>+'COEF Art 14 F I'!Q47</f>
        <v>1.7977681072</v>
      </c>
      <c r="M54" s="135">
        <f t="shared" si="34"/>
        <v>1.0530242371074497E-4</v>
      </c>
      <c r="N54" s="135">
        <f t="shared" si="22"/>
        <v>5.4615884896593004E-5</v>
      </c>
      <c r="O54" s="135">
        <f t="shared" si="23"/>
        <v>4.6423502162104053E-5</v>
      </c>
      <c r="P54" s="135">
        <f t="shared" si="24"/>
        <v>2.1111111111111112</v>
      </c>
      <c r="Q54" s="251">
        <f t="shared" si="25"/>
        <v>2.8052975652065243E-2</v>
      </c>
      <c r="R54" s="252">
        <f t="shared" si="26"/>
        <v>4.2079463478097859E-3</v>
      </c>
      <c r="S54" s="132">
        <f t="shared" si="27"/>
        <v>4.2543698499718898E-3</v>
      </c>
      <c r="T54" s="129">
        <v>1346236</v>
      </c>
      <c r="U54" s="129">
        <v>378540</v>
      </c>
      <c r="V54" s="138">
        <f t="shared" si="35"/>
        <v>0.28118398260037614</v>
      </c>
      <c r="W54" s="139">
        <f t="shared" si="36"/>
        <v>106439.38477354638</v>
      </c>
      <c r="X54" s="264">
        <f t="shared" si="28"/>
        <v>5.6236959249924835E-5</v>
      </c>
      <c r="Y54" s="32"/>
      <c r="Z54" s="141">
        <f t="shared" si="29"/>
        <v>583588.71838102094</v>
      </c>
      <c r="AA54" s="142">
        <f t="shared" si="37"/>
        <v>864653.68489551276</v>
      </c>
      <c r="AB54" s="142">
        <f t="shared" si="38"/>
        <v>22859.081724212381</v>
      </c>
      <c r="AC54" s="142">
        <f t="shared" si="39"/>
        <v>1471101.4850007461</v>
      </c>
      <c r="AD54" s="132">
        <f t="shared" si="30"/>
        <v>1.8095712518684159E-3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</row>
    <row r="55" spans="1:123" x14ac:dyDescent="0.2">
      <c r="A55" s="42" t="s">
        <v>77</v>
      </c>
      <c r="B55" s="64">
        <f>+censo2020!C38</f>
        <v>5389</v>
      </c>
      <c r="C55" s="128">
        <f t="shared" si="40"/>
        <v>9.3163696688461914E-4</v>
      </c>
      <c r="D55" s="128">
        <f t="shared" si="31"/>
        <v>7.918914218519263E-4</v>
      </c>
      <c r="E55" s="129">
        <f>+'TERRITORIO INEGI 2020'!B43</f>
        <v>1341</v>
      </c>
      <c r="F55" s="130">
        <f t="shared" si="41"/>
        <v>2.0902045626001457E-2</v>
      </c>
      <c r="G55" s="131">
        <f t="shared" si="32"/>
        <v>3.1353068439002184E-3</v>
      </c>
      <c r="H55" s="132">
        <f t="shared" si="33"/>
        <v>3.9271982657521449E-3</v>
      </c>
      <c r="I55" s="133">
        <f>+'COEF Art 14 F I'!N49</f>
        <v>1611</v>
      </c>
      <c r="J55" s="134">
        <f>+'COEF Art 14 F I'!O49</f>
        <v>1054</v>
      </c>
      <c r="K55" s="135">
        <f t="shared" si="21"/>
        <v>9.7995189496105769E-4</v>
      </c>
      <c r="L55" s="135">
        <f>+'COEF Art 14 F I'!Q49</f>
        <v>2.1403267704000002</v>
      </c>
      <c r="M55" s="135">
        <f t="shared" si="34"/>
        <v>2.0974172744893608E-3</v>
      </c>
      <c r="N55" s="135">
        <f t="shared" si="22"/>
        <v>1.087841062028166E-3</v>
      </c>
      <c r="O55" s="135">
        <f t="shared" si="23"/>
        <v>9.2466490272394113E-4</v>
      </c>
      <c r="P55" s="135">
        <f t="shared" si="24"/>
        <v>1.5284629981024669</v>
      </c>
      <c r="Q55" s="251">
        <f t="shared" si="25"/>
        <v>2.0310600917771596E-2</v>
      </c>
      <c r="R55" s="252">
        <f t="shared" si="26"/>
        <v>3.0465901376657395E-3</v>
      </c>
      <c r="S55" s="132">
        <f t="shared" si="27"/>
        <v>3.9712550403896811E-3</v>
      </c>
      <c r="T55" s="145">
        <v>7778604</v>
      </c>
      <c r="U55" s="145">
        <v>1244367</v>
      </c>
      <c r="V55" s="138">
        <f t="shared" si="35"/>
        <v>0.15997304914866473</v>
      </c>
      <c r="W55" s="139">
        <f t="shared" si="36"/>
        <v>199065.18324997649</v>
      </c>
      <c r="X55" s="264">
        <f t="shared" si="28"/>
        <v>1.0517554777608994E-4</v>
      </c>
      <c r="Y55" s="32"/>
      <c r="Z55" s="141">
        <f t="shared" si="29"/>
        <v>798159.67382814537</v>
      </c>
      <c r="AA55" s="142">
        <f t="shared" si="37"/>
        <v>807113.72669104079</v>
      </c>
      <c r="AB55" s="142">
        <f t="shared" si="38"/>
        <v>42751.536961978563</v>
      </c>
      <c r="AC55" s="142">
        <f t="shared" si="39"/>
        <v>1648024.9374811647</v>
      </c>
      <c r="AD55" s="132">
        <f t="shared" si="30"/>
        <v>2.0272011004235013E-3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</row>
    <row r="56" spans="1:123" x14ac:dyDescent="0.2">
      <c r="A56" s="42" t="s">
        <v>78</v>
      </c>
      <c r="B56" s="64">
        <f>+censo2020!C47</f>
        <v>2377</v>
      </c>
      <c r="C56" s="128">
        <f t="shared" si="40"/>
        <v>4.1092987015860824E-4</v>
      </c>
      <c r="D56" s="128">
        <f t="shared" si="31"/>
        <v>3.4929038963481702E-4</v>
      </c>
      <c r="E56" s="129">
        <f>+'TERRITORIO INEGI 2020'!B44</f>
        <v>683.1</v>
      </c>
      <c r="F56" s="130">
        <f t="shared" si="41"/>
        <v>1.0647417872573896E-2</v>
      </c>
      <c r="G56" s="131">
        <f t="shared" si="32"/>
        <v>1.5971126808860844E-3</v>
      </c>
      <c r="H56" s="132">
        <f t="shared" si="33"/>
        <v>1.9464030705209014E-3</v>
      </c>
      <c r="I56" s="133">
        <f>+'COEF Art 14 F I'!N50</f>
        <v>1875</v>
      </c>
      <c r="J56" s="134">
        <f>+'COEF Art 14 F I'!O50</f>
        <v>790</v>
      </c>
      <c r="K56" s="135">
        <f t="shared" si="21"/>
        <v>7.3449904840534679E-4</v>
      </c>
      <c r="L56" s="135">
        <f>+'COEF Art 14 F I'!Q50</f>
        <v>2.1956719391999999</v>
      </c>
      <c r="M56" s="135">
        <f t="shared" si="34"/>
        <v>1.6127189499527224E-3</v>
      </c>
      <c r="N56" s="135">
        <f t="shared" si="22"/>
        <v>8.3644867266416574E-4</v>
      </c>
      <c r="O56" s="135">
        <f t="shared" si="23"/>
        <v>7.1098137176454088E-4</v>
      </c>
      <c r="P56" s="135">
        <f t="shared" si="24"/>
        <v>2.3734177215189876</v>
      </c>
      <c r="Q56" s="251">
        <f t="shared" si="25"/>
        <v>3.1538571893977414E-2</v>
      </c>
      <c r="R56" s="252">
        <f t="shared" si="26"/>
        <v>4.7307857840966118E-3</v>
      </c>
      <c r="S56" s="132">
        <f t="shared" si="27"/>
        <v>5.4417671558611522E-3</v>
      </c>
      <c r="T56" s="145">
        <v>938475</v>
      </c>
      <c r="U56" s="145">
        <v>290271</v>
      </c>
      <c r="V56" s="138">
        <f t="shared" si="35"/>
        <v>0.30930072724366658</v>
      </c>
      <c r="W56" s="139">
        <f t="shared" si="36"/>
        <v>89781.031397746337</v>
      </c>
      <c r="X56" s="264">
        <f t="shared" si="28"/>
        <v>4.743556358272117E-5</v>
      </c>
      <c r="Y56" s="32"/>
      <c r="Z56" s="141">
        <f t="shared" si="29"/>
        <v>395584.9271611771</v>
      </c>
      <c r="AA56" s="142">
        <f t="shared" si="37"/>
        <v>1105979.0731851412</v>
      </c>
      <c r="AB56" s="142">
        <f t="shared" si="38"/>
        <v>19281.508798378803</v>
      </c>
      <c r="AC56" s="142">
        <f t="shared" si="39"/>
        <v>1520845.5091446971</v>
      </c>
      <c r="AD56" s="132">
        <f t="shared" si="30"/>
        <v>1.8707603383868736E-3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</row>
    <row r="57" spans="1:123" x14ac:dyDescent="0.2">
      <c r="A57" s="42" t="s">
        <v>79</v>
      </c>
      <c r="B57" s="64">
        <f>+censo2020!C48</f>
        <v>34709</v>
      </c>
      <c r="C57" s="128">
        <f t="shared" si="40"/>
        <v>6.0004059164220159E-3</v>
      </c>
      <c r="D57" s="128">
        <f t="shared" si="31"/>
        <v>5.1003450289587131E-3</v>
      </c>
      <c r="E57" s="129">
        <f>+'TERRITORIO INEGI 2020'!B45</f>
        <v>1541.5</v>
      </c>
      <c r="F57" s="130">
        <f t="shared" si="41"/>
        <v>2.4027220978733218E-2</v>
      </c>
      <c r="G57" s="131">
        <f t="shared" si="32"/>
        <v>3.6040831468099827E-3</v>
      </c>
      <c r="H57" s="132">
        <f t="shared" si="33"/>
        <v>8.7044281757686949E-3</v>
      </c>
      <c r="I57" s="133">
        <f>+'COEF Art 14 F I'!N51</f>
        <v>9838</v>
      </c>
      <c r="J57" s="134">
        <f>+'COEF Art 14 F I'!O51</f>
        <v>7575</v>
      </c>
      <c r="K57" s="135">
        <f t="shared" si="21"/>
        <v>7.0428231540132936E-3</v>
      </c>
      <c r="L57" s="135">
        <f>+'COEF Art 14 F I'!Q51</f>
        <v>1.6303971907999999</v>
      </c>
      <c r="M57" s="135">
        <f t="shared" si="34"/>
        <v>1.1482599085604469E-2</v>
      </c>
      <c r="N57" s="135">
        <f t="shared" si="22"/>
        <v>5.9555353796581769E-3</v>
      </c>
      <c r="O57" s="135">
        <f t="shared" si="23"/>
        <v>5.0622050727094506E-3</v>
      </c>
      <c r="P57" s="135">
        <f t="shared" si="24"/>
        <v>1.2987458745874587</v>
      </c>
      <c r="Q57" s="251">
        <f t="shared" si="25"/>
        <v>1.7258061978010494E-2</v>
      </c>
      <c r="R57" s="252">
        <f t="shared" si="26"/>
        <v>2.5887092967015741E-3</v>
      </c>
      <c r="S57" s="132">
        <f t="shared" si="27"/>
        <v>7.6509143694110243E-3</v>
      </c>
      <c r="T57" s="145">
        <v>19310735</v>
      </c>
      <c r="U57" s="145">
        <v>7908079.6500000004</v>
      </c>
      <c r="V57" s="138">
        <f t="shared" si="35"/>
        <v>0.40951727886069589</v>
      </c>
      <c r="W57" s="139">
        <f t="shared" si="36"/>
        <v>3238495.2592816446</v>
      </c>
      <c r="X57" s="264">
        <f t="shared" si="28"/>
        <v>1.7110501560561452E-3</v>
      </c>
      <c r="Y57" s="32"/>
      <c r="Z57" s="141">
        <f t="shared" si="29"/>
        <v>1769078.8912337881</v>
      </c>
      <c r="AA57" s="142">
        <f t="shared" si="37"/>
        <v>1554963.8455563474</v>
      </c>
      <c r="AB57" s="142">
        <f t="shared" si="38"/>
        <v>695504.09327236249</v>
      </c>
      <c r="AC57" s="142">
        <f t="shared" si="39"/>
        <v>4019546.8300624979</v>
      </c>
      <c r="AD57" s="132">
        <f t="shared" si="30"/>
        <v>4.9443607143230019E-3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</row>
    <row r="58" spans="1:123" x14ac:dyDescent="0.2">
      <c r="A58" s="42" t="s">
        <v>81</v>
      </c>
      <c r="B58" s="64">
        <f>+censo2020!C50</f>
        <v>412199</v>
      </c>
      <c r="C58" s="128">
        <f t="shared" si="40"/>
        <v>7.125994175410523E-2</v>
      </c>
      <c r="D58" s="128">
        <f>+C58*D$4</f>
        <v>6.0570950490989442E-2</v>
      </c>
      <c r="E58" s="129">
        <f>+'TERRITORIO INEGI 2020'!B47</f>
        <v>60.1</v>
      </c>
      <c r="F58" s="130">
        <f t="shared" si="41"/>
        <v>9.3677326034503168E-4</v>
      </c>
      <c r="G58" s="131">
        <f>+F58*G$4</f>
        <v>1.4051598905175474E-4</v>
      </c>
      <c r="H58" s="132">
        <f>+G58+D58</f>
        <v>6.07114664800412E-2</v>
      </c>
      <c r="I58" s="133">
        <f>+'COEF Art 14 F I'!N53</f>
        <v>47668</v>
      </c>
      <c r="J58" s="134">
        <f>+'COEF Art 14 F I'!O53</f>
        <v>40796</v>
      </c>
      <c r="K58" s="135">
        <f t="shared" si="21"/>
        <v>3.7929902757904463E-2</v>
      </c>
      <c r="L58" s="135">
        <f>+'COEF Art 14 F I'!Q53</f>
        <v>1.7340616191</v>
      </c>
      <c r="M58" s="135">
        <f t="shared" si="34"/>
        <v>6.5772788588677369E-2</v>
      </c>
      <c r="N58" s="135">
        <f t="shared" si="22"/>
        <v>3.4113545769418031E-2</v>
      </c>
      <c r="O58" s="135">
        <f t="shared" si="23"/>
        <v>2.8996513904005327E-2</v>
      </c>
      <c r="P58" s="135">
        <f t="shared" si="24"/>
        <v>1.1684478870477497</v>
      </c>
      <c r="Q58" s="251">
        <f t="shared" si="25"/>
        <v>1.5526629533395704E-2</v>
      </c>
      <c r="R58" s="252">
        <f t="shared" si="26"/>
        <v>2.3289944300093554E-3</v>
      </c>
      <c r="S58" s="132">
        <f t="shared" si="27"/>
        <v>3.1325508334014679E-2</v>
      </c>
      <c r="T58" s="129">
        <v>658439418</v>
      </c>
      <c r="U58" s="129">
        <v>330884619.5</v>
      </c>
      <c r="V58" s="138">
        <f>+U58/T58</f>
        <v>0.50252857051762956</v>
      </c>
      <c r="W58" s="139">
        <f>+V58*U58</f>
        <v>166278974.84360477</v>
      </c>
      <c r="X58" s="264">
        <f t="shared" si="28"/>
        <v>8.7853043798531136E-2</v>
      </c>
      <c r="Y58" s="32"/>
      <c r="Z58" s="141">
        <f t="shared" si="29"/>
        <v>12338935.038223082</v>
      </c>
      <c r="AA58" s="142">
        <f>+S58*AA$6</f>
        <v>6366563.596347847</v>
      </c>
      <c r="AB58" s="142">
        <f>+X58*AB$6</f>
        <v>35710321.729639344</v>
      </c>
      <c r="AC58" s="142">
        <f>SUM(Z58:AB58)</f>
        <v>54415820.364210278</v>
      </c>
      <c r="AD58" s="132">
        <f t="shared" si="30"/>
        <v>6.6935765602779543E-2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</row>
    <row r="59" spans="1:123" x14ac:dyDescent="0.2">
      <c r="A59" s="42" t="s">
        <v>82</v>
      </c>
      <c r="B59" s="64">
        <f>+censo2020!C51</f>
        <v>132169</v>
      </c>
      <c r="C59" s="128">
        <f t="shared" si="40"/>
        <v>2.2849049225491413E-2</v>
      </c>
      <c r="D59" s="128">
        <f>+C59*D$4</f>
        <v>1.9421691841667702E-2</v>
      </c>
      <c r="E59" s="129">
        <f>+'TERRITORIO INEGI 2020'!B48</f>
        <v>70.8</v>
      </c>
      <c r="F59" s="130">
        <f t="shared" si="41"/>
        <v>1.1035531918873252E-3</v>
      </c>
      <c r="G59" s="131">
        <f>+F59*G$4</f>
        <v>1.6553297878309879E-4</v>
      </c>
      <c r="H59" s="132">
        <f>+G59+D59</f>
        <v>1.9587224820450801E-2</v>
      </c>
      <c r="I59" s="133">
        <f>+'COEF Art 14 F I'!N54</f>
        <v>4761</v>
      </c>
      <c r="J59" s="134">
        <f>+'COEF Art 14 F I'!O54</f>
        <v>6438</v>
      </c>
      <c r="K59" s="135">
        <f t="shared" si="21"/>
        <v>5.9857023716881298E-3</v>
      </c>
      <c r="L59" s="135">
        <f>+'COEF Art 14 F I'!Q54</f>
        <v>1.903799258</v>
      </c>
      <c r="M59" s="135">
        <f t="shared" si="34"/>
        <v>1.1395575733828702E-2</v>
      </c>
      <c r="N59" s="135">
        <f t="shared" si="22"/>
        <v>5.9104000713108909E-3</v>
      </c>
      <c r="O59" s="135">
        <f t="shared" si="23"/>
        <v>5.0238400606142574E-3</v>
      </c>
      <c r="P59" s="135">
        <f t="shared" si="24"/>
        <v>0.73951537744641194</v>
      </c>
      <c r="Q59" s="251">
        <f t="shared" si="25"/>
        <v>9.8268664158151723E-3</v>
      </c>
      <c r="R59" s="252">
        <f t="shared" si="26"/>
        <v>1.4740299623722758E-3</v>
      </c>
      <c r="S59" s="132">
        <f t="shared" si="27"/>
        <v>6.497870022986533E-3</v>
      </c>
      <c r="T59" s="129">
        <v>1139151243</v>
      </c>
      <c r="U59" s="129">
        <v>722790593.90999997</v>
      </c>
      <c r="V59" s="138">
        <f>+U59/T59</f>
        <v>0.63449923647232498</v>
      </c>
      <c r="W59" s="139">
        <f>+V59*U59</f>
        <v>458610079.96527326</v>
      </c>
      <c r="X59" s="264">
        <f t="shared" si="28"/>
        <v>0.24230538755445435</v>
      </c>
      <c r="Y59" s="32"/>
      <c r="Z59" s="141">
        <f t="shared" si="29"/>
        <v>3980887.1149252662</v>
      </c>
      <c r="AA59" s="142">
        <f>+S59*AA$6</f>
        <v>1320620.3168689057</v>
      </c>
      <c r="AB59" s="142">
        <f>+X59*AB$6</f>
        <v>98491787.788679719</v>
      </c>
      <c r="AC59" s="142">
        <f>SUM(Z59:AB59)</f>
        <v>103793295.22047389</v>
      </c>
      <c r="AD59" s="132">
        <f t="shared" si="30"/>
        <v>0.12767396748808649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</row>
    <row r="60" spans="1:123" x14ac:dyDescent="0.2">
      <c r="A60" s="42" t="s">
        <v>85</v>
      </c>
      <c r="B60" s="64">
        <f>+censo2020!C54</f>
        <v>1552</v>
      </c>
      <c r="C60" s="128">
        <f t="shared" si="40"/>
        <v>2.6830591438206137E-4</v>
      </c>
      <c r="D60" s="128">
        <f t="shared" si="31"/>
        <v>2.2806002722475217E-4</v>
      </c>
      <c r="E60" s="129">
        <f>+'TERRITORIO INEGI 2020'!B51</f>
        <v>1764.9</v>
      </c>
      <c r="F60" s="130">
        <f t="shared" si="41"/>
        <v>2.7509336558784469E-2</v>
      </c>
      <c r="G60" s="131">
        <f t="shared" si="32"/>
        <v>4.1264004838176705E-3</v>
      </c>
      <c r="H60" s="132">
        <f t="shared" si="33"/>
        <v>4.3544605110424229E-3</v>
      </c>
      <c r="I60" s="133">
        <f>+'COEF Art 14 F I'!N57</f>
        <v>549</v>
      </c>
      <c r="J60" s="134">
        <f>+'COEF Art 14 F I'!O57</f>
        <v>170</v>
      </c>
      <c r="K60" s="135">
        <f t="shared" si="21"/>
        <v>1.5805675725178347E-4</v>
      </c>
      <c r="L60" s="135">
        <f>+'COEF Art 14 F I'!Q57</f>
        <v>2.1071899398</v>
      </c>
      <c r="M60" s="135">
        <f t="shared" si="34"/>
        <v>3.3305560879836883E-4</v>
      </c>
      <c r="N60" s="135">
        <f t="shared" si="22"/>
        <v>1.7274176750444836E-4</v>
      </c>
      <c r="O60" s="135">
        <f t="shared" si="23"/>
        <v>1.468305023787811E-4</v>
      </c>
      <c r="P60" s="135">
        <f t="shared" si="24"/>
        <v>3.2294117647058824</v>
      </c>
      <c r="Q60" s="251">
        <f t="shared" si="25"/>
        <v>4.2913236129057078E-2</v>
      </c>
      <c r="R60" s="252">
        <f t="shared" si="26"/>
        <v>6.4369854193585619E-3</v>
      </c>
      <c r="S60" s="132">
        <f t="shared" si="27"/>
        <v>6.5838159217373434E-3</v>
      </c>
      <c r="T60" s="129">
        <v>4541705</v>
      </c>
      <c r="U60" s="129">
        <v>1178778</v>
      </c>
      <c r="V60" s="138">
        <f t="shared" si="35"/>
        <v>0.25954525888405344</v>
      </c>
      <c r="W60" s="139">
        <f t="shared" si="36"/>
        <v>305946.24117682676</v>
      </c>
      <c r="X60" s="264">
        <f t="shared" si="28"/>
        <v>1.6164586383446479E-4</v>
      </c>
      <c r="Y60" s="32"/>
      <c r="Z60" s="141">
        <f t="shared" si="29"/>
        <v>884996.00631329825</v>
      </c>
      <c r="AA60" s="142">
        <f t="shared" si="37"/>
        <v>1338087.8715661156</v>
      </c>
      <c r="AB60" s="142">
        <f t="shared" si="38"/>
        <v>65705.473074237671</v>
      </c>
      <c r="AC60" s="142">
        <f t="shared" si="39"/>
        <v>2288789.3509536516</v>
      </c>
      <c r="AD60" s="132">
        <f t="shared" si="30"/>
        <v>2.8153920401121735E-3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</row>
    <row r="61" spans="1:123" x14ac:dyDescent="0.2">
      <c r="A61" s="42" t="s">
        <v>86</v>
      </c>
      <c r="B61" s="64">
        <f>+censo2020!C55</f>
        <v>3573</v>
      </c>
      <c r="C61" s="128">
        <f t="shared" si="40"/>
        <v>6.1769138665406279E-4</v>
      </c>
      <c r="D61" s="128">
        <f t="shared" si="31"/>
        <v>5.2503767865595338E-4</v>
      </c>
      <c r="E61" s="129">
        <f>+'TERRITORIO INEGI 2020'!B52</f>
        <v>879.3</v>
      </c>
      <c r="F61" s="130">
        <f t="shared" si="41"/>
        <v>1.3705569514498941E-2</v>
      </c>
      <c r="G61" s="131">
        <f t="shared" si="32"/>
        <v>2.0558354271748409E-3</v>
      </c>
      <c r="H61" s="132">
        <f t="shared" si="33"/>
        <v>2.5808731058307942E-3</v>
      </c>
      <c r="I61" s="133">
        <f>+'COEF Art 14 F I'!N58</f>
        <v>1377</v>
      </c>
      <c r="J61" s="134">
        <f>+'COEF Art 14 F I'!O58</f>
        <v>417</v>
      </c>
      <c r="K61" s="135">
        <f t="shared" si="21"/>
        <v>3.8770392808231595E-4</v>
      </c>
      <c r="L61" s="135">
        <f>+'COEF Art 14 F I'!Q58</f>
        <v>1.7545098130000001</v>
      </c>
      <c r="M61" s="135">
        <f t="shared" si="34"/>
        <v>6.8023034635906966E-4</v>
      </c>
      <c r="N61" s="135">
        <f t="shared" si="22"/>
        <v>3.5280652610587197E-4</v>
      </c>
      <c r="O61" s="135">
        <f t="shared" si="23"/>
        <v>2.9988554718999119E-4</v>
      </c>
      <c r="P61" s="135">
        <f t="shared" si="24"/>
        <v>3.3021582733812949</v>
      </c>
      <c r="Q61" s="251">
        <f t="shared" si="25"/>
        <v>4.3879910041151653E-2</v>
      </c>
      <c r="R61" s="252">
        <f t="shared" si="26"/>
        <v>6.5819865061727476E-3</v>
      </c>
      <c r="S61" s="132">
        <f t="shared" si="27"/>
        <v>6.8818720533627385E-3</v>
      </c>
      <c r="T61" s="129">
        <v>3020813</v>
      </c>
      <c r="U61" s="129">
        <v>668727</v>
      </c>
      <c r="V61" s="138">
        <f t="shared" si="35"/>
        <v>0.22137318662227684</v>
      </c>
      <c r="W61" s="139">
        <f t="shared" si="36"/>
        <v>148038.22697035532</v>
      </c>
      <c r="X61" s="264">
        <f t="shared" si="28"/>
        <v>7.8215594305389876E-5</v>
      </c>
      <c r="Y61" s="32"/>
      <c r="Z61" s="141">
        <f t="shared" si="29"/>
        <v>524533.95447484835</v>
      </c>
      <c r="AA61" s="142">
        <f t="shared" si="37"/>
        <v>1398664.488457405</v>
      </c>
      <c r="AB61" s="142">
        <f t="shared" si="38"/>
        <v>31792.911391046404</v>
      </c>
      <c r="AC61" s="142">
        <f t="shared" si="39"/>
        <v>1954991.3543232996</v>
      </c>
      <c r="AD61" s="132">
        <f t="shared" si="30"/>
        <v>2.4047940869510774E-3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</row>
    <row r="62" spans="1:123" ht="14.25" x14ac:dyDescent="0.2">
      <c r="A62" s="146"/>
      <c r="B62" s="147"/>
      <c r="C62" s="148"/>
      <c r="D62" s="148"/>
      <c r="E62" s="149"/>
      <c r="F62" s="150"/>
      <c r="G62" s="151"/>
      <c r="H62" s="152"/>
      <c r="I62" s="153"/>
      <c r="J62" s="154"/>
      <c r="K62" s="154"/>
      <c r="L62" s="154"/>
      <c r="M62" s="155"/>
      <c r="N62" s="155"/>
      <c r="O62" s="155"/>
      <c r="P62" s="155"/>
      <c r="Q62" s="156"/>
      <c r="R62" s="157"/>
      <c r="S62" s="152"/>
      <c r="T62" s="149"/>
      <c r="U62" s="149"/>
      <c r="V62" s="158"/>
      <c r="W62" s="159"/>
      <c r="X62" s="265"/>
      <c r="Y62" s="32"/>
      <c r="Z62" s="161"/>
      <c r="AA62" s="162"/>
      <c r="AB62" s="162"/>
      <c r="AC62" s="162">
        <f>SUM(AC23:AC61)</f>
        <v>535437187.23037016</v>
      </c>
      <c r="AD62" s="268" t="s">
        <v>113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</row>
    <row r="63" spans="1:123" ht="13.5" thickBot="1" x14ac:dyDescent="0.25">
      <c r="A63" s="66" t="s">
        <v>87</v>
      </c>
      <c r="B63" s="163">
        <f>SUM(B9:B61)</f>
        <v>5784442</v>
      </c>
      <c r="C63" s="164">
        <f>SUM(C9:C61)</f>
        <v>0.99999999999999989</v>
      </c>
      <c r="D63" s="164">
        <f>SUM(D9:D61)</f>
        <v>0.85</v>
      </c>
      <c r="E63" s="163">
        <f>SUM(E9:E61)</f>
        <v>64156.400000000009</v>
      </c>
      <c r="F63" s="165">
        <f>+E63/$E$63</f>
        <v>1</v>
      </c>
      <c r="G63" s="166">
        <f t="shared" ref="G63:R63" si="42">SUM(G9:G61)</f>
        <v>0.15000000000000002</v>
      </c>
      <c r="H63" s="167">
        <f t="shared" si="42"/>
        <v>0.99999999999999978</v>
      </c>
      <c r="I63" s="168">
        <f t="shared" si="42"/>
        <v>964355</v>
      </c>
      <c r="J63" s="168">
        <f t="shared" si="42"/>
        <v>1075563</v>
      </c>
      <c r="K63" s="256">
        <f t="shared" si="42"/>
        <v>0.99999999999999989</v>
      </c>
      <c r="L63" s="256">
        <f t="shared" si="42"/>
        <v>98.366423307600002</v>
      </c>
      <c r="M63" s="261">
        <f t="shared" si="42"/>
        <v>1.9280548856824227</v>
      </c>
      <c r="N63" s="169">
        <f t="shared" si="42"/>
        <v>1</v>
      </c>
      <c r="O63" s="169">
        <f t="shared" si="42"/>
        <v>0.85000000000000031</v>
      </c>
      <c r="P63" s="169">
        <f t="shared" si="42"/>
        <v>75.254444922162563</v>
      </c>
      <c r="Q63" s="258">
        <f t="shared" si="42"/>
        <v>1</v>
      </c>
      <c r="R63" s="256">
        <f t="shared" si="42"/>
        <v>0.15</v>
      </c>
      <c r="S63" s="167">
        <f t="shared" ref="S63:U63" si="43">SUM(S9:S61)</f>
        <v>1</v>
      </c>
      <c r="T63" s="170">
        <f t="shared" si="43"/>
        <v>8177497337.8300037</v>
      </c>
      <c r="U63" s="170">
        <f t="shared" si="43"/>
        <v>3783530876.0999999</v>
      </c>
      <c r="V63" s="171">
        <f>+U63/$E$63</f>
        <v>58973.553318141283</v>
      </c>
      <c r="W63" s="172">
        <f>SUM(W9:W61)</f>
        <v>1892694523.1963024</v>
      </c>
      <c r="X63" s="266">
        <f>SUM(X9:X61)</f>
        <v>0.99999999999999989</v>
      </c>
      <c r="Y63" s="32"/>
      <c r="Z63" s="174">
        <f>SUM(Z9:Z61)</f>
        <v>203238955.56500003</v>
      </c>
      <c r="AA63" s="175">
        <f>SUM(AA9:AA61)</f>
        <v>203238955.56500009</v>
      </c>
      <c r="AB63" s="175">
        <f>SUM(AB9:AB61)</f>
        <v>406477911.13000011</v>
      </c>
      <c r="AC63" s="175">
        <f>+AC62+AC21</f>
        <v>812955822.26000023</v>
      </c>
      <c r="AD63" s="173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</row>
    <row r="64" spans="1:123" ht="15.75" customHeight="1" thickTop="1" x14ac:dyDescent="0.2">
      <c r="A64" s="32" t="s">
        <v>88</v>
      </c>
      <c r="B64" s="32"/>
      <c r="C64" s="32"/>
      <c r="D64" s="176"/>
      <c r="E64" s="32"/>
      <c r="F64" s="177"/>
      <c r="G64" s="176"/>
      <c r="H64" s="178"/>
      <c r="I64" s="32"/>
      <c r="J64" s="32"/>
      <c r="K64" s="32"/>
      <c r="L64" s="32"/>
      <c r="M64" s="32"/>
      <c r="N64" s="32"/>
      <c r="O64" s="32"/>
      <c r="P64" s="32"/>
      <c r="Q64" s="53"/>
      <c r="R64" s="32"/>
      <c r="S64" s="178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</row>
    <row r="65" spans="1:123" s="4" customFormat="1" x14ac:dyDescent="0.2">
      <c r="A65" s="32" t="s">
        <v>241</v>
      </c>
      <c r="B65" s="32"/>
      <c r="C65" s="32"/>
      <c r="D65" s="176"/>
      <c r="E65" s="32"/>
      <c r="F65" s="177"/>
      <c r="G65" s="176"/>
      <c r="H65" s="178"/>
      <c r="I65" s="32"/>
      <c r="J65" s="32"/>
      <c r="K65" s="32"/>
      <c r="L65" s="32"/>
      <c r="M65" s="32"/>
      <c r="N65" s="32"/>
      <c r="O65" s="32"/>
      <c r="P65" s="32"/>
      <c r="Q65" s="53"/>
      <c r="R65" s="53"/>
      <c r="S65" s="178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</row>
    <row r="66" spans="1:123" x14ac:dyDescent="0.2">
      <c r="A66" s="32"/>
      <c r="B66" s="32"/>
      <c r="C66" s="32"/>
      <c r="D66" s="176"/>
      <c r="E66" s="32"/>
      <c r="F66" s="177"/>
      <c r="G66" s="176"/>
      <c r="H66" s="178"/>
      <c r="I66" s="32"/>
      <c r="J66" s="32"/>
      <c r="K66" s="32"/>
      <c r="L66" s="32"/>
      <c r="M66" s="32"/>
      <c r="N66" s="32"/>
      <c r="O66" s="32"/>
      <c r="P66" s="32"/>
      <c r="Q66" s="53"/>
      <c r="R66" s="32"/>
      <c r="S66" s="178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</row>
    <row r="67" spans="1:123" x14ac:dyDescent="0.2">
      <c r="A67" s="32"/>
      <c r="B67" s="32"/>
      <c r="C67" s="32"/>
      <c r="D67" s="176"/>
      <c r="E67" s="32"/>
      <c r="F67" s="177"/>
      <c r="G67" s="176"/>
      <c r="H67" s="178"/>
      <c r="I67" s="32"/>
      <c r="J67" s="32"/>
      <c r="K67" s="32"/>
      <c r="L67" s="32"/>
      <c r="M67" s="32"/>
      <c r="N67" s="32"/>
      <c r="O67" s="32"/>
      <c r="P67" s="32"/>
      <c r="Q67" s="53"/>
      <c r="R67" s="32"/>
      <c r="S67" s="178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</row>
    <row r="68" spans="1:123" x14ac:dyDescent="0.2">
      <c r="A68" s="32"/>
      <c r="B68" s="32"/>
      <c r="C68" s="32"/>
      <c r="D68" s="176"/>
      <c r="E68" s="32"/>
      <c r="F68" s="177"/>
      <c r="G68" s="176"/>
      <c r="H68" s="178"/>
      <c r="I68" s="32"/>
      <c r="J68" s="32"/>
      <c r="K68" s="32"/>
      <c r="L68" s="32"/>
      <c r="M68" s="32"/>
      <c r="N68" s="32"/>
      <c r="O68" s="32"/>
      <c r="P68" s="32"/>
      <c r="Q68" s="53"/>
      <c r="R68" s="32"/>
      <c r="S68" s="178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</row>
    <row r="69" spans="1:123" x14ac:dyDescent="0.2">
      <c r="A69" s="32"/>
      <c r="B69" s="32"/>
      <c r="C69" s="32"/>
      <c r="D69" s="32"/>
      <c r="E69" s="32"/>
      <c r="F69" s="177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3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</row>
    <row r="70" spans="1:123" x14ac:dyDescent="0.2">
      <c r="A70" s="32"/>
      <c r="B70" s="32"/>
      <c r="C70" s="32"/>
      <c r="D70" s="32"/>
      <c r="E70" s="32"/>
      <c r="F70" s="177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3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</row>
    <row r="71" spans="1:123" x14ac:dyDescent="0.2">
      <c r="A71" s="32"/>
      <c r="B71" s="32"/>
      <c r="C71" s="32"/>
      <c r="D71" s="32"/>
      <c r="E71" s="32"/>
      <c r="F71" s="177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3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</row>
    <row r="72" spans="1:123" x14ac:dyDescent="0.2">
      <c r="A72" s="32"/>
      <c r="B72" s="32"/>
      <c r="C72" s="32"/>
      <c r="D72" s="32"/>
      <c r="E72" s="32"/>
      <c r="F72" s="177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3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</row>
    <row r="73" spans="1:123" x14ac:dyDescent="0.2">
      <c r="A73" s="32"/>
      <c r="B73" s="32"/>
      <c r="C73" s="32"/>
      <c r="D73" s="32"/>
      <c r="E73" s="32"/>
      <c r="F73" s="177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3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</row>
    <row r="74" spans="1:123" x14ac:dyDescent="0.2">
      <c r="A74" s="32"/>
      <c r="B74" s="32"/>
      <c r="C74" s="32"/>
      <c r="D74" s="32"/>
      <c r="E74" s="32"/>
      <c r="F74" s="177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3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</row>
    <row r="75" spans="1:123" x14ac:dyDescent="0.2">
      <c r="A75" s="32"/>
      <c r="B75" s="32"/>
      <c r="C75" s="32"/>
      <c r="D75" s="32"/>
      <c r="E75" s="32"/>
      <c r="F75" s="177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3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</row>
    <row r="76" spans="1:123" x14ac:dyDescent="0.2">
      <c r="A76" s="32"/>
      <c r="B76" s="32"/>
      <c r="C76" s="32"/>
      <c r="D76" s="32"/>
      <c r="E76" s="32"/>
      <c r="F76" s="177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3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</row>
    <row r="77" spans="1:123" x14ac:dyDescent="0.2">
      <c r="A77" s="32"/>
      <c r="B77" s="32"/>
      <c r="C77" s="32"/>
      <c r="D77" s="32"/>
      <c r="E77" s="32"/>
      <c r="F77" s="177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3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</row>
    <row r="78" spans="1:123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3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</row>
    <row r="79" spans="1:123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3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</row>
    <row r="80" spans="1:123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3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</row>
    <row r="81" spans="1:123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3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</row>
    <row r="82" spans="1:123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3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</row>
    <row r="83" spans="1:123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3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</row>
    <row r="84" spans="1:123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3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</row>
    <row r="85" spans="1:123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3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</row>
    <row r="86" spans="1:123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3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</row>
    <row r="87" spans="1:123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53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</row>
    <row r="88" spans="1:123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53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</row>
    <row r="89" spans="1:123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53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</row>
    <row r="90" spans="1:123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5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</row>
    <row r="91" spans="1:123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5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</row>
    <row r="92" spans="1:123" x14ac:dyDescent="0.2">
      <c r="A92" s="32"/>
      <c r="B92" s="32"/>
      <c r="C92" s="32"/>
      <c r="D92" s="176"/>
      <c r="E92" s="32"/>
      <c r="F92" s="32"/>
      <c r="G92" s="176"/>
      <c r="H92" s="17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78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</row>
    <row r="93" spans="1:123" x14ac:dyDescent="0.2">
      <c r="A93" s="32"/>
      <c r="B93" s="32"/>
      <c r="C93" s="32"/>
      <c r="D93" s="176"/>
      <c r="E93" s="32"/>
      <c r="F93" s="32"/>
      <c r="G93" s="176"/>
      <c r="H93" s="17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178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</row>
    <row r="94" spans="1:123" x14ac:dyDescent="0.2">
      <c r="A94" s="32"/>
      <c r="B94" s="32"/>
      <c r="C94" s="32"/>
      <c r="D94" s="176"/>
      <c r="E94" s="32"/>
      <c r="F94" s="32"/>
      <c r="G94" s="176"/>
      <c r="H94" s="17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178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</row>
    <row r="95" spans="1:123" x14ac:dyDescent="0.2">
      <c r="A95" s="32"/>
      <c r="B95" s="32"/>
      <c r="C95" s="32"/>
      <c r="D95" s="176"/>
      <c r="E95" s="32"/>
      <c r="F95" s="32"/>
      <c r="G95" s="176"/>
      <c r="H95" s="17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178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</row>
    <row r="96" spans="1:123" x14ac:dyDescent="0.2">
      <c r="A96" s="32"/>
      <c r="B96" s="32"/>
      <c r="C96" s="32"/>
      <c r="D96" s="176"/>
      <c r="E96" s="32"/>
      <c r="F96" s="32"/>
      <c r="G96" s="176"/>
      <c r="H96" s="17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178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</row>
    <row r="97" spans="1:123" x14ac:dyDescent="0.2">
      <c r="A97" s="32"/>
      <c r="B97" s="32"/>
      <c r="C97" s="32"/>
      <c r="D97" s="176"/>
      <c r="E97" s="32"/>
      <c r="F97" s="32"/>
      <c r="G97" s="176"/>
      <c r="H97" s="178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78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</row>
    <row r="98" spans="1:123" x14ac:dyDescent="0.2">
      <c r="A98" s="32"/>
      <c r="B98" s="32"/>
      <c r="C98" s="32"/>
      <c r="D98" s="176"/>
      <c r="E98" s="32"/>
      <c r="F98" s="32"/>
      <c r="G98" s="176"/>
      <c r="H98" s="178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178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</row>
    <row r="99" spans="1:123" x14ac:dyDescent="0.2">
      <c r="A99" s="32"/>
      <c r="B99" s="32"/>
      <c r="C99" s="32"/>
      <c r="D99" s="176"/>
      <c r="E99" s="32"/>
      <c r="F99" s="32"/>
      <c r="G99" s="176"/>
      <c r="H99" s="178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178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</row>
    <row r="100" spans="1:123" x14ac:dyDescent="0.2">
      <c r="A100" s="32"/>
      <c r="B100" s="32"/>
      <c r="C100" s="32"/>
      <c r="D100" s="176"/>
      <c r="E100" s="32"/>
      <c r="F100" s="32"/>
      <c r="G100" s="176"/>
      <c r="H100" s="178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178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</row>
    <row r="101" spans="1:123" x14ac:dyDescent="0.2">
      <c r="A101" s="32"/>
      <c r="B101" s="32"/>
      <c r="C101" s="32"/>
      <c r="D101" s="176"/>
      <c r="E101" s="32"/>
      <c r="F101" s="32"/>
      <c r="G101" s="176"/>
      <c r="H101" s="178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178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</row>
    <row r="102" spans="1:123" x14ac:dyDescent="0.2">
      <c r="A102" s="32"/>
      <c r="B102" s="32"/>
      <c r="C102" s="32"/>
      <c r="D102" s="176"/>
      <c r="E102" s="32"/>
      <c r="F102" s="32"/>
      <c r="G102" s="176"/>
      <c r="H102" s="178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178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</row>
    <row r="103" spans="1:123" x14ac:dyDescent="0.2">
      <c r="A103" s="32"/>
      <c r="B103" s="32"/>
      <c r="C103" s="32"/>
      <c r="D103" s="176"/>
      <c r="E103" s="32"/>
      <c r="F103" s="32"/>
      <c r="G103" s="176"/>
      <c r="H103" s="178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178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</row>
    <row r="104" spans="1:123" x14ac:dyDescent="0.2">
      <c r="A104" s="32"/>
      <c r="B104" s="32"/>
      <c r="C104" s="32"/>
      <c r="D104" s="176"/>
      <c r="E104" s="32"/>
      <c r="F104" s="32"/>
      <c r="G104" s="176"/>
      <c r="H104" s="178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78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</row>
    <row r="105" spans="1:123" x14ac:dyDescent="0.2">
      <c r="A105" s="32"/>
      <c r="B105" s="32"/>
      <c r="C105" s="32"/>
      <c r="D105" s="176"/>
      <c r="E105" s="32"/>
      <c r="F105" s="32"/>
      <c r="G105" s="176"/>
      <c r="H105" s="178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178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</row>
    <row r="106" spans="1:123" x14ac:dyDescent="0.2">
      <c r="A106" s="32"/>
      <c r="B106" s="32"/>
      <c r="C106" s="32"/>
      <c r="D106" s="176"/>
      <c r="E106" s="32"/>
      <c r="F106" s="32"/>
      <c r="G106" s="176"/>
      <c r="H106" s="178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178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</row>
    <row r="107" spans="1:123" x14ac:dyDescent="0.2">
      <c r="A107" s="32"/>
      <c r="B107" s="32"/>
      <c r="C107" s="32"/>
      <c r="D107" s="176"/>
      <c r="E107" s="32"/>
      <c r="F107" s="32"/>
      <c r="G107" s="176"/>
      <c r="H107" s="178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178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</row>
    <row r="108" spans="1:123" x14ac:dyDescent="0.2">
      <c r="A108" s="32"/>
      <c r="B108" s="32"/>
      <c r="C108" s="32"/>
      <c r="D108" s="176"/>
      <c r="E108" s="32"/>
      <c r="F108" s="32"/>
      <c r="G108" s="176"/>
      <c r="H108" s="178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178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</row>
    <row r="109" spans="1:123" x14ac:dyDescent="0.2">
      <c r="A109" s="32"/>
      <c r="B109" s="32"/>
      <c r="C109" s="32"/>
      <c r="D109" s="176"/>
      <c r="E109" s="32"/>
      <c r="F109" s="32"/>
      <c r="G109" s="176"/>
      <c r="H109" s="178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178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</row>
    <row r="110" spans="1:123" x14ac:dyDescent="0.2">
      <c r="A110" s="32"/>
      <c r="B110" s="32"/>
      <c r="C110" s="32"/>
      <c r="D110" s="176"/>
      <c r="E110" s="32"/>
      <c r="F110" s="32"/>
      <c r="G110" s="176"/>
      <c r="H110" s="178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178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</row>
    <row r="111" spans="1:123" x14ac:dyDescent="0.2">
      <c r="A111" s="32"/>
      <c r="B111" s="32"/>
      <c r="C111" s="32"/>
      <c r="D111" s="176"/>
      <c r="E111" s="32"/>
      <c r="F111" s="32"/>
      <c r="G111" s="176"/>
      <c r="H111" s="178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178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</row>
    <row r="112" spans="1:123" x14ac:dyDescent="0.2">
      <c r="A112" s="32"/>
      <c r="B112" s="32"/>
      <c r="C112" s="32"/>
      <c r="D112" s="176"/>
      <c r="E112" s="32"/>
      <c r="F112" s="32"/>
      <c r="G112" s="176"/>
      <c r="H112" s="178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178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</row>
    <row r="113" spans="1:123" x14ac:dyDescent="0.2">
      <c r="A113" s="32"/>
      <c r="B113" s="32"/>
      <c r="C113" s="32"/>
      <c r="D113" s="176"/>
      <c r="E113" s="32"/>
      <c r="F113" s="32"/>
      <c r="G113" s="176"/>
      <c r="H113" s="178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178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</row>
    <row r="114" spans="1:123" x14ac:dyDescent="0.2">
      <c r="A114" s="32"/>
      <c r="B114" s="32"/>
      <c r="C114" s="32"/>
      <c r="D114" s="176"/>
      <c r="E114" s="32"/>
      <c r="F114" s="32"/>
      <c r="G114" s="176"/>
      <c r="H114" s="178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178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</row>
    <row r="115" spans="1:123" x14ac:dyDescent="0.2">
      <c r="A115" s="32"/>
      <c r="B115" s="32"/>
      <c r="C115" s="32"/>
      <c r="D115" s="176"/>
      <c r="E115" s="32"/>
      <c r="F115" s="32"/>
      <c r="G115" s="176"/>
      <c r="H115" s="178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178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</row>
    <row r="116" spans="1:123" x14ac:dyDescent="0.2">
      <c r="A116" s="32"/>
      <c r="B116" s="32"/>
      <c r="C116" s="32"/>
      <c r="D116" s="176"/>
      <c r="E116" s="32"/>
      <c r="F116" s="32"/>
      <c r="G116" s="176"/>
      <c r="H116" s="178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178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</row>
    <row r="117" spans="1:123" x14ac:dyDescent="0.2">
      <c r="A117" s="32"/>
      <c r="B117" s="32"/>
      <c r="C117" s="32"/>
      <c r="D117" s="176"/>
      <c r="E117" s="32"/>
      <c r="F117" s="32"/>
      <c r="G117" s="176"/>
      <c r="H117" s="178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178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</row>
    <row r="118" spans="1:123" x14ac:dyDescent="0.2">
      <c r="A118" s="32"/>
      <c r="B118" s="32"/>
      <c r="C118" s="32"/>
      <c r="D118" s="176"/>
      <c r="E118" s="32"/>
      <c r="F118" s="32"/>
      <c r="G118" s="176"/>
      <c r="H118" s="178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178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</row>
    <row r="119" spans="1:123" x14ac:dyDescent="0.2">
      <c r="A119" s="32"/>
      <c r="B119" s="32"/>
      <c r="C119" s="32"/>
      <c r="D119" s="176"/>
      <c r="E119" s="32"/>
      <c r="F119" s="32"/>
      <c r="G119" s="176"/>
      <c r="H119" s="178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178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</row>
    <row r="120" spans="1:123" x14ac:dyDescent="0.2">
      <c r="A120" s="32"/>
      <c r="B120" s="32"/>
      <c r="C120" s="32"/>
      <c r="D120" s="176"/>
      <c r="E120" s="32"/>
      <c r="F120" s="32"/>
      <c r="G120" s="176"/>
      <c r="H120" s="178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178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</row>
    <row r="121" spans="1:123" x14ac:dyDescent="0.2">
      <c r="A121" s="32"/>
      <c r="B121" s="32"/>
      <c r="C121" s="32"/>
      <c r="D121" s="176"/>
      <c r="E121" s="32"/>
      <c r="F121" s="32"/>
      <c r="G121" s="176"/>
      <c r="H121" s="178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178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</row>
    <row r="122" spans="1:123" x14ac:dyDescent="0.2">
      <c r="A122" s="32"/>
      <c r="B122" s="32"/>
      <c r="C122" s="32"/>
      <c r="D122" s="176"/>
      <c r="E122" s="32"/>
      <c r="F122" s="32"/>
      <c r="G122" s="176"/>
      <c r="H122" s="178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178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</row>
    <row r="123" spans="1:123" x14ac:dyDescent="0.2">
      <c r="A123" s="32"/>
      <c r="B123" s="32"/>
      <c r="C123" s="32"/>
      <c r="D123" s="176"/>
      <c r="E123" s="32"/>
      <c r="F123" s="32"/>
      <c r="G123" s="176"/>
      <c r="H123" s="178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178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</row>
    <row r="124" spans="1:123" x14ac:dyDescent="0.2">
      <c r="A124" s="32"/>
      <c r="B124" s="32"/>
      <c r="C124" s="32"/>
      <c r="D124" s="176"/>
      <c r="E124" s="32"/>
      <c r="F124" s="32"/>
      <c r="G124" s="176"/>
      <c r="H124" s="178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178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</row>
    <row r="125" spans="1:123" x14ac:dyDescent="0.2">
      <c r="A125" s="32"/>
      <c r="B125" s="32"/>
      <c r="C125" s="32"/>
      <c r="D125" s="176"/>
      <c r="E125" s="32"/>
      <c r="F125" s="32"/>
      <c r="G125" s="176"/>
      <c r="H125" s="178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78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</row>
    <row r="126" spans="1:123" x14ac:dyDescent="0.2">
      <c r="A126" s="32"/>
      <c r="B126" s="32"/>
      <c r="C126" s="32"/>
      <c r="D126" s="176"/>
      <c r="E126" s="32"/>
      <c r="F126" s="32"/>
      <c r="G126" s="176"/>
      <c r="H126" s="178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178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</row>
    <row r="127" spans="1:123" x14ac:dyDescent="0.2">
      <c r="A127" s="32"/>
      <c r="B127" s="32"/>
      <c r="C127" s="32"/>
      <c r="D127" s="176"/>
      <c r="E127" s="32"/>
      <c r="F127" s="32"/>
      <c r="G127" s="176"/>
      <c r="H127" s="178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178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</row>
    <row r="128" spans="1:123" x14ac:dyDescent="0.2">
      <c r="A128" s="32"/>
      <c r="B128" s="32"/>
      <c r="C128" s="32"/>
      <c r="D128" s="176"/>
      <c r="E128" s="32"/>
      <c r="F128" s="32"/>
      <c r="G128" s="176"/>
      <c r="H128" s="178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178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</row>
    <row r="129" spans="1:123" x14ac:dyDescent="0.2">
      <c r="A129" s="32"/>
      <c r="B129" s="32"/>
      <c r="C129" s="32"/>
      <c r="D129" s="176"/>
      <c r="E129" s="32"/>
      <c r="F129" s="32"/>
      <c r="G129" s="176"/>
      <c r="H129" s="178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178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</row>
    <row r="130" spans="1:123" x14ac:dyDescent="0.2">
      <c r="A130" s="32"/>
      <c r="B130" s="32"/>
      <c r="C130" s="32"/>
      <c r="D130" s="176"/>
      <c r="E130" s="32"/>
      <c r="F130" s="32"/>
      <c r="G130" s="176"/>
      <c r="H130" s="178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178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</row>
    <row r="131" spans="1:123" x14ac:dyDescent="0.2">
      <c r="A131" s="32"/>
      <c r="B131" s="32"/>
      <c r="C131" s="32"/>
      <c r="D131" s="176"/>
      <c r="E131" s="32"/>
      <c r="F131" s="32"/>
      <c r="G131" s="176"/>
      <c r="H131" s="178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178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</row>
    <row r="132" spans="1:123" x14ac:dyDescent="0.2">
      <c r="A132" s="32"/>
      <c r="B132" s="32"/>
      <c r="C132" s="32"/>
      <c r="D132" s="176"/>
      <c r="E132" s="32"/>
      <c r="F132" s="32"/>
      <c r="G132" s="176"/>
      <c r="H132" s="178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178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</row>
    <row r="133" spans="1:123" x14ac:dyDescent="0.2">
      <c r="A133" s="32"/>
      <c r="B133" s="32"/>
      <c r="C133" s="32"/>
      <c r="D133" s="176"/>
      <c r="E133" s="32"/>
      <c r="F133" s="32"/>
      <c r="G133" s="176"/>
      <c r="H133" s="178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178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</row>
    <row r="134" spans="1:123" x14ac:dyDescent="0.2">
      <c r="A134" s="32"/>
      <c r="B134" s="32"/>
      <c r="C134" s="32"/>
      <c r="D134" s="176"/>
      <c r="E134" s="32"/>
      <c r="F134" s="32"/>
      <c r="G134" s="176"/>
      <c r="H134" s="178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178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</row>
    <row r="135" spans="1:123" x14ac:dyDescent="0.2">
      <c r="A135" s="32"/>
      <c r="B135" s="32"/>
      <c r="C135" s="32"/>
      <c r="D135" s="176"/>
      <c r="E135" s="32"/>
      <c r="F135" s="32"/>
      <c r="G135" s="176"/>
      <c r="H135" s="178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178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</row>
    <row r="136" spans="1:123" x14ac:dyDescent="0.2">
      <c r="A136" s="32"/>
      <c r="B136" s="32"/>
      <c r="C136" s="32"/>
      <c r="D136" s="176"/>
      <c r="E136" s="32"/>
      <c r="F136" s="32"/>
      <c r="G136" s="176"/>
      <c r="H136" s="178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178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</row>
    <row r="137" spans="1:123" x14ac:dyDescent="0.2">
      <c r="A137" s="32"/>
      <c r="B137" s="32"/>
      <c r="C137" s="32"/>
      <c r="D137" s="176"/>
      <c r="E137" s="32"/>
      <c r="F137" s="32"/>
      <c r="G137" s="176"/>
      <c r="H137" s="178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178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</row>
    <row r="138" spans="1:123" x14ac:dyDescent="0.2">
      <c r="A138" s="32"/>
      <c r="B138" s="32"/>
      <c r="C138" s="32"/>
      <c r="D138" s="176"/>
      <c r="E138" s="32"/>
      <c r="F138" s="32"/>
      <c r="G138" s="176"/>
      <c r="H138" s="178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178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</row>
    <row r="139" spans="1:123" x14ac:dyDescent="0.2">
      <c r="A139" s="32"/>
      <c r="B139" s="32"/>
      <c r="C139" s="32"/>
      <c r="D139" s="176"/>
      <c r="E139" s="32"/>
      <c r="F139" s="32"/>
      <c r="G139" s="176"/>
      <c r="H139" s="178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178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</row>
    <row r="140" spans="1:123" x14ac:dyDescent="0.2">
      <c r="A140" s="32"/>
      <c r="B140" s="32"/>
      <c r="C140" s="32"/>
      <c r="D140" s="176"/>
      <c r="E140" s="32"/>
      <c r="F140" s="32"/>
      <c r="G140" s="176"/>
      <c r="H140" s="178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178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</row>
    <row r="141" spans="1:123" x14ac:dyDescent="0.2">
      <c r="A141" s="32"/>
      <c r="B141" s="32"/>
      <c r="C141" s="32"/>
      <c r="D141" s="176"/>
      <c r="E141" s="32"/>
      <c r="F141" s="32"/>
      <c r="G141" s="176"/>
      <c r="H141" s="178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178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</row>
    <row r="142" spans="1:123" x14ac:dyDescent="0.2">
      <c r="A142" s="32"/>
      <c r="B142" s="32"/>
      <c r="C142" s="32"/>
      <c r="D142" s="176"/>
      <c r="E142" s="32"/>
      <c r="F142" s="32"/>
      <c r="G142" s="176"/>
      <c r="H142" s="178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178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</row>
    <row r="143" spans="1:123" x14ac:dyDescent="0.2">
      <c r="A143" s="32"/>
      <c r="B143" s="32"/>
      <c r="C143" s="32"/>
      <c r="D143" s="176"/>
      <c r="E143" s="32"/>
      <c r="F143" s="32"/>
      <c r="G143" s="176"/>
      <c r="H143" s="178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178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</row>
    <row r="144" spans="1:123" x14ac:dyDescent="0.2">
      <c r="A144" s="32"/>
      <c r="B144" s="32"/>
      <c r="C144" s="32"/>
      <c r="D144" s="176"/>
      <c r="E144" s="32"/>
      <c r="F144" s="32"/>
      <c r="G144" s="176"/>
      <c r="H144" s="178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178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</row>
    <row r="145" spans="1:123" x14ac:dyDescent="0.2">
      <c r="A145" s="32"/>
      <c r="B145" s="32"/>
      <c r="C145" s="32"/>
      <c r="D145" s="176"/>
      <c r="E145" s="32"/>
      <c r="F145" s="32"/>
      <c r="G145" s="176"/>
      <c r="H145" s="178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178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</row>
    <row r="146" spans="1:123" x14ac:dyDescent="0.2">
      <c r="A146" s="32"/>
      <c r="B146" s="32"/>
      <c r="C146" s="32"/>
      <c r="D146" s="176"/>
      <c r="E146" s="32"/>
      <c r="F146" s="32"/>
      <c r="G146" s="176"/>
      <c r="H146" s="178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178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</row>
    <row r="147" spans="1:123" x14ac:dyDescent="0.2">
      <c r="A147" s="32"/>
      <c r="B147" s="32"/>
      <c r="C147" s="32"/>
      <c r="D147" s="176"/>
      <c r="E147" s="32"/>
      <c r="F147" s="32"/>
      <c r="G147" s="176"/>
      <c r="H147" s="178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178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</row>
    <row r="148" spans="1:123" x14ac:dyDescent="0.2">
      <c r="A148" s="32"/>
      <c r="B148" s="32"/>
      <c r="C148" s="32"/>
      <c r="D148" s="176"/>
      <c r="E148" s="32"/>
      <c r="F148" s="32"/>
      <c r="G148" s="176"/>
      <c r="H148" s="178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178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</row>
    <row r="149" spans="1:123" x14ac:dyDescent="0.2">
      <c r="A149" s="32"/>
      <c r="B149" s="32"/>
      <c r="C149" s="32"/>
      <c r="D149" s="176"/>
      <c r="E149" s="32"/>
      <c r="F149" s="32"/>
      <c r="G149" s="176"/>
      <c r="H149" s="178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178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</row>
    <row r="150" spans="1:123" x14ac:dyDescent="0.2">
      <c r="A150" s="32"/>
      <c r="B150" s="32"/>
      <c r="C150" s="32"/>
      <c r="D150" s="176"/>
      <c r="E150" s="32"/>
      <c r="F150" s="32"/>
      <c r="G150" s="176"/>
      <c r="H150" s="178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178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</row>
    <row r="151" spans="1:123" x14ac:dyDescent="0.2">
      <c r="A151" s="32"/>
      <c r="B151" s="32"/>
      <c r="C151" s="32"/>
      <c r="D151" s="176"/>
      <c r="E151" s="32"/>
      <c r="F151" s="32"/>
      <c r="G151" s="176"/>
      <c r="H151" s="178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178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</row>
    <row r="152" spans="1:123" x14ac:dyDescent="0.2">
      <c r="A152" s="32"/>
      <c r="B152" s="32"/>
      <c r="C152" s="32"/>
      <c r="D152" s="176"/>
      <c r="E152" s="32"/>
      <c r="F152" s="32"/>
      <c r="G152" s="176"/>
      <c r="H152" s="178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178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</row>
    <row r="153" spans="1:123" x14ac:dyDescent="0.2">
      <c r="A153" s="32"/>
      <c r="B153" s="32"/>
      <c r="C153" s="32"/>
      <c r="D153" s="176"/>
      <c r="E153" s="32"/>
      <c r="F153" s="32"/>
      <c r="G153" s="176"/>
      <c r="H153" s="178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178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</row>
    <row r="154" spans="1:123" x14ac:dyDescent="0.2">
      <c r="A154" s="32"/>
      <c r="B154" s="32"/>
      <c r="C154" s="32"/>
      <c r="D154" s="176"/>
      <c r="E154" s="32"/>
      <c r="F154" s="32"/>
      <c r="G154" s="176"/>
      <c r="H154" s="178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178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</row>
    <row r="155" spans="1:123" x14ac:dyDescent="0.2">
      <c r="A155" s="32"/>
      <c r="B155" s="32"/>
      <c r="C155" s="32"/>
      <c r="D155" s="176"/>
      <c r="E155" s="32"/>
      <c r="F155" s="32"/>
      <c r="G155" s="176"/>
      <c r="H155" s="178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178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</row>
    <row r="156" spans="1:123" x14ac:dyDescent="0.2">
      <c r="A156" s="32"/>
      <c r="B156" s="32"/>
      <c r="C156" s="32"/>
      <c r="D156" s="176"/>
      <c r="E156" s="32"/>
      <c r="F156" s="32"/>
      <c r="G156" s="176"/>
      <c r="H156" s="178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178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</row>
    <row r="157" spans="1:123" x14ac:dyDescent="0.2">
      <c r="A157" s="32"/>
      <c r="B157" s="32"/>
      <c r="C157" s="32"/>
      <c r="D157" s="176"/>
      <c r="E157" s="32"/>
      <c r="F157" s="32"/>
      <c r="G157" s="176"/>
      <c r="H157" s="178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178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</row>
    <row r="158" spans="1:123" x14ac:dyDescent="0.2">
      <c r="A158" s="32"/>
      <c r="B158" s="32"/>
      <c r="C158" s="32"/>
      <c r="D158" s="176"/>
      <c r="E158" s="32"/>
      <c r="F158" s="32"/>
      <c r="G158" s="176"/>
      <c r="H158" s="178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178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</row>
    <row r="159" spans="1:123" x14ac:dyDescent="0.2">
      <c r="A159" s="32"/>
      <c r="B159" s="32"/>
      <c r="C159" s="32"/>
      <c r="D159" s="176"/>
      <c r="E159" s="32"/>
      <c r="F159" s="32"/>
      <c r="G159" s="176"/>
      <c r="H159" s="178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178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</row>
    <row r="160" spans="1:123" x14ac:dyDescent="0.2">
      <c r="A160" s="32"/>
      <c r="B160" s="32"/>
      <c r="C160" s="32"/>
      <c r="D160" s="176"/>
      <c r="E160" s="32"/>
      <c r="F160" s="32"/>
      <c r="G160" s="176"/>
      <c r="H160" s="178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178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</row>
    <row r="161" spans="1:123" x14ac:dyDescent="0.2">
      <c r="A161" s="32"/>
      <c r="B161" s="32"/>
      <c r="C161" s="32"/>
      <c r="D161" s="176"/>
      <c r="E161" s="32"/>
      <c r="F161" s="32"/>
      <c r="G161" s="176"/>
      <c r="H161" s="178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178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</row>
    <row r="162" spans="1:123" x14ac:dyDescent="0.2">
      <c r="A162" s="32"/>
      <c r="B162" s="32"/>
      <c r="C162" s="32"/>
      <c r="D162" s="176"/>
      <c r="E162" s="32"/>
      <c r="F162" s="32"/>
      <c r="G162" s="176"/>
      <c r="H162" s="178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178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</row>
    <row r="163" spans="1:123" x14ac:dyDescent="0.2">
      <c r="A163" s="32"/>
      <c r="B163" s="32"/>
      <c r="C163" s="32"/>
      <c r="D163" s="176"/>
      <c r="E163" s="32"/>
      <c r="F163" s="32"/>
      <c r="G163" s="176"/>
      <c r="H163" s="178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178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</row>
    <row r="164" spans="1:123" x14ac:dyDescent="0.2">
      <c r="A164" s="32"/>
      <c r="B164" s="32"/>
      <c r="C164" s="32"/>
      <c r="D164" s="176"/>
      <c r="E164" s="32"/>
      <c r="F164" s="32"/>
      <c r="G164" s="176"/>
      <c r="H164" s="178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17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</row>
    <row r="165" spans="1:123" x14ac:dyDescent="0.2">
      <c r="A165" s="32"/>
      <c r="B165" s="32"/>
      <c r="C165" s="32"/>
      <c r="D165" s="176"/>
      <c r="E165" s="32"/>
      <c r="F165" s="32"/>
      <c r="G165" s="176"/>
      <c r="H165" s="178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178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</row>
    <row r="166" spans="1:123" x14ac:dyDescent="0.2">
      <c r="A166" s="32"/>
      <c r="B166" s="32"/>
      <c r="C166" s="32"/>
      <c r="D166" s="176"/>
      <c r="E166" s="32"/>
      <c r="F166" s="32"/>
      <c r="G166" s="176"/>
      <c r="H166" s="178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178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</row>
    <row r="167" spans="1:123" x14ac:dyDescent="0.2">
      <c r="A167" s="32"/>
      <c r="B167" s="32"/>
      <c r="C167" s="32"/>
      <c r="D167" s="176"/>
      <c r="E167" s="32"/>
      <c r="F167" s="32"/>
      <c r="G167" s="176"/>
      <c r="H167" s="178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78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</row>
    <row r="168" spans="1:123" x14ac:dyDescent="0.2">
      <c r="A168" s="32"/>
      <c r="B168" s="32"/>
      <c r="C168" s="32"/>
      <c r="D168" s="176"/>
      <c r="E168" s="32"/>
      <c r="F168" s="32"/>
      <c r="G168" s="176"/>
      <c r="H168" s="178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178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</row>
    <row r="169" spans="1:123" x14ac:dyDescent="0.2">
      <c r="A169" s="32"/>
      <c r="B169" s="32"/>
      <c r="C169" s="32"/>
      <c r="D169" s="176"/>
      <c r="E169" s="32"/>
      <c r="F169" s="32"/>
      <c r="G169" s="176"/>
      <c r="H169" s="178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178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</row>
    <row r="170" spans="1:123" x14ac:dyDescent="0.2">
      <c r="A170" s="32"/>
      <c r="B170" s="32"/>
      <c r="C170" s="32"/>
      <c r="D170" s="176"/>
      <c r="E170" s="32"/>
      <c r="F170" s="32"/>
      <c r="G170" s="176"/>
      <c r="H170" s="178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178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</row>
    <row r="171" spans="1:123" x14ac:dyDescent="0.2">
      <c r="A171" s="32"/>
      <c r="B171" s="32"/>
      <c r="C171" s="32"/>
      <c r="D171" s="176"/>
      <c r="E171" s="32"/>
      <c r="F171" s="32"/>
      <c r="G171" s="176"/>
      <c r="H171" s="178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178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</row>
    <row r="172" spans="1:123" x14ac:dyDescent="0.2">
      <c r="A172" s="32"/>
      <c r="B172" s="32"/>
      <c r="C172" s="32"/>
      <c r="D172" s="176"/>
      <c r="E172" s="32"/>
      <c r="F172" s="32"/>
      <c r="G172" s="176"/>
      <c r="H172" s="178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178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</row>
    <row r="173" spans="1:123" x14ac:dyDescent="0.2">
      <c r="A173" s="32"/>
      <c r="B173" s="32"/>
      <c r="C173" s="32"/>
      <c r="D173" s="176"/>
      <c r="E173" s="32"/>
      <c r="F173" s="32"/>
      <c r="G173" s="176"/>
      <c r="H173" s="178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178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</row>
    <row r="174" spans="1:123" x14ac:dyDescent="0.2">
      <c r="A174" s="32"/>
      <c r="B174" s="32"/>
      <c r="C174" s="32"/>
      <c r="D174" s="176"/>
      <c r="E174" s="32"/>
      <c r="F174" s="32"/>
      <c r="G174" s="176"/>
      <c r="H174" s="178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178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</row>
    <row r="175" spans="1:123" x14ac:dyDescent="0.2">
      <c r="A175" s="32"/>
      <c r="B175" s="32"/>
      <c r="C175" s="32"/>
      <c r="D175" s="176"/>
      <c r="E175" s="32"/>
      <c r="F175" s="32"/>
      <c r="G175" s="176"/>
      <c r="H175" s="178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178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</row>
    <row r="176" spans="1:123" x14ac:dyDescent="0.2">
      <c r="A176" s="32"/>
      <c r="B176" s="32"/>
      <c r="C176" s="32"/>
      <c r="D176" s="176"/>
      <c r="E176" s="32"/>
      <c r="F176" s="32"/>
      <c r="G176" s="176"/>
      <c r="H176" s="178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178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</row>
    <row r="177" spans="1:123" x14ac:dyDescent="0.2">
      <c r="A177" s="32"/>
      <c r="B177" s="32"/>
      <c r="C177" s="32"/>
      <c r="D177" s="176"/>
      <c r="E177" s="32"/>
      <c r="F177" s="32"/>
      <c r="G177" s="176"/>
      <c r="H177" s="178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178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</row>
    <row r="178" spans="1:123" x14ac:dyDescent="0.2">
      <c r="A178" s="32"/>
      <c r="B178" s="32"/>
      <c r="C178" s="32"/>
      <c r="D178" s="176"/>
      <c r="E178" s="32"/>
      <c r="F178" s="32"/>
      <c r="G178" s="176"/>
      <c r="H178" s="178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178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</row>
    <row r="179" spans="1:123" x14ac:dyDescent="0.2">
      <c r="A179" s="32"/>
      <c r="B179" s="32"/>
      <c r="C179" s="32"/>
      <c r="D179" s="176"/>
      <c r="E179" s="32"/>
      <c r="F179" s="32"/>
      <c r="G179" s="176"/>
      <c r="H179" s="178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178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</row>
    <row r="180" spans="1:123" x14ac:dyDescent="0.2">
      <c r="A180" s="32"/>
      <c r="B180" s="32"/>
      <c r="C180" s="32"/>
      <c r="D180" s="176"/>
      <c r="E180" s="32"/>
      <c r="F180" s="32"/>
      <c r="G180" s="176"/>
      <c r="H180" s="178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178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</row>
    <row r="181" spans="1:123" x14ac:dyDescent="0.2">
      <c r="A181" s="32"/>
      <c r="B181" s="32"/>
      <c r="C181" s="32"/>
      <c r="D181" s="176"/>
      <c r="E181" s="32"/>
      <c r="F181" s="32"/>
      <c r="G181" s="176"/>
      <c r="H181" s="178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178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</row>
    <row r="182" spans="1:123" x14ac:dyDescent="0.2">
      <c r="A182" s="32"/>
      <c r="B182" s="32"/>
      <c r="C182" s="32"/>
      <c r="D182" s="176"/>
      <c r="E182" s="32"/>
      <c r="F182" s="32"/>
      <c r="G182" s="176"/>
      <c r="H182" s="178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178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</row>
    <row r="183" spans="1:123" x14ac:dyDescent="0.2">
      <c r="A183" s="32"/>
      <c r="B183" s="32"/>
      <c r="C183" s="32"/>
      <c r="D183" s="176"/>
      <c r="E183" s="32"/>
      <c r="F183" s="32"/>
      <c r="G183" s="176"/>
      <c r="H183" s="178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178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</row>
    <row r="184" spans="1:123" x14ac:dyDescent="0.2">
      <c r="A184" s="32"/>
      <c r="B184" s="32"/>
      <c r="C184" s="32"/>
      <c r="D184" s="176"/>
      <c r="E184" s="32"/>
      <c r="F184" s="32"/>
      <c r="G184" s="176"/>
      <c r="H184" s="178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178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</row>
    <row r="185" spans="1:123" x14ac:dyDescent="0.2">
      <c r="A185" s="32"/>
      <c r="B185" s="32"/>
      <c r="C185" s="32"/>
      <c r="D185" s="176"/>
      <c r="E185" s="32"/>
      <c r="F185" s="32"/>
      <c r="G185" s="176"/>
      <c r="H185" s="178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178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</row>
    <row r="186" spans="1:123" x14ac:dyDescent="0.2">
      <c r="A186" s="32"/>
      <c r="B186" s="32"/>
      <c r="C186" s="32"/>
      <c r="D186" s="176"/>
      <c r="E186" s="32"/>
      <c r="F186" s="32"/>
      <c r="G186" s="176"/>
      <c r="H186" s="178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178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</row>
    <row r="187" spans="1:123" x14ac:dyDescent="0.2">
      <c r="A187" s="32"/>
      <c r="B187" s="32"/>
      <c r="C187" s="32"/>
      <c r="D187" s="176"/>
      <c r="E187" s="32"/>
      <c r="F187" s="32"/>
      <c r="G187" s="176"/>
      <c r="H187" s="178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178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</row>
    <row r="188" spans="1:123" x14ac:dyDescent="0.2">
      <c r="A188" s="32"/>
      <c r="B188" s="32"/>
      <c r="C188" s="32"/>
      <c r="D188" s="176"/>
      <c r="E188" s="32"/>
      <c r="F188" s="32"/>
      <c r="G188" s="176"/>
      <c r="H188" s="178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178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</row>
    <row r="189" spans="1:123" x14ac:dyDescent="0.2">
      <c r="A189" s="32"/>
      <c r="B189" s="32"/>
      <c r="C189" s="32"/>
      <c r="D189" s="176"/>
      <c r="E189" s="32"/>
      <c r="F189" s="32"/>
      <c r="G189" s="176"/>
      <c r="H189" s="178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178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</row>
    <row r="190" spans="1:123" x14ac:dyDescent="0.2">
      <c r="A190" s="32"/>
      <c r="B190" s="32"/>
      <c r="C190" s="32"/>
      <c r="D190" s="176"/>
      <c r="E190" s="32"/>
      <c r="F190" s="32"/>
      <c r="G190" s="176"/>
      <c r="H190" s="178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178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</row>
    <row r="191" spans="1:123" x14ac:dyDescent="0.2">
      <c r="A191" s="32"/>
      <c r="B191" s="32"/>
      <c r="C191" s="32"/>
      <c r="D191" s="176"/>
      <c r="E191" s="32"/>
      <c r="F191" s="32"/>
      <c r="G191" s="176"/>
      <c r="H191" s="178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178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</row>
    <row r="192" spans="1:123" x14ac:dyDescent="0.2">
      <c r="A192" s="32"/>
      <c r="B192" s="32"/>
      <c r="C192" s="32"/>
      <c r="D192" s="176"/>
      <c r="E192" s="32"/>
      <c r="F192" s="32"/>
      <c r="G192" s="176"/>
      <c r="H192" s="178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178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</row>
    <row r="193" spans="1:123" x14ac:dyDescent="0.2">
      <c r="A193" s="32"/>
      <c r="B193" s="32"/>
      <c r="C193" s="32"/>
      <c r="D193" s="176"/>
      <c r="E193" s="32"/>
      <c r="F193" s="32"/>
      <c r="G193" s="176"/>
      <c r="H193" s="178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178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</row>
    <row r="194" spans="1:123" x14ac:dyDescent="0.2">
      <c r="A194" s="32"/>
      <c r="B194" s="32"/>
      <c r="C194" s="32"/>
      <c r="D194" s="176"/>
      <c r="E194" s="32"/>
      <c r="F194" s="32"/>
      <c r="G194" s="176"/>
      <c r="H194" s="178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78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</row>
    <row r="195" spans="1:123" x14ac:dyDescent="0.2">
      <c r="A195" s="32"/>
      <c r="B195" s="32"/>
      <c r="C195" s="32"/>
      <c r="D195" s="176"/>
      <c r="E195" s="32"/>
      <c r="F195" s="32"/>
      <c r="G195" s="176"/>
      <c r="H195" s="178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178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</row>
    <row r="196" spans="1:123" x14ac:dyDescent="0.2">
      <c r="A196" s="32"/>
      <c r="B196" s="32"/>
      <c r="C196" s="32"/>
      <c r="D196" s="176"/>
      <c r="E196" s="32"/>
      <c r="F196" s="32"/>
      <c r="G196" s="176"/>
      <c r="H196" s="178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178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</row>
    <row r="197" spans="1:123" x14ac:dyDescent="0.2">
      <c r="A197" s="32"/>
      <c r="B197" s="32"/>
      <c r="C197" s="32"/>
      <c r="D197" s="176"/>
      <c r="E197" s="32"/>
      <c r="F197" s="32"/>
      <c r="G197" s="176"/>
      <c r="H197" s="178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178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</row>
    <row r="198" spans="1:123" x14ac:dyDescent="0.2">
      <c r="A198" s="32"/>
      <c r="B198" s="32"/>
      <c r="C198" s="32"/>
      <c r="D198" s="176"/>
      <c r="E198" s="32"/>
      <c r="F198" s="32"/>
      <c r="G198" s="176"/>
      <c r="H198" s="178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178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</row>
    <row r="199" spans="1:123" x14ac:dyDescent="0.2">
      <c r="A199" s="32"/>
      <c r="B199" s="32"/>
      <c r="C199" s="32"/>
      <c r="D199" s="176"/>
      <c r="E199" s="32"/>
      <c r="F199" s="32"/>
      <c r="G199" s="176"/>
      <c r="H199" s="178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178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</row>
    <row r="200" spans="1:123" x14ac:dyDescent="0.2">
      <c r="A200" s="32"/>
      <c r="B200" s="32"/>
      <c r="C200" s="32"/>
      <c r="D200" s="176"/>
      <c r="E200" s="32"/>
      <c r="F200" s="32"/>
      <c r="G200" s="176"/>
      <c r="H200" s="178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178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</row>
    <row r="201" spans="1:123" x14ac:dyDescent="0.2">
      <c r="A201" s="32"/>
      <c r="B201" s="32"/>
      <c r="C201" s="32"/>
      <c r="D201" s="176"/>
      <c r="E201" s="32"/>
      <c r="F201" s="32"/>
      <c r="G201" s="176"/>
      <c r="H201" s="178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178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</row>
    <row r="202" spans="1:123" x14ac:dyDescent="0.2">
      <c r="A202" s="32"/>
      <c r="B202" s="32"/>
      <c r="C202" s="32"/>
      <c r="D202" s="176"/>
      <c r="E202" s="32"/>
      <c r="F202" s="32"/>
      <c r="G202" s="176"/>
      <c r="H202" s="178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78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</row>
    <row r="203" spans="1:123" x14ac:dyDescent="0.2">
      <c r="A203" s="32"/>
      <c r="B203" s="32"/>
      <c r="C203" s="32"/>
      <c r="D203" s="176"/>
      <c r="E203" s="32"/>
      <c r="F203" s="32"/>
      <c r="G203" s="176"/>
      <c r="H203" s="178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178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</row>
    <row r="204" spans="1:123" x14ac:dyDescent="0.2">
      <c r="A204" s="32"/>
      <c r="B204" s="32"/>
      <c r="C204" s="32"/>
      <c r="D204" s="176"/>
      <c r="E204" s="32"/>
      <c r="F204" s="32"/>
      <c r="G204" s="176"/>
      <c r="H204" s="178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178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</row>
    <row r="205" spans="1:123" x14ac:dyDescent="0.2">
      <c r="A205" s="32"/>
      <c r="B205" s="32"/>
      <c r="C205" s="32"/>
      <c r="D205" s="176"/>
      <c r="E205" s="32"/>
      <c r="F205" s="32"/>
      <c r="G205" s="176"/>
      <c r="H205" s="178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178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</row>
    <row r="206" spans="1:123" x14ac:dyDescent="0.2">
      <c r="A206" s="32"/>
      <c r="B206" s="32"/>
      <c r="C206" s="32"/>
      <c r="D206" s="176"/>
      <c r="E206" s="32"/>
      <c r="F206" s="32"/>
      <c r="G206" s="176"/>
      <c r="H206" s="178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178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</row>
    <row r="207" spans="1:123" x14ac:dyDescent="0.2">
      <c r="A207" s="32"/>
      <c r="B207" s="32"/>
      <c r="C207" s="32"/>
      <c r="D207" s="176"/>
      <c r="E207" s="32"/>
      <c r="F207" s="32"/>
      <c r="G207" s="176"/>
      <c r="H207" s="178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178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</row>
    <row r="208" spans="1:123" x14ac:dyDescent="0.2">
      <c r="A208" s="32"/>
      <c r="B208" s="32"/>
      <c r="C208" s="32"/>
      <c r="D208" s="176"/>
      <c r="E208" s="32"/>
      <c r="F208" s="32"/>
      <c r="G208" s="176"/>
      <c r="H208" s="178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178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</row>
    <row r="209" spans="1:123" x14ac:dyDescent="0.2">
      <c r="A209" s="32"/>
      <c r="B209" s="32"/>
      <c r="C209" s="32"/>
      <c r="D209" s="176"/>
      <c r="E209" s="32"/>
      <c r="F209" s="32"/>
      <c r="G209" s="176"/>
      <c r="H209" s="178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78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</row>
    <row r="210" spans="1:123" x14ac:dyDescent="0.2">
      <c r="A210" s="32"/>
      <c r="B210" s="32"/>
      <c r="C210" s="32"/>
      <c r="D210" s="176"/>
      <c r="E210" s="32"/>
      <c r="F210" s="32"/>
      <c r="G210" s="176"/>
      <c r="H210" s="178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178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</row>
    <row r="211" spans="1:123" x14ac:dyDescent="0.2">
      <c r="A211" s="32"/>
      <c r="B211" s="32"/>
      <c r="C211" s="32"/>
      <c r="D211" s="176"/>
      <c r="E211" s="32"/>
      <c r="F211" s="32"/>
      <c r="G211" s="176"/>
      <c r="H211" s="178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178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</row>
    <row r="212" spans="1:123" x14ac:dyDescent="0.2">
      <c r="A212" s="32"/>
      <c r="B212" s="32"/>
      <c r="C212" s="32"/>
      <c r="D212" s="176"/>
      <c r="E212" s="32"/>
      <c r="F212" s="32"/>
      <c r="G212" s="176"/>
      <c r="H212" s="178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178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</row>
    <row r="213" spans="1:123" x14ac:dyDescent="0.2">
      <c r="A213" s="32"/>
      <c r="B213" s="32"/>
      <c r="C213" s="32"/>
      <c r="D213" s="176"/>
      <c r="E213" s="32"/>
      <c r="F213" s="32"/>
      <c r="G213" s="176"/>
      <c r="H213" s="178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178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</row>
    <row r="214" spans="1:123" x14ac:dyDescent="0.2">
      <c r="A214" s="32"/>
      <c r="B214" s="32"/>
      <c r="C214" s="32"/>
      <c r="D214" s="176"/>
      <c r="E214" s="32"/>
      <c r="F214" s="32"/>
      <c r="G214" s="176"/>
      <c r="H214" s="178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178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</row>
    <row r="215" spans="1:123" x14ac:dyDescent="0.2">
      <c r="A215" s="32"/>
      <c r="B215" s="32"/>
      <c r="C215" s="32"/>
      <c r="D215" s="176"/>
      <c r="E215" s="32"/>
      <c r="F215" s="32"/>
      <c r="G215" s="176"/>
      <c r="H215" s="178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178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</row>
    <row r="216" spans="1:123" x14ac:dyDescent="0.2">
      <c r="A216" s="32"/>
      <c r="B216" s="32"/>
      <c r="C216" s="32"/>
      <c r="D216" s="176"/>
      <c r="E216" s="32"/>
      <c r="F216" s="32"/>
      <c r="G216" s="176"/>
      <c r="H216" s="178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178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</row>
    <row r="217" spans="1:123" x14ac:dyDescent="0.2">
      <c r="A217" s="32"/>
      <c r="B217" s="32"/>
      <c r="C217" s="32"/>
      <c r="D217" s="176"/>
      <c r="E217" s="32"/>
      <c r="F217" s="32"/>
      <c r="G217" s="176"/>
      <c r="H217" s="178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178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</row>
    <row r="218" spans="1:123" x14ac:dyDescent="0.2">
      <c r="A218" s="32"/>
      <c r="B218" s="32"/>
      <c r="C218" s="32"/>
      <c r="D218" s="176"/>
      <c r="E218" s="32"/>
      <c r="F218" s="32"/>
      <c r="G218" s="176"/>
      <c r="H218" s="178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178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</row>
    <row r="219" spans="1:123" x14ac:dyDescent="0.2">
      <c r="A219" s="32"/>
      <c r="B219" s="32"/>
      <c r="C219" s="32"/>
      <c r="D219" s="176"/>
      <c r="E219" s="32"/>
      <c r="F219" s="32"/>
      <c r="G219" s="176"/>
      <c r="H219" s="178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178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</row>
    <row r="220" spans="1:123" x14ac:dyDescent="0.2">
      <c r="A220" s="32"/>
      <c r="B220" s="32"/>
      <c r="C220" s="32"/>
      <c r="D220" s="176"/>
      <c r="E220" s="32"/>
      <c r="F220" s="32"/>
      <c r="G220" s="176"/>
      <c r="H220" s="178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178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</row>
    <row r="221" spans="1:123" x14ac:dyDescent="0.2">
      <c r="A221" s="32"/>
      <c r="B221" s="32"/>
      <c r="C221" s="32"/>
      <c r="D221" s="176"/>
      <c r="E221" s="32"/>
      <c r="F221" s="32"/>
      <c r="G221" s="176"/>
      <c r="H221" s="178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178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</row>
    <row r="222" spans="1:123" x14ac:dyDescent="0.2">
      <c r="A222" s="32"/>
      <c r="B222" s="32"/>
      <c r="C222" s="32"/>
      <c r="D222" s="176"/>
      <c r="E222" s="32"/>
      <c r="F222" s="32"/>
      <c r="G222" s="176"/>
      <c r="H222" s="178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178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</row>
    <row r="223" spans="1:123" x14ac:dyDescent="0.2">
      <c r="A223" s="32"/>
      <c r="B223" s="32"/>
      <c r="C223" s="32"/>
      <c r="D223" s="176"/>
      <c r="E223" s="32"/>
      <c r="F223" s="32"/>
      <c r="G223" s="176"/>
      <c r="H223" s="178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178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</row>
    <row r="224" spans="1:123" x14ac:dyDescent="0.2">
      <c r="A224" s="32"/>
      <c r="B224" s="32"/>
      <c r="C224" s="32"/>
      <c r="D224" s="176"/>
      <c r="E224" s="32"/>
      <c r="F224" s="32"/>
      <c r="G224" s="176"/>
      <c r="H224" s="178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178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</row>
    <row r="225" spans="1:123" x14ac:dyDescent="0.2">
      <c r="A225" s="32"/>
      <c r="B225" s="32"/>
      <c r="C225" s="32"/>
      <c r="D225" s="176"/>
      <c r="E225" s="32"/>
      <c r="F225" s="32"/>
      <c r="G225" s="176"/>
      <c r="H225" s="178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178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</row>
    <row r="226" spans="1:123" x14ac:dyDescent="0.2">
      <c r="A226" s="32"/>
      <c r="B226" s="32"/>
      <c r="C226" s="32"/>
      <c r="D226" s="176"/>
      <c r="E226" s="32"/>
      <c r="F226" s="32"/>
      <c r="G226" s="176"/>
      <c r="H226" s="178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178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</row>
    <row r="227" spans="1:123" x14ac:dyDescent="0.2">
      <c r="A227" s="32"/>
      <c r="B227" s="32"/>
      <c r="C227" s="32"/>
      <c r="D227" s="176"/>
      <c r="E227" s="32"/>
      <c r="F227" s="32"/>
      <c r="G227" s="176"/>
      <c r="H227" s="178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178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</row>
    <row r="228" spans="1:123" x14ac:dyDescent="0.2">
      <c r="A228" s="32"/>
      <c r="B228" s="32"/>
      <c r="C228" s="32"/>
      <c r="D228" s="176"/>
      <c r="E228" s="32"/>
      <c r="F228" s="32"/>
      <c r="G228" s="176"/>
      <c r="H228" s="178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178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</row>
    <row r="229" spans="1:123" x14ac:dyDescent="0.2">
      <c r="A229" s="32"/>
      <c r="B229" s="32"/>
      <c r="C229" s="32"/>
      <c r="D229" s="176"/>
      <c r="E229" s="32"/>
      <c r="F229" s="32"/>
      <c r="G229" s="176"/>
      <c r="H229" s="178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178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</row>
    <row r="230" spans="1:123" x14ac:dyDescent="0.2">
      <c r="A230" s="32"/>
      <c r="B230" s="32"/>
      <c r="C230" s="32"/>
      <c r="D230" s="176"/>
      <c r="E230" s="32"/>
      <c r="F230" s="32"/>
      <c r="G230" s="176"/>
      <c r="H230" s="178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178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</row>
    <row r="231" spans="1:123" x14ac:dyDescent="0.2">
      <c r="A231" s="32"/>
      <c r="B231" s="32"/>
      <c r="C231" s="32"/>
      <c r="D231" s="176"/>
      <c r="E231" s="32"/>
      <c r="F231" s="32"/>
      <c r="G231" s="176"/>
      <c r="H231" s="178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178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</row>
    <row r="232" spans="1:123" x14ac:dyDescent="0.2">
      <c r="A232" s="32"/>
      <c r="B232" s="32"/>
      <c r="C232" s="32"/>
      <c r="D232" s="176"/>
      <c r="E232" s="32"/>
      <c r="F232" s="32"/>
      <c r="G232" s="176"/>
      <c r="H232" s="178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178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</row>
    <row r="233" spans="1:123" x14ac:dyDescent="0.2">
      <c r="A233" s="32"/>
      <c r="B233" s="32"/>
      <c r="C233" s="32"/>
      <c r="D233" s="176"/>
      <c r="E233" s="32"/>
      <c r="F233" s="32"/>
      <c r="G233" s="176"/>
      <c r="H233" s="178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178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</row>
    <row r="234" spans="1:123" x14ac:dyDescent="0.2">
      <c r="A234" s="32"/>
      <c r="B234" s="32"/>
      <c r="C234" s="32"/>
      <c r="D234" s="176"/>
      <c r="E234" s="32"/>
      <c r="F234" s="32"/>
      <c r="G234" s="176"/>
      <c r="H234" s="178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178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</row>
    <row r="235" spans="1:123" x14ac:dyDescent="0.2">
      <c r="A235" s="32"/>
      <c r="B235" s="32"/>
      <c r="C235" s="32"/>
      <c r="D235" s="176"/>
      <c r="E235" s="32"/>
      <c r="F235" s="32"/>
      <c r="G235" s="176"/>
      <c r="H235" s="178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78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</row>
    <row r="236" spans="1:123" x14ac:dyDescent="0.2">
      <c r="A236" s="32"/>
      <c r="B236" s="32"/>
      <c r="C236" s="32"/>
      <c r="D236" s="176"/>
      <c r="E236" s="32"/>
      <c r="F236" s="32"/>
      <c r="G236" s="176"/>
      <c r="H236" s="178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178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</row>
    <row r="237" spans="1:123" x14ac:dyDescent="0.2">
      <c r="A237" s="32"/>
      <c r="B237" s="32"/>
      <c r="C237" s="32"/>
      <c r="D237" s="176"/>
      <c r="E237" s="32"/>
      <c r="F237" s="32"/>
      <c r="G237" s="176"/>
      <c r="H237" s="178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178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</row>
    <row r="238" spans="1:123" x14ac:dyDescent="0.2">
      <c r="A238" s="32"/>
      <c r="B238" s="32"/>
      <c r="C238" s="32"/>
      <c r="D238" s="176"/>
      <c r="E238" s="32"/>
      <c r="F238" s="32"/>
      <c r="G238" s="176"/>
      <c r="H238" s="178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178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</row>
    <row r="239" spans="1:123" x14ac:dyDescent="0.2">
      <c r="A239" s="32"/>
      <c r="B239" s="32"/>
      <c r="C239" s="32"/>
      <c r="D239" s="176"/>
      <c r="E239" s="32"/>
      <c r="F239" s="32"/>
      <c r="G239" s="176"/>
      <c r="H239" s="178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178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</row>
    <row r="240" spans="1:123" x14ac:dyDescent="0.2">
      <c r="A240" s="32"/>
      <c r="B240" s="32"/>
      <c r="C240" s="32"/>
      <c r="D240" s="176"/>
      <c r="E240" s="32"/>
      <c r="F240" s="32"/>
      <c r="G240" s="176"/>
      <c r="H240" s="178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178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</row>
    <row r="241" spans="1:123" x14ac:dyDescent="0.2">
      <c r="A241" s="32"/>
      <c r="B241" s="32"/>
      <c r="C241" s="32"/>
      <c r="D241" s="176"/>
      <c r="E241" s="32"/>
      <c r="F241" s="32"/>
      <c r="G241" s="176"/>
      <c r="H241" s="178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178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</row>
    <row r="242" spans="1:123" x14ac:dyDescent="0.2">
      <c r="A242" s="32"/>
      <c r="B242" s="32"/>
      <c r="C242" s="32"/>
      <c r="D242" s="176"/>
      <c r="E242" s="32"/>
      <c r="F242" s="32"/>
      <c r="G242" s="176"/>
      <c r="H242" s="178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178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</row>
    <row r="243" spans="1:123" x14ac:dyDescent="0.2">
      <c r="A243" s="32"/>
      <c r="B243" s="32"/>
      <c r="C243" s="32"/>
      <c r="D243" s="176"/>
      <c r="E243" s="32"/>
      <c r="F243" s="32"/>
      <c r="G243" s="176"/>
      <c r="H243" s="178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178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</row>
    <row r="244" spans="1:123" x14ac:dyDescent="0.2">
      <c r="A244" s="32"/>
      <c r="B244" s="32"/>
      <c r="C244" s="32"/>
      <c r="D244" s="176"/>
      <c r="E244" s="32"/>
      <c r="F244" s="32"/>
      <c r="G244" s="176"/>
      <c r="H244" s="178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178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</row>
    <row r="245" spans="1:123" x14ac:dyDescent="0.2">
      <c r="A245" s="32"/>
      <c r="B245" s="32"/>
      <c r="C245" s="32"/>
      <c r="D245" s="176"/>
      <c r="E245" s="32"/>
      <c r="F245" s="32"/>
      <c r="G245" s="176"/>
      <c r="H245" s="178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178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</row>
    <row r="246" spans="1:123" x14ac:dyDescent="0.2">
      <c r="A246" s="32"/>
      <c r="B246" s="32"/>
      <c r="C246" s="32"/>
      <c r="D246" s="176"/>
      <c r="E246" s="32"/>
      <c r="F246" s="32"/>
      <c r="G246" s="176"/>
      <c r="H246" s="178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178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</row>
    <row r="247" spans="1:123" x14ac:dyDescent="0.2">
      <c r="A247" s="32"/>
      <c r="B247" s="32"/>
      <c r="C247" s="32"/>
      <c r="D247" s="176"/>
      <c r="E247" s="32"/>
      <c r="F247" s="32"/>
      <c r="G247" s="176"/>
      <c r="H247" s="178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178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</row>
    <row r="248" spans="1:123" x14ac:dyDescent="0.2">
      <c r="A248" s="32"/>
      <c r="B248" s="32"/>
      <c r="C248" s="32"/>
      <c r="D248" s="176"/>
      <c r="E248" s="32"/>
      <c r="F248" s="32"/>
      <c r="G248" s="176"/>
      <c r="H248" s="178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178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</row>
    <row r="249" spans="1:123" x14ac:dyDescent="0.2">
      <c r="A249" s="32"/>
      <c r="B249" s="32"/>
      <c r="C249" s="32"/>
      <c r="D249" s="176"/>
      <c r="E249" s="32"/>
      <c r="F249" s="32"/>
      <c r="G249" s="176"/>
      <c r="H249" s="178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178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</row>
    <row r="250" spans="1:123" x14ac:dyDescent="0.2">
      <c r="A250" s="32"/>
      <c r="B250" s="32"/>
      <c r="C250" s="32"/>
      <c r="D250" s="176"/>
      <c r="E250" s="32"/>
      <c r="F250" s="32"/>
      <c r="G250" s="176"/>
      <c r="H250" s="178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178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</row>
    <row r="251" spans="1:123" x14ac:dyDescent="0.2">
      <c r="A251" s="32"/>
      <c r="B251" s="32"/>
      <c r="C251" s="32"/>
      <c r="D251" s="176"/>
      <c r="E251" s="32"/>
      <c r="F251" s="32"/>
      <c r="G251" s="176"/>
      <c r="H251" s="178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78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</row>
    <row r="252" spans="1:123" x14ac:dyDescent="0.2">
      <c r="A252" s="32"/>
      <c r="B252" s="32"/>
      <c r="C252" s="32"/>
      <c r="D252" s="176"/>
      <c r="E252" s="32"/>
      <c r="F252" s="32"/>
      <c r="G252" s="176"/>
      <c r="H252" s="178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178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</row>
    <row r="253" spans="1:123" x14ac:dyDescent="0.2">
      <c r="A253" s="32"/>
      <c r="B253" s="32"/>
      <c r="C253" s="32"/>
      <c r="D253" s="176"/>
      <c r="E253" s="32"/>
      <c r="F253" s="32"/>
      <c r="G253" s="176"/>
      <c r="H253" s="178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178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</row>
    <row r="254" spans="1:123" x14ac:dyDescent="0.2">
      <c r="A254" s="32"/>
      <c r="B254" s="32"/>
      <c r="C254" s="32"/>
      <c r="D254" s="176"/>
      <c r="E254" s="32"/>
      <c r="F254" s="32"/>
      <c r="G254" s="176"/>
      <c r="H254" s="178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178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</row>
    <row r="255" spans="1:123" x14ac:dyDescent="0.2">
      <c r="A255" s="32"/>
      <c r="B255" s="32"/>
      <c r="C255" s="32"/>
      <c r="D255" s="176"/>
      <c r="E255" s="32"/>
      <c r="F255" s="32"/>
      <c r="G255" s="176"/>
      <c r="H255" s="178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178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</row>
    <row r="256" spans="1:123" x14ac:dyDescent="0.2">
      <c r="A256" s="32"/>
      <c r="B256" s="32"/>
      <c r="C256" s="32"/>
      <c r="D256" s="176"/>
      <c r="E256" s="32"/>
      <c r="F256" s="32"/>
      <c r="G256" s="176"/>
      <c r="H256" s="178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178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</row>
    <row r="257" spans="1:123" x14ac:dyDescent="0.2">
      <c r="A257" s="32"/>
      <c r="B257" s="32"/>
      <c r="C257" s="32"/>
      <c r="D257" s="176"/>
      <c r="E257" s="32"/>
      <c r="F257" s="32"/>
      <c r="G257" s="176"/>
      <c r="H257" s="178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178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</row>
    <row r="258" spans="1:123" x14ac:dyDescent="0.2">
      <c r="A258" s="32"/>
      <c r="B258" s="32"/>
      <c r="C258" s="32"/>
      <c r="D258" s="176"/>
      <c r="E258" s="32"/>
      <c r="F258" s="32"/>
      <c r="G258" s="176"/>
      <c r="H258" s="178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178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</row>
    <row r="259" spans="1:123" x14ac:dyDescent="0.2">
      <c r="A259" s="32"/>
      <c r="B259" s="32"/>
      <c r="C259" s="32"/>
      <c r="D259" s="176"/>
      <c r="E259" s="32"/>
      <c r="F259" s="32"/>
      <c r="G259" s="176"/>
      <c r="H259" s="178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178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</row>
    <row r="260" spans="1:123" x14ac:dyDescent="0.2">
      <c r="A260" s="32"/>
      <c r="B260" s="32"/>
      <c r="C260" s="32"/>
      <c r="D260" s="176"/>
      <c r="E260" s="32"/>
      <c r="F260" s="32"/>
      <c r="G260" s="176"/>
      <c r="H260" s="178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178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</row>
    <row r="261" spans="1:123" x14ac:dyDescent="0.2">
      <c r="A261" s="32"/>
      <c r="B261" s="32"/>
      <c r="C261" s="32"/>
      <c r="D261" s="176"/>
      <c r="E261" s="32"/>
      <c r="F261" s="32"/>
      <c r="G261" s="176"/>
      <c r="H261" s="178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178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</row>
    <row r="262" spans="1:123" x14ac:dyDescent="0.2">
      <c r="A262" s="32"/>
      <c r="B262" s="32"/>
      <c r="C262" s="32"/>
      <c r="D262" s="176"/>
      <c r="E262" s="32"/>
      <c r="F262" s="32"/>
      <c r="G262" s="176"/>
      <c r="H262" s="178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178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</row>
    <row r="263" spans="1:123" x14ac:dyDescent="0.2">
      <c r="A263" s="32"/>
      <c r="B263" s="32"/>
      <c r="C263" s="32"/>
      <c r="D263" s="176"/>
      <c r="E263" s="32"/>
      <c r="F263" s="32"/>
      <c r="G263" s="176"/>
      <c r="H263" s="178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178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</row>
    <row r="264" spans="1:123" x14ac:dyDescent="0.2">
      <c r="A264" s="32"/>
      <c r="B264" s="32"/>
      <c r="C264" s="32"/>
      <c r="D264" s="176"/>
      <c r="E264" s="32"/>
      <c r="F264" s="32"/>
      <c r="G264" s="176"/>
      <c r="H264" s="178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178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</row>
    <row r="265" spans="1:123" x14ac:dyDescent="0.2">
      <c r="A265" s="32"/>
      <c r="B265" s="32"/>
      <c r="C265" s="32"/>
      <c r="D265" s="176"/>
      <c r="E265" s="32"/>
      <c r="F265" s="32"/>
      <c r="G265" s="176"/>
      <c r="H265" s="178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178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</row>
    <row r="266" spans="1:123" x14ac:dyDescent="0.2">
      <c r="A266" s="32"/>
      <c r="B266" s="32"/>
      <c r="C266" s="32"/>
      <c r="D266" s="176"/>
      <c r="E266" s="32"/>
      <c r="F266" s="32"/>
      <c r="G266" s="176"/>
      <c r="H266" s="178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178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</row>
    <row r="267" spans="1:123" x14ac:dyDescent="0.2">
      <c r="A267" s="32"/>
      <c r="B267" s="32"/>
      <c r="C267" s="32"/>
      <c r="D267" s="176"/>
      <c r="E267" s="32"/>
      <c r="F267" s="32"/>
      <c r="G267" s="176"/>
      <c r="H267" s="178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178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</row>
    <row r="268" spans="1:123" x14ac:dyDescent="0.2">
      <c r="A268" s="32"/>
      <c r="B268" s="32"/>
      <c r="C268" s="32"/>
      <c r="D268" s="176"/>
      <c r="E268" s="32"/>
      <c r="F268" s="32"/>
      <c r="G268" s="176"/>
      <c r="H268" s="178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178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</row>
    <row r="269" spans="1:123" x14ac:dyDescent="0.2">
      <c r="A269" s="32"/>
      <c r="B269" s="32"/>
      <c r="C269" s="32"/>
      <c r="D269" s="176"/>
      <c r="E269" s="32"/>
      <c r="F269" s="32"/>
      <c r="G269" s="176"/>
      <c r="H269" s="178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178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</row>
    <row r="270" spans="1:123" x14ac:dyDescent="0.2">
      <c r="A270" s="32"/>
      <c r="B270" s="32"/>
      <c r="C270" s="32"/>
      <c r="D270" s="176"/>
      <c r="E270" s="32"/>
      <c r="F270" s="32"/>
      <c r="G270" s="176"/>
      <c r="H270" s="178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178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</row>
    <row r="271" spans="1:123" x14ac:dyDescent="0.2">
      <c r="A271" s="32"/>
      <c r="B271" s="32"/>
      <c r="C271" s="32"/>
      <c r="D271" s="176"/>
      <c r="E271" s="32"/>
      <c r="F271" s="32"/>
      <c r="G271" s="176"/>
      <c r="H271" s="178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178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</row>
    <row r="272" spans="1:123" x14ac:dyDescent="0.2">
      <c r="A272" s="32"/>
      <c r="B272" s="32"/>
      <c r="C272" s="32"/>
      <c r="D272" s="176"/>
      <c r="E272" s="32"/>
      <c r="F272" s="32"/>
      <c r="G272" s="176"/>
      <c r="H272" s="178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178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</row>
    <row r="273" spans="1:123" x14ac:dyDescent="0.2">
      <c r="A273" s="32"/>
      <c r="B273" s="32"/>
      <c r="C273" s="32"/>
      <c r="D273" s="176"/>
      <c r="E273" s="32"/>
      <c r="F273" s="32"/>
      <c r="G273" s="176"/>
      <c r="H273" s="178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178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</row>
    <row r="274" spans="1:123" x14ac:dyDescent="0.2">
      <c r="A274" s="32"/>
      <c r="B274" s="32"/>
      <c r="C274" s="32"/>
      <c r="D274" s="176"/>
      <c r="E274" s="32"/>
      <c r="F274" s="32"/>
      <c r="G274" s="176"/>
      <c r="H274" s="178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178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</row>
    <row r="275" spans="1:123" x14ac:dyDescent="0.2">
      <c r="A275" s="32"/>
      <c r="B275" s="32"/>
      <c r="C275" s="32"/>
      <c r="D275" s="176"/>
      <c r="E275" s="32"/>
      <c r="F275" s="32"/>
      <c r="G275" s="176"/>
      <c r="H275" s="178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178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</row>
    <row r="276" spans="1:123" x14ac:dyDescent="0.2">
      <c r="A276" s="32"/>
      <c r="B276" s="32"/>
      <c r="C276" s="32"/>
      <c r="D276" s="176"/>
      <c r="E276" s="32"/>
      <c r="F276" s="32"/>
      <c r="G276" s="176"/>
      <c r="H276" s="178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178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</row>
    <row r="277" spans="1:123" x14ac:dyDescent="0.2">
      <c r="A277" s="32"/>
      <c r="B277" s="32"/>
      <c r="C277" s="32"/>
      <c r="D277" s="176"/>
      <c r="E277" s="32"/>
      <c r="F277" s="32"/>
      <c r="G277" s="176"/>
      <c r="H277" s="178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178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</row>
    <row r="278" spans="1:123" x14ac:dyDescent="0.2">
      <c r="A278" s="32"/>
      <c r="B278" s="32"/>
      <c r="C278" s="32"/>
      <c r="D278" s="176"/>
      <c r="E278" s="32"/>
      <c r="F278" s="32"/>
      <c r="G278" s="176"/>
      <c r="H278" s="178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178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</row>
    <row r="279" spans="1:123" x14ac:dyDescent="0.2">
      <c r="A279" s="32"/>
      <c r="B279" s="32"/>
      <c r="C279" s="32"/>
      <c r="D279" s="176"/>
      <c r="E279" s="32"/>
      <c r="F279" s="32"/>
      <c r="G279" s="176"/>
      <c r="H279" s="178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178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</row>
    <row r="280" spans="1:123" x14ac:dyDescent="0.2">
      <c r="A280" s="32"/>
      <c r="B280" s="32"/>
      <c r="C280" s="32"/>
      <c r="D280" s="176"/>
      <c r="E280" s="32"/>
      <c r="F280" s="32"/>
      <c r="G280" s="176"/>
      <c r="H280" s="178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178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</row>
    <row r="281" spans="1:123" x14ac:dyDescent="0.2">
      <c r="A281" s="32"/>
      <c r="B281" s="32"/>
      <c r="C281" s="32"/>
      <c r="D281" s="176"/>
      <c r="E281" s="32"/>
      <c r="F281" s="32"/>
      <c r="G281" s="176"/>
      <c r="H281" s="178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178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</row>
    <row r="282" spans="1:123" x14ac:dyDescent="0.2">
      <c r="A282" s="32"/>
      <c r="B282" s="32"/>
      <c r="C282" s="32"/>
      <c r="D282" s="176"/>
      <c r="E282" s="32"/>
      <c r="F282" s="32"/>
      <c r="G282" s="176"/>
      <c r="H282" s="178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178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</row>
    <row r="283" spans="1:123" x14ac:dyDescent="0.2">
      <c r="A283" s="32"/>
      <c r="B283" s="32"/>
      <c r="C283" s="32"/>
      <c r="D283" s="176"/>
      <c r="E283" s="32"/>
      <c r="F283" s="32"/>
      <c r="G283" s="176"/>
      <c r="H283" s="178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178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</row>
    <row r="284" spans="1:123" x14ac:dyDescent="0.2">
      <c r="A284" s="32"/>
      <c r="B284" s="32"/>
      <c r="C284" s="32"/>
      <c r="D284" s="176"/>
      <c r="E284" s="32"/>
      <c r="F284" s="32"/>
      <c r="G284" s="176"/>
      <c r="H284" s="178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178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</row>
    <row r="285" spans="1:123" x14ac:dyDescent="0.2">
      <c r="A285" s="32"/>
      <c r="B285" s="32"/>
      <c r="C285" s="32"/>
      <c r="D285" s="176"/>
      <c r="E285" s="32"/>
      <c r="F285" s="32"/>
      <c r="G285" s="176"/>
      <c r="H285" s="178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178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</row>
    <row r="286" spans="1:123" x14ac:dyDescent="0.2">
      <c r="A286" s="32"/>
      <c r="B286" s="32"/>
      <c r="C286" s="32"/>
      <c r="D286" s="176"/>
      <c r="E286" s="32"/>
      <c r="F286" s="32"/>
      <c r="G286" s="176"/>
      <c r="H286" s="178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178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</row>
    <row r="287" spans="1:123" x14ac:dyDescent="0.2">
      <c r="A287" s="32"/>
      <c r="B287" s="32"/>
      <c r="C287" s="32"/>
      <c r="D287" s="176"/>
      <c r="E287" s="32"/>
      <c r="F287" s="32"/>
      <c r="G287" s="176"/>
      <c r="H287" s="178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178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</row>
    <row r="288" spans="1:123" x14ac:dyDescent="0.2">
      <c r="A288" s="32"/>
      <c r="B288" s="32"/>
      <c r="C288" s="32"/>
      <c r="D288" s="176"/>
      <c r="E288" s="32"/>
      <c r="F288" s="32"/>
      <c r="G288" s="176"/>
      <c r="H288" s="178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178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</row>
    <row r="289" spans="1:123" x14ac:dyDescent="0.2">
      <c r="A289" s="32"/>
      <c r="B289" s="32"/>
      <c r="C289" s="32"/>
      <c r="D289" s="176"/>
      <c r="E289" s="32"/>
      <c r="F289" s="32"/>
      <c r="G289" s="176"/>
      <c r="H289" s="178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178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</row>
    <row r="290" spans="1:123" x14ac:dyDescent="0.2">
      <c r="A290" s="32"/>
      <c r="B290" s="32"/>
      <c r="C290" s="32"/>
      <c r="D290" s="176"/>
      <c r="E290" s="32"/>
      <c r="F290" s="32"/>
      <c r="G290" s="176"/>
      <c r="H290" s="178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178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</row>
    <row r="291" spans="1:123" x14ac:dyDescent="0.2">
      <c r="A291" s="32"/>
      <c r="B291" s="32"/>
      <c r="C291" s="32"/>
      <c r="D291" s="176"/>
      <c r="E291" s="32"/>
      <c r="F291" s="32"/>
      <c r="G291" s="176"/>
      <c r="H291" s="178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178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</row>
    <row r="292" spans="1:123" x14ac:dyDescent="0.2">
      <c r="A292" s="32"/>
      <c r="B292" s="32"/>
      <c r="C292" s="32"/>
      <c r="D292" s="176"/>
      <c r="E292" s="32"/>
      <c r="F292" s="32"/>
      <c r="G292" s="176"/>
      <c r="H292" s="178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178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</row>
    <row r="293" spans="1:123" x14ac:dyDescent="0.2">
      <c r="A293" s="32"/>
      <c r="B293" s="32"/>
      <c r="C293" s="32"/>
      <c r="D293" s="176"/>
      <c r="E293" s="32"/>
      <c r="F293" s="32"/>
      <c r="G293" s="176"/>
      <c r="H293" s="178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78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</row>
    <row r="294" spans="1:123" x14ac:dyDescent="0.2">
      <c r="A294" s="32"/>
      <c r="B294" s="32"/>
      <c r="C294" s="32"/>
      <c r="D294" s="176"/>
      <c r="E294" s="32"/>
      <c r="F294" s="32"/>
      <c r="G294" s="176"/>
      <c r="H294" s="178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178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</row>
    <row r="295" spans="1:123" x14ac:dyDescent="0.2">
      <c r="A295" s="32"/>
      <c r="B295" s="32"/>
      <c r="C295" s="32"/>
      <c r="D295" s="176"/>
      <c r="E295" s="32"/>
      <c r="F295" s="32"/>
      <c r="G295" s="176"/>
      <c r="H295" s="178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178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</row>
    <row r="296" spans="1:123" x14ac:dyDescent="0.2">
      <c r="A296" s="32"/>
      <c r="B296" s="32"/>
      <c r="C296" s="32"/>
      <c r="D296" s="176"/>
      <c r="E296" s="32"/>
      <c r="F296" s="32"/>
      <c r="G296" s="176"/>
      <c r="H296" s="178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178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</row>
    <row r="297" spans="1:123" x14ac:dyDescent="0.2">
      <c r="A297" s="32"/>
      <c r="B297" s="32"/>
      <c r="C297" s="32"/>
      <c r="D297" s="176"/>
      <c r="E297" s="32"/>
      <c r="F297" s="32"/>
      <c r="G297" s="176"/>
      <c r="H297" s="178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178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</row>
    <row r="298" spans="1:123" x14ac:dyDescent="0.2">
      <c r="A298" s="32"/>
      <c r="B298" s="32"/>
      <c r="C298" s="32"/>
      <c r="D298" s="176"/>
      <c r="E298" s="32"/>
      <c r="F298" s="32"/>
      <c r="G298" s="176"/>
      <c r="H298" s="178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178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</row>
    <row r="299" spans="1:123" x14ac:dyDescent="0.2">
      <c r="A299" s="32"/>
      <c r="B299" s="32"/>
      <c r="C299" s="32"/>
      <c r="D299" s="176"/>
      <c r="E299" s="32"/>
      <c r="F299" s="32"/>
      <c r="G299" s="176"/>
      <c r="H299" s="178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178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</row>
    <row r="300" spans="1:123" x14ac:dyDescent="0.2">
      <c r="A300" s="32"/>
      <c r="B300" s="32"/>
      <c r="C300" s="32"/>
      <c r="D300" s="176"/>
      <c r="E300" s="32"/>
      <c r="F300" s="32"/>
      <c r="G300" s="176"/>
      <c r="H300" s="178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178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</row>
    <row r="301" spans="1:123" x14ac:dyDescent="0.2">
      <c r="A301" s="32"/>
      <c r="B301" s="32"/>
      <c r="C301" s="32"/>
      <c r="D301" s="176"/>
      <c r="E301" s="32"/>
      <c r="F301" s="32"/>
      <c r="G301" s="176"/>
      <c r="H301" s="178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178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</row>
    <row r="302" spans="1:123" x14ac:dyDescent="0.2">
      <c r="A302" s="32"/>
      <c r="B302" s="32"/>
      <c r="C302" s="32"/>
      <c r="D302" s="176"/>
      <c r="E302" s="32"/>
      <c r="F302" s="32"/>
      <c r="G302" s="176"/>
      <c r="H302" s="178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178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</row>
    <row r="303" spans="1:123" x14ac:dyDescent="0.2">
      <c r="A303" s="32"/>
      <c r="B303" s="32"/>
      <c r="C303" s="32"/>
      <c r="D303" s="176"/>
      <c r="E303" s="32"/>
      <c r="F303" s="32"/>
      <c r="G303" s="176"/>
      <c r="H303" s="178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178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</row>
    <row r="304" spans="1:123" x14ac:dyDescent="0.2">
      <c r="A304" s="32"/>
      <c r="B304" s="32"/>
      <c r="C304" s="32"/>
      <c r="D304" s="176"/>
      <c r="E304" s="32"/>
      <c r="F304" s="32"/>
      <c r="G304" s="176"/>
      <c r="H304" s="178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178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</row>
    <row r="305" spans="1:123" x14ac:dyDescent="0.2">
      <c r="A305" s="32"/>
      <c r="B305" s="32"/>
      <c r="C305" s="32"/>
      <c r="D305" s="176"/>
      <c r="E305" s="32"/>
      <c r="F305" s="32"/>
      <c r="G305" s="176"/>
      <c r="H305" s="178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178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</row>
    <row r="306" spans="1:123" x14ac:dyDescent="0.2">
      <c r="A306" s="32"/>
      <c r="B306" s="32"/>
      <c r="C306" s="32"/>
      <c r="D306" s="176"/>
      <c r="E306" s="32"/>
      <c r="F306" s="32"/>
      <c r="G306" s="176"/>
      <c r="H306" s="178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178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</row>
    <row r="307" spans="1:123" x14ac:dyDescent="0.2">
      <c r="A307" s="32"/>
      <c r="B307" s="32"/>
      <c r="C307" s="32"/>
      <c r="D307" s="176"/>
      <c r="E307" s="32"/>
      <c r="F307" s="32"/>
      <c r="G307" s="176"/>
      <c r="H307" s="178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178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</row>
    <row r="308" spans="1:123" x14ac:dyDescent="0.2">
      <c r="A308" s="32"/>
      <c r="B308" s="32"/>
      <c r="C308" s="32"/>
      <c r="D308" s="176"/>
      <c r="E308" s="32"/>
      <c r="F308" s="32"/>
      <c r="G308" s="176"/>
      <c r="H308" s="178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178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</row>
    <row r="309" spans="1:123" x14ac:dyDescent="0.2">
      <c r="A309" s="32"/>
      <c r="B309" s="32"/>
      <c r="C309" s="32"/>
      <c r="D309" s="176"/>
      <c r="E309" s="32"/>
      <c r="F309" s="32"/>
      <c r="G309" s="176"/>
      <c r="H309" s="178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178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</row>
    <row r="310" spans="1:123" x14ac:dyDescent="0.2">
      <c r="A310" s="32"/>
      <c r="B310" s="32"/>
      <c r="C310" s="32"/>
      <c r="D310" s="176"/>
      <c r="E310" s="32"/>
      <c r="F310" s="32"/>
      <c r="G310" s="176"/>
      <c r="H310" s="178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178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</row>
    <row r="311" spans="1:123" x14ac:dyDescent="0.2">
      <c r="A311" s="32"/>
      <c r="B311" s="32"/>
      <c r="C311" s="32"/>
      <c r="D311" s="176"/>
      <c r="E311" s="32"/>
      <c r="F311" s="32"/>
      <c r="G311" s="176"/>
      <c r="H311" s="178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178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</row>
    <row r="312" spans="1:123" x14ac:dyDescent="0.2">
      <c r="A312" s="32"/>
      <c r="B312" s="32"/>
      <c r="C312" s="32"/>
      <c r="D312" s="176"/>
      <c r="E312" s="32"/>
      <c r="F312" s="32"/>
      <c r="G312" s="176"/>
      <c r="H312" s="178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178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</row>
    <row r="313" spans="1:123" x14ac:dyDescent="0.2">
      <c r="A313" s="32"/>
      <c r="B313" s="32"/>
      <c r="C313" s="32"/>
      <c r="D313" s="176"/>
      <c r="E313" s="32"/>
      <c r="F313" s="32"/>
      <c r="G313" s="176"/>
      <c r="H313" s="178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178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</row>
    <row r="314" spans="1:123" x14ac:dyDescent="0.2">
      <c r="A314" s="32"/>
      <c r="B314" s="32"/>
      <c r="C314" s="32"/>
      <c r="D314" s="176"/>
      <c r="E314" s="32"/>
      <c r="F314" s="32"/>
      <c r="G314" s="176"/>
      <c r="H314" s="178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178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</row>
    <row r="315" spans="1:123" x14ac:dyDescent="0.2">
      <c r="A315" s="32"/>
      <c r="B315" s="32"/>
      <c r="C315" s="32"/>
      <c r="D315" s="176"/>
      <c r="E315" s="32"/>
      <c r="F315" s="32"/>
      <c r="G315" s="176"/>
      <c r="H315" s="178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178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</row>
    <row r="316" spans="1:123" x14ac:dyDescent="0.2">
      <c r="A316" s="32"/>
      <c r="B316" s="32"/>
      <c r="C316" s="32"/>
      <c r="D316" s="176"/>
      <c r="E316" s="32"/>
      <c r="F316" s="32"/>
      <c r="G316" s="176"/>
      <c r="H316" s="178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178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</row>
    <row r="317" spans="1:123" x14ac:dyDescent="0.2">
      <c r="A317" s="32"/>
      <c r="B317" s="32"/>
      <c r="C317" s="32"/>
      <c r="D317" s="176"/>
      <c r="E317" s="32"/>
      <c r="F317" s="32"/>
      <c r="G317" s="176"/>
      <c r="H317" s="178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178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</row>
    <row r="318" spans="1:123" x14ac:dyDescent="0.2">
      <c r="A318" s="32"/>
      <c r="B318" s="32"/>
      <c r="C318" s="32"/>
      <c r="D318" s="176"/>
      <c r="E318" s="32"/>
      <c r="F318" s="32"/>
      <c r="G318" s="176"/>
      <c r="H318" s="178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178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</row>
    <row r="319" spans="1:123" x14ac:dyDescent="0.2">
      <c r="A319" s="32"/>
      <c r="B319" s="32"/>
      <c r="C319" s="32"/>
      <c r="D319" s="176"/>
      <c r="E319" s="32"/>
      <c r="F319" s="32"/>
      <c r="G319" s="176"/>
      <c r="H319" s="178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178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</row>
    <row r="320" spans="1:123" x14ac:dyDescent="0.2">
      <c r="A320" s="32"/>
      <c r="B320" s="32"/>
      <c r="C320" s="32"/>
      <c r="D320" s="176"/>
      <c r="E320" s="32"/>
      <c r="F320" s="32"/>
      <c r="G320" s="176"/>
      <c r="H320" s="178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178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</row>
    <row r="321" spans="1:123" x14ac:dyDescent="0.2">
      <c r="A321" s="32"/>
      <c r="B321" s="32"/>
      <c r="C321" s="32"/>
      <c r="D321" s="176"/>
      <c r="E321" s="32"/>
      <c r="F321" s="32"/>
      <c r="G321" s="176"/>
      <c r="H321" s="178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178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</row>
    <row r="322" spans="1:123" x14ac:dyDescent="0.2">
      <c r="A322" s="32"/>
      <c r="B322" s="32"/>
      <c r="C322" s="32"/>
      <c r="D322" s="176"/>
      <c r="E322" s="32"/>
      <c r="F322" s="32"/>
      <c r="G322" s="176"/>
      <c r="H322" s="178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178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</row>
    <row r="323" spans="1:123" x14ac:dyDescent="0.2">
      <c r="A323" s="32"/>
      <c r="B323" s="32"/>
      <c r="C323" s="32"/>
      <c r="D323" s="176"/>
      <c r="E323" s="32"/>
      <c r="F323" s="32"/>
      <c r="G323" s="176"/>
      <c r="H323" s="178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178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</row>
    <row r="324" spans="1:123" x14ac:dyDescent="0.2">
      <c r="A324" s="32"/>
      <c r="B324" s="32"/>
      <c r="C324" s="32"/>
      <c r="D324" s="176"/>
      <c r="E324" s="32"/>
      <c r="F324" s="32"/>
      <c r="G324" s="176"/>
      <c r="H324" s="178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178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</row>
    <row r="325" spans="1:123" x14ac:dyDescent="0.2">
      <c r="A325" s="32"/>
      <c r="B325" s="32"/>
      <c r="C325" s="32"/>
      <c r="D325" s="176"/>
      <c r="E325" s="32"/>
      <c r="F325" s="32"/>
      <c r="G325" s="176"/>
      <c r="H325" s="178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178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</row>
    <row r="326" spans="1:123" x14ac:dyDescent="0.2">
      <c r="A326" s="32"/>
      <c r="B326" s="32"/>
      <c r="C326" s="32"/>
      <c r="D326" s="176"/>
      <c r="E326" s="32"/>
      <c r="F326" s="32"/>
      <c r="G326" s="176"/>
      <c r="H326" s="178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178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</row>
    <row r="327" spans="1:123" x14ac:dyDescent="0.2">
      <c r="A327" s="32"/>
      <c r="B327" s="32"/>
      <c r="C327" s="32"/>
      <c r="D327" s="176"/>
      <c r="E327" s="32"/>
      <c r="F327" s="32"/>
      <c r="G327" s="176"/>
      <c r="H327" s="178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178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</row>
    <row r="328" spans="1:123" x14ac:dyDescent="0.2">
      <c r="A328" s="32"/>
      <c r="B328" s="32"/>
      <c r="C328" s="32"/>
      <c r="D328" s="176"/>
      <c r="E328" s="32"/>
      <c r="F328" s="32"/>
      <c r="G328" s="176"/>
      <c r="H328" s="178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178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</row>
    <row r="329" spans="1:123" x14ac:dyDescent="0.2">
      <c r="A329" s="32"/>
      <c r="B329" s="32"/>
      <c r="C329" s="32"/>
      <c r="D329" s="176"/>
      <c r="E329" s="32"/>
      <c r="F329" s="32"/>
      <c r="G329" s="176"/>
      <c r="H329" s="178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178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</row>
    <row r="330" spans="1:123" x14ac:dyDescent="0.2">
      <c r="A330" s="32"/>
      <c r="B330" s="32"/>
      <c r="C330" s="32"/>
      <c r="D330" s="176"/>
      <c r="E330" s="32"/>
      <c r="F330" s="32"/>
      <c r="G330" s="176"/>
      <c r="H330" s="178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178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</row>
    <row r="331" spans="1:123" x14ac:dyDescent="0.2">
      <c r="A331" s="32"/>
      <c r="B331" s="32"/>
      <c r="C331" s="32"/>
      <c r="D331" s="176"/>
      <c r="E331" s="32"/>
      <c r="F331" s="32"/>
      <c r="G331" s="176"/>
      <c r="H331" s="178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178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</row>
    <row r="332" spans="1:123" x14ac:dyDescent="0.2">
      <c r="A332" s="32"/>
      <c r="B332" s="32"/>
      <c r="C332" s="32"/>
      <c r="D332" s="176"/>
      <c r="E332" s="32"/>
      <c r="F332" s="32"/>
      <c r="G332" s="176"/>
      <c r="H332" s="178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178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</row>
    <row r="333" spans="1:123" x14ac:dyDescent="0.2">
      <c r="A333" s="32"/>
      <c r="B333" s="32"/>
      <c r="C333" s="32"/>
      <c r="D333" s="176"/>
      <c r="E333" s="32"/>
      <c r="F333" s="32"/>
      <c r="G333" s="176"/>
      <c r="H333" s="178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178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</row>
    <row r="334" spans="1:123" x14ac:dyDescent="0.2">
      <c r="A334" s="32"/>
      <c r="B334" s="32"/>
      <c r="C334" s="32"/>
      <c r="D334" s="176"/>
      <c r="E334" s="32"/>
      <c r="F334" s="32"/>
      <c r="G334" s="176"/>
      <c r="H334" s="178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178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</row>
    <row r="335" spans="1:123" x14ac:dyDescent="0.2">
      <c r="A335" s="32"/>
      <c r="B335" s="32"/>
      <c r="C335" s="32"/>
      <c r="D335" s="176"/>
      <c r="E335" s="32"/>
      <c r="F335" s="32"/>
      <c r="G335" s="176"/>
      <c r="H335" s="178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78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</row>
    <row r="336" spans="1:123" x14ac:dyDescent="0.2">
      <c r="A336" s="32"/>
      <c r="B336" s="32"/>
      <c r="C336" s="32"/>
      <c r="D336" s="176"/>
      <c r="E336" s="32"/>
      <c r="F336" s="32"/>
      <c r="G336" s="176"/>
      <c r="H336" s="178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178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</row>
    <row r="337" spans="1:123" x14ac:dyDescent="0.2">
      <c r="A337" s="32"/>
      <c r="B337" s="32"/>
      <c r="C337" s="32"/>
      <c r="D337" s="176"/>
      <c r="E337" s="32"/>
      <c r="F337" s="32"/>
      <c r="G337" s="176"/>
      <c r="H337" s="178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178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</row>
    <row r="338" spans="1:123" x14ac:dyDescent="0.2">
      <c r="A338" s="32"/>
      <c r="B338" s="32"/>
      <c r="C338" s="32"/>
      <c r="D338" s="176"/>
      <c r="E338" s="32"/>
      <c r="F338" s="32"/>
      <c r="G338" s="176"/>
      <c r="H338" s="178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178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</row>
    <row r="339" spans="1:123" x14ac:dyDescent="0.2">
      <c r="A339" s="32"/>
      <c r="B339" s="32"/>
      <c r="C339" s="32"/>
      <c r="D339" s="176"/>
      <c r="E339" s="32"/>
      <c r="F339" s="32"/>
      <c r="G339" s="176"/>
      <c r="H339" s="178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178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</row>
    <row r="340" spans="1:123" x14ac:dyDescent="0.2">
      <c r="A340" s="32"/>
      <c r="B340" s="32"/>
      <c r="C340" s="32"/>
      <c r="D340" s="176"/>
      <c r="E340" s="32"/>
      <c r="F340" s="32"/>
      <c r="G340" s="176"/>
      <c r="H340" s="178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178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</row>
    <row r="341" spans="1:123" x14ac:dyDescent="0.2">
      <c r="A341" s="32"/>
      <c r="B341" s="32"/>
      <c r="C341" s="32"/>
      <c r="D341" s="176"/>
      <c r="E341" s="32"/>
      <c r="F341" s="32"/>
      <c r="G341" s="176"/>
      <c r="H341" s="178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178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</row>
    <row r="342" spans="1:123" x14ac:dyDescent="0.2">
      <c r="A342" s="32"/>
      <c r="B342" s="32"/>
      <c r="C342" s="32"/>
      <c r="D342" s="176"/>
      <c r="E342" s="32"/>
      <c r="F342" s="32"/>
      <c r="G342" s="176"/>
      <c r="H342" s="178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178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</row>
    <row r="343" spans="1:123" x14ac:dyDescent="0.2">
      <c r="A343" s="32"/>
      <c r="B343" s="32"/>
      <c r="C343" s="32"/>
      <c r="D343" s="176"/>
      <c r="E343" s="32"/>
      <c r="F343" s="32"/>
      <c r="G343" s="176"/>
      <c r="H343" s="178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178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</row>
    <row r="344" spans="1:123" x14ac:dyDescent="0.2">
      <c r="A344" s="32"/>
      <c r="B344" s="32"/>
      <c r="C344" s="32"/>
      <c r="D344" s="176"/>
      <c r="E344" s="32"/>
      <c r="F344" s="32"/>
      <c r="G344" s="176"/>
      <c r="H344" s="178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178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</row>
    <row r="345" spans="1:123" x14ac:dyDescent="0.2">
      <c r="A345" s="32"/>
      <c r="B345" s="32"/>
      <c r="C345" s="32"/>
      <c r="D345" s="176"/>
      <c r="E345" s="32"/>
      <c r="F345" s="32"/>
      <c r="G345" s="176"/>
      <c r="H345" s="178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178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</row>
    <row r="346" spans="1:123" x14ac:dyDescent="0.2">
      <c r="A346" s="32"/>
      <c r="B346" s="32"/>
      <c r="C346" s="32"/>
      <c r="D346" s="176"/>
      <c r="E346" s="32"/>
      <c r="F346" s="32"/>
      <c r="G346" s="176"/>
      <c r="H346" s="178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178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</row>
    <row r="347" spans="1:123" x14ac:dyDescent="0.2">
      <c r="A347" s="32"/>
      <c r="B347" s="32"/>
      <c r="C347" s="32"/>
      <c r="D347" s="176"/>
      <c r="E347" s="32"/>
      <c r="F347" s="32"/>
      <c r="G347" s="176"/>
      <c r="H347" s="178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178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</row>
    <row r="348" spans="1:123" x14ac:dyDescent="0.2">
      <c r="A348" s="32"/>
      <c r="B348" s="32"/>
      <c r="C348" s="32"/>
      <c r="D348" s="176"/>
      <c r="E348" s="32"/>
      <c r="F348" s="32"/>
      <c r="G348" s="176"/>
      <c r="H348" s="178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178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</row>
    <row r="349" spans="1:123" x14ac:dyDescent="0.2">
      <c r="A349" s="32"/>
      <c r="B349" s="32"/>
      <c r="C349" s="32"/>
      <c r="D349" s="176"/>
      <c r="E349" s="32"/>
      <c r="F349" s="32"/>
      <c r="G349" s="176"/>
      <c r="H349" s="178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178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</row>
    <row r="350" spans="1:123" x14ac:dyDescent="0.2">
      <c r="A350" s="32"/>
      <c r="B350" s="32"/>
      <c r="C350" s="32"/>
      <c r="D350" s="176"/>
      <c r="E350" s="32"/>
      <c r="F350" s="32"/>
      <c r="G350" s="176"/>
      <c r="H350" s="178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178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</row>
    <row r="351" spans="1:123" x14ac:dyDescent="0.2">
      <c r="A351" s="32"/>
      <c r="B351" s="32"/>
      <c r="C351" s="32"/>
      <c r="D351" s="176"/>
      <c r="E351" s="32"/>
      <c r="F351" s="32"/>
      <c r="G351" s="176"/>
      <c r="H351" s="178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178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</row>
    <row r="352" spans="1:123" x14ac:dyDescent="0.2">
      <c r="A352" s="32"/>
      <c r="B352" s="32"/>
      <c r="C352" s="32"/>
      <c r="D352" s="176"/>
      <c r="E352" s="32"/>
      <c r="F352" s="32"/>
      <c r="G352" s="176"/>
      <c r="H352" s="178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178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</row>
    <row r="353" spans="1:123" x14ac:dyDescent="0.2">
      <c r="A353" s="32"/>
      <c r="B353" s="32"/>
      <c r="C353" s="32"/>
      <c r="D353" s="176"/>
      <c r="E353" s="32"/>
      <c r="F353" s="32"/>
      <c r="G353" s="176"/>
      <c r="H353" s="178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178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</row>
    <row r="354" spans="1:123" x14ac:dyDescent="0.2">
      <c r="A354" s="32"/>
      <c r="B354" s="32"/>
      <c r="C354" s="32"/>
      <c r="D354" s="176"/>
      <c r="E354" s="32"/>
      <c r="F354" s="32"/>
      <c r="G354" s="176"/>
      <c r="H354" s="178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178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</row>
    <row r="355" spans="1:123" x14ac:dyDescent="0.2">
      <c r="A355" s="32"/>
      <c r="B355" s="32"/>
      <c r="C355" s="32"/>
      <c r="D355" s="176"/>
      <c r="E355" s="32"/>
      <c r="F355" s="32"/>
      <c r="G355" s="176"/>
      <c r="H355" s="178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178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</row>
    <row r="356" spans="1:123" x14ac:dyDescent="0.2">
      <c r="A356" s="32"/>
      <c r="B356" s="32"/>
      <c r="C356" s="32"/>
      <c r="D356" s="176"/>
      <c r="E356" s="32"/>
      <c r="F356" s="32"/>
      <c r="G356" s="176"/>
      <c r="H356" s="178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178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</row>
    <row r="357" spans="1:123" x14ac:dyDescent="0.2">
      <c r="A357" s="32"/>
      <c r="B357" s="32"/>
      <c r="C357" s="32"/>
      <c r="D357" s="176"/>
      <c r="E357" s="32"/>
      <c r="F357" s="32"/>
      <c r="G357" s="176"/>
      <c r="H357" s="178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178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</row>
    <row r="358" spans="1:123" x14ac:dyDescent="0.2">
      <c r="A358" s="32"/>
      <c r="B358" s="32"/>
      <c r="C358" s="32"/>
      <c r="D358" s="176"/>
      <c r="E358" s="32"/>
      <c r="F358" s="32"/>
      <c r="G358" s="176"/>
      <c r="H358" s="178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178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</row>
    <row r="359" spans="1:123" x14ac:dyDescent="0.2">
      <c r="A359" s="32"/>
      <c r="B359" s="32"/>
      <c r="C359" s="32"/>
      <c r="D359" s="176"/>
      <c r="E359" s="32"/>
      <c r="F359" s="32"/>
      <c r="G359" s="176"/>
      <c r="H359" s="178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178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</row>
    <row r="360" spans="1:123" x14ac:dyDescent="0.2">
      <c r="A360" s="32"/>
      <c r="B360" s="32"/>
      <c r="C360" s="32"/>
      <c r="D360" s="176"/>
      <c r="E360" s="32"/>
      <c r="F360" s="32"/>
      <c r="G360" s="176"/>
      <c r="H360" s="178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178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</row>
    <row r="361" spans="1:123" x14ac:dyDescent="0.2">
      <c r="A361" s="32"/>
      <c r="B361" s="32"/>
      <c r="C361" s="32"/>
      <c r="D361" s="176"/>
      <c r="E361" s="32"/>
      <c r="F361" s="32"/>
      <c r="G361" s="176"/>
      <c r="H361" s="178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178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</row>
    <row r="362" spans="1:123" x14ac:dyDescent="0.2">
      <c r="A362" s="32"/>
      <c r="B362" s="32"/>
      <c r="C362" s="32"/>
      <c r="D362" s="176"/>
      <c r="E362" s="32"/>
      <c r="F362" s="32"/>
      <c r="G362" s="176"/>
      <c r="H362" s="178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178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</row>
    <row r="363" spans="1:123" x14ac:dyDescent="0.2">
      <c r="A363" s="32"/>
      <c r="B363" s="32"/>
      <c r="C363" s="32"/>
      <c r="D363" s="176"/>
      <c r="E363" s="32"/>
      <c r="F363" s="32"/>
      <c r="G363" s="176"/>
      <c r="H363" s="178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178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</row>
    <row r="364" spans="1:123" x14ac:dyDescent="0.2">
      <c r="A364" s="32"/>
      <c r="B364" s="32"/>
      <c r="C364" s="32"/>
      <c r="D364" s="176"/>
      <c r="E364" s="32"/>
      <c r="F364" s="32"/>
      <c r="G364" s="176"/>
      <c r="H364" s="178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178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</row>
    <row r="365" spans="1:123" x14ac:dyDescent="0.2">
      <c r="A365" s="32"/>
      <c r="B365" s="32"/>
      <c r="C365" s="32"/>
      <c r="D365" s="176"/>
      <c r="E365" s="32"/>
      <c r="F365" s="32"/>
      <c r="G365" s="176"/>
      <c r="H365" s="178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178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</row>
    <row r="366" spans="1:123" x14ac:dyDescent="0.2">
      <c r="A366" s="32"/>
      <c r="B366" s="32"/>
      <c r="C366" s="32"/>
      <c r="D366" s="176"/>
      <c r="E366" s="32"/>
      <c r="F366" s="32"/>
      <c r="G366" s="176"/>
      <c r="H366" s="178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178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</row>
    <row r="367" spans="1:123" x14ac:dyDescent="0.2">
      <c r="A367" s="32"/>
      <c r="B367" s="32"/>
      <c r="C367" s="32"/>
      <c r="D367" s="176"/>
      <c r="E367" s="32"/>
      <c r="F367" s="32"/>
      <c r="G367" s="176"/>
      <c r="H367" s="178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178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</row>
    <row r="368" spans="1:123" x14ac:dyDescent="0.2">
      <c r="A368" s="32"/>
      <c r="B368" s="32"/>
      <c r="C368" s="32"/>
      <c r="D368" s="176"/>
      <c r="E368" s="32"/>
      <c r="F368" s="32"/>
      <c r="G368" s="176"/>
      <c r="H368" s="178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178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</row>
    <row r="369" spans="1:123" x14ac:dyDescent="0.2">
      <c r="A369" s="32"/>
      <c r="B369" s="32"/>
      <c r="C369" s="32"/>
      <c r="D369" s="176"/>
      <c r="E369" s="32"/>
      <c r="F369" s="32"/>
      <c r="G369" s="176"/>
      <c r="H369" s="178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178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</row>
    <row r="370" spans="1:123" x14ac:dyDescent="0.2">
      <c r="A370" s="32"/>
      <c r="B370" s="32"/>
      <c r="C370" s="32"/>
      <c r="D370" s="176"/>
      <c r="E370" s="32"/>
      <c r="F370" s="32"/>
      <c r="G370" s="176"/>
      <c r="H370" s="178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178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</row>
    <row r="371" spans="1:123" x14ac:dyDescent="0.2">
      <c r="A371" s="32"/>
      <c r="B371" s="32"/>
      <c r="C371" s="32"/>
      <c r="D371" s="176"/>
      <c r="E371" s="32"/>
      <c r="F371" s="32"/>
      <c r="G371" s="176"/>
      <c r="H371" s="178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178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</row>
    <row r="372" spans="1:123" x14ac:dyDescent="0.2">
      <c r="A372" s="32"/>
      <c r="B372" s="32"/>
      <c r="C372" s="32"/>
      <c r="D372" s="176"/>
      <c r="E372" s="32"/>
      <c r="F372" s="32"/>
      <c r="G372" s="176"/>
      <c r="H372" s="17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178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</row>
    <row r="373" spans="1:123" x14ac:dyDescent="0.2">
      <c r="A373" s="32"/>
      <c r="B373" s="32"/>
      <c r="C373" s="32"/>
      <c r="D373" s="176"/>
      <c r="E373" s="32"/>
      <c r="F373" s="32"/>
      <c r="G373" s="176"/>
      <c r="H373" s="17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178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</row>
    <row r="374" spans="1:123" x14ac:dyDescent="0.2">
      <c r="A374" s="32"/>
      <c r="B374" s="32"/>
      <c r="C374" s="32"/>
      <c r="D374" s="176"/>
      <c r="E374" s="32"/>
      <c r="F374" s="32"/>
      <c r="G374" s="176"/>
      <c r="H374" s="178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178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</row>
    <row r="375" spans="1:123" x14ac:dyDescent="0.2">
      <c r="A375" s="32"/>
      <c r="B375" s="32"/>
      <c r="C375" s="32"/>
      <c r="D375" s="176"/>
      <c r="E375" s="32"/>
      <c r="F375" s="32"/>
      <c r="G375" s="176"/>
      <c r="H375" s="178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178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</row>
    <row r="376" spans="1:123" x14ac:dyDescent="0.2">
      <c r="A376" s="32"/>
      <c r="B376" s="32"/>
      <c r="C376" s="32"/>
      <c r="D376" s="176"/>
      <c r="E376" s="32"/>
      <c r="F376" s="32"/>
      <c r="G376" s="176"/>
      <c r="H376" s="178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178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</row>
    <row r="377" spans="1:123" x14ac:dyDescent="0.2">
      <c r="A377" s="32"/>
      <c r="B377" s="32"/>
      <c r="C377" s="32"/>
      <c r="D377" s="176"/>
      <c r="E377" s="32"/>
      <c r="F377" s="32"/>
      <c r="G377" s="176"/>
      <c r="H377" s="178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78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</row>
    <row r="378" spans="1:123" x14ac:dyDescent="0.2">
      <c r="A378" s="32"/>
      <c r="B378" s="32"/>
      <c r="C378" s="32"/>
      <c r="D378" s="176"/>
      <c r="E378" s="32"/>
      <c r="F378" s="32"/>
      <c r="G378" s="176"/>
      <c r="H378" s="178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178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</row>
    <row r="379" spans="1:123" x14ac:dyDescent="0.2">
      <c r="A379" s="32"/>
      <c r="B379" s="32"/>
      <c r="C379" s="32"/>
      <c r="D379" s="176"/>
      <c r="E379" s="32"/>
      <c r="F379" s="32"/>
      <c r="G379" s="176"/>
      <c r="H379" s="178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178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</row>
    <row r="380" spans="1:123" x14ac:dyDescent="0.2">
      <c r="A380" s="32"/>
      <c r="B380" s="32"/>
      <c r="C380" s="32"/>
      <c r="D380" s="176"/>
      <c r="E380" s="32"/>
      <c r="F380" s="32"/>
      <c r="G380" s="176"/>
      <c r="H380" s="178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178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</row>
    <row r="381" spans="1:123" x14ac:dyDescent="0.2">
      <c r="A381" s="32"/>
      <c r="B381" s="32"/>
      <c r="C381" s="32"/>
      <c r="D381" s="176"/>
      <c r="E381" s="32"/>
      <c r="F381" s="32"/>
      <c r="G381" s="176"/>
      <c r="H381" s="178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178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</row>
    <row r="382" spans="1:123" x14ac:dyDescent="0.2">
      <c r="A382" s="32"/>
      <c r="B382" s="32"/>
      <c r="C382" s="32"/>
      <c r="D382" s="176"/>
      <c r="E382" s="32"/>
      <c r="F382" s="32"/>
      <c r="G382" s="176"/>
      <c r="H382" s="178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178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</row>
    <row r="383" spans="1:123" x14ac:dyDescent="0.2">
      <c r="A383" s="32"/>
      <c r="B383" s="32"/>
      <c r="C383" s="32"/>
      <c r="D383" s="176"/>
      <c r="E383" s="32"/>
      <c r="F383" s="32"/>
      <c r="G383" s="176"/>
      <c r="H383" s="178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178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</row>
    <row r="384" spans="1:123" x14ac:dyDescent="0.2">
      <c r="A384" s="32"/>
      <c r="B384" s="32"/>
      <c r="C384" s="32"/>
      <c r="D384" s="176"/>
      <c r="E384" s="32"/>
      <c r="F384" s="32"/>
      <c r="G384" s="176"/>
      <c r="H384" s="178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178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</row>
    <row r="385" spans="1:123" x14ac:dyDescent="0.2">
      <c r="A385" s="32"/>
      <c r="B385" s="32"/>
      <c r="C385" s="32"/>
      <c r="D385" s="176"/>
      <c r="E385" s="32"/>
      <c r="F385" s="32"/>
      <c r="G385" s="176"/>
      <c r="H385" s="178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178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</row>
    <row r="386" spans="1:123" x14ac:dyDescent="0.2">
      <c r="A386" s="32"/>
      <c r="B386" s="32"/>
      <c r="C386" s="32"/>
      <c r="D386" s="176"/>
      <c r="E386" s="32"/>
      <c r="F386" s="32"/>
      <c r="G386" s="176"/>
      <c r="H386" s="178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178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</row>
    <row r="387" spans="1:123" x14ac:dyDescent="0.2">
      <c r="A387" s="32"/>
      <c r="B387" s="32"/>
      <c r="C387" s="32"/>
      <c r="D387" s="176"/>
      <c r="E387" s="32"/>
      <c r="F387" s="32"/>
      <c r="G387" s="176"/>
      <c r="H387" s="178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178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</row>
    <row r="388" spans="1:123" x14ac:dyDescent="0.2">
      <c r="A388" s="32"/>
      <c r="B388" s="32"/>
      <c r="C388" s="32"/>
      <c r="D388" s="176"/>
      <c r="E388" s="32"/>
      <c r="F388" s="32"/>
      <c r="G388" s="176"/>
      <c r="H388" s="178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178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</row>
    <row r="389" spans="1:123" x14ac:dyDescent="0.2">
      <c r="A389" s="32"/>
      <c r="B389" s="32"/>
      <c r="C389" s="32"/>
      <c r="D389" s="176"/>
      <c r="E389" s="32"/>
      <c r="F389" s="32"/>
      <c r="G389" s="176"/>
      <c r="H389" s="178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178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</row>
    <row r="390" spans="1:123" x14ac:dyDescent="0.2">
      <c r="A390" s="32"/>
      <c r="B390" s="32"/>
      <c r="C390" s="32"/>
      <c r="D390" s="176"/>
      <c r="E390" s="32"/>
      <c r="F390" s="32"/>
      <c r="G390" s="176"/>
      <c r="H390" s="178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178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</row>
    <row r="391" spans="1:123" x14ac:dyDescent="0.2">
      <c r="A391" s="32"/>
      <c r="B391" s="32"/>
      <c r="C391" s="32"/>
      <c r="D391" s="176"/>
      <c r="E391" s="32"/>
      <c r="F391" s="32"/>
      <c r="G391" s="176"/>
      <c r="H391" s="178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178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</row>
    <row r="392" spans="1:123" x14ac:dyDescent="0.2">
      <c r="A392" s="32"/>
      <c r="B392" s="32"/>
      <c r="C392" s="32"/>
      <c r="D392" s="176"/>
      <c r="E392" s="32"/>
      <c r="F392" s="32"/>
      <c r="G392" s="176"/>
      <c r="H392" s="178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178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</row>
    <row r="393" spans="1:123" x14ac:dyDescent="0.2">
      <c r="A393" s="32"/>
      <c r="B393" s="32"/>
      <c r="C393" s="32"/>
      <c r="D393" s="176"/>
      <c r="E393" s="32"/>
      <c r="F393" s="32"/>
      <c r="G393" s="176"/>
      <c r="H393" s="178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178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</row>
    <row r="394" spans="1:123" x14ac:dyDescent="0.2">
      <c r="A394" s="32"/>
      <c r="B394" s="32"/>
      <c r="C394" s="32"/>
      <c r="D394" s="176"/>
      <c r="E394" s="32"/>
      <c r="F394" s="32"/>
      <c r="G394" s="176"/>
      <c r="H394" s="178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178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</row>
    <row r="395" spans="1:123" x14ac:dyDescent="0.2">
      <c r="A395" s="32"/>
      <c r="B395" s="32"/>
      <c r="C395" s="32"/>
      <c r="D395" s="176"/>
      <c r="E395" s="32"/>
      <c r="F395" s="32"/>
      <c r="G395" s="176"/>
      <c r="H395" s="178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178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</row>
    <row r="396" spans="1:123" x14ac:dyDescent="0.2">
      <c r="A396" s="32"/>
      <c r="B396" s="32"/>
      <c r="C396" s="32"/>
      <c r="D396" s="176"/>
      <c r="E396" s="32"/>
      <c r="F396" s="32"/>
      <c r="G396" s="176"/>
      <c r="H396" s="178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178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</row>
    <row r="397" spans="1:123" x14ac:dyDescent="0.2">
      <c r="A397" s="32"/>
      <c r="B397" s="32"/>
      <c r="C397" s="32"/>
      <c r="D397" s="176"/>
      <c r="E397" s="32"/>
      <c r="F397" s="32"/>
      <c r="G397" s="176"/>
      <c r="H397" s="178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178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</row>
    <row r="398" spans="1:123" x14ac:dyDescent="0.2">
      <c r="A398" s="32"/>
      <c r="B398" s="32"/>
      <c r="C398" s="32"/>
      <c r="D398" s="176"/>
      <c r="E398" s="32"/>
      <c r="F398" s="32"/>
      <c r="G398" s="176"/>
      <c r="H398" s="178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78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</row>
    <row r="399" spans="1:123" x14ac:dyDescent="0.2">
      <c r="A399" s="32"/>
      <c r="B399" s="32"/>
      <c r="C399" s="32"/>
      <c r="D399" s="176"/>
      <c r="E399" s="32"/>
      <c r="F399" s="32"/>
      <c r="G399" s="176"/>
      <c r="H399" s="178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178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</row>
    <row r="400" spans="1:123" x14ac:dyDescent="0.2">
      <c r="A400" s="32"/>
      <c r="B400" s="32"/>
      <c r="C400" s="32"/>
      <c r="D400" s="176"/>
      <c r="E400" s="32"/>
      <c r="F400" s="32"/>
      <c r="G400" s="176"/>
      <c r="H400" s="178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178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</row>
    <row r="401" spans="1:123" x14ac:dyDescent="0.2">
      <c r="A401" s="32"/>
      <c r="B401" s="32"/>
      <c r="C401" s="32"/>
      <c r="D401" s="176"/>
      <c r="E401" s="32"/>
      <c r="F401" s="32"/>
      <c r="G401" s="176"/>
      <c r="H401" s="178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178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</row>
    <row r="402" spans="1:123" x14ac:dyDescent="0.2">
      <c r="A402" s="32"/>
      <c r="B402" s="32"/>
      <c r="C402" s="32"/>
      <c r="D402" s="176"/>
      <c r="E402" s="32"/>
      <c r="F402" s="32"/>
      <c r="G402" s="176"/>
      <c r="H402" s="178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178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</row>
    <row r="403" spans="1:123" x14ac:dyDescent="0.2">
      <c r="A403" s="32"/>
      <c r="B403" s="32"/>
      <c r="C403" s="32"/>
      <c r="D403" s="176"/>
      <c r="E403" s="32"/>
      <c r="F403" s="32"/>
      <c r="G403" s="176"/>
      <c r="H403" s="178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178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</row>
    <row r="404" spans="1:123" x14ac:dyDescent="0.2">
      <c r="A404" s="32"/>
      <c r="B404" s="32"/>
      <c r="C404" s="32"/>
      <c r="D404" s="176"/>
      <c r="E404" s="32"/>
      <c r="F404" s="32"/>
      <c r="G404" s="176"/>
      <c r="H404" s="178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178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</row>
    <row r="405" spans="1:123" x14ac:dyDescent="0.2">
      <c r="A405" s="32"/>
      <c r="B405" s="32"/>
      <c r="C405" s="32"/>
      <c r="D405" s="176"/>
      <c r="E405" s="32"/>
      <c r="F405" s="32"/>
      <c r="G405" s="176"/>
      <c r="H405" s="178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178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</row>
    <row r="406" spans="1:123" x14ac:dyDescent="0.2">
      <c r="A406" s="32"/>
      <c r="B406" s="32"/>
      <c r="C406" s="32"/>
      <c r="D406" s="176"/>
      <c r="E406" s="32"/>
      <c r="F406" s="32"/>
      <c r="G406" s="176"/>
      <c r="H406" s="178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178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</row>
    <row r="407" spans="1:123" x14ac:dyDescent="0.2">
      <c r="A407" s="32"/>
      <c r="B407" s="32"/>
      <c r="C407" s="32"/>
      <c r="D407" s="176"/>
      <c r="E407" s="32"/>
      <c r="F407" s="32"/>
      <c r="G407" s="176"/>
      <c r="H407" s="178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178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</row>
    <row r="408" spans="1:123" x14ac:dyDescent="0.2">
      <c r="A408" s="32"/>
      <c r="B408" s="32"/>
      <c r="C408" s="32"/>
      <c r="D408" s="176"/>
      <c r="E408" s="32"/>
      <c r="F408" s="32"/>
      <c r="G408" s="176"/>
      <c r="H408" s="178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178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</row>
    <row r="409" spans="1:123" x14ac:dyDescent="0.2">
      <c r="A409" s="32"/>
      <c r="B409" s="32"/>
      <c r="C409" s="32"/>
      <c r="D409" s="176"/>
      <c r="E409" s="32"/>
      <c r="F409" s="32"/>
      <c r="G409" s="176"/>
      <c r="H409" s="178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178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</row>
    <row r="410" spans="1:123" x14ac:dyDescent="0.2">
      <c r="A410" s="32"/>
      <c r="B410" s="32"/>
      <c r="C410" s="32"/>
      <c r="D410" s="176"/>
      <c r="E410" s="32"/>
      <c r="F410" s="32"/>
      <c r="G410" s="176"/>
      <c r="H410" s="178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178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</row>
    <row r="411" spans="1:123" x14ac:dyDescent="0.2">
      <c r="A411" s="32"/>
      <c r="B411" s="32"/>
      <c r="C411" s="32"/>
      <c r="D411" s="176"/>
      <c r="E411" s="32"/>
      <c r="F411" s="32"/>
      <c r="G411" s="176"/>
      <c r="H411" s="178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178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</row>
    <row r="412" spans="1:123" x14ac:dyDescent="0.2">
      <c r="A412" s="32"/>
      <c r="B412" s="32"/>
      <c r="C412" s="32"/>
      <c r="D412" s="176"/>
      <c r="E412" s="32"/>
      <c r="F412" s="32"/>
      <c r="G412" s="176"/>
      <c r="H412" s="178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178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</row>
    <row r="413" spans="1:123" x14ac:dyDescent="0.2">
      <c r="A413" s="32"/>
      <c r="B413" s="32"/>
      <c r="C413" s="32"/>
      <c r="D413" s="176"/>
      <c r="E413" s="32"/>
      <c r="F413" s="32"/>
      <c r="G413" s="176"/>
      <c r="H413" s="178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178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</row>
    <row r="414" spans="1:123" x14ac:dyDescent="0.2">
      <c r="A414" s="32"/>
      <c r="B414" s="32"/>
      <c r="C414" s="32"/>
      <c r="D414" s="176"/>
      <c r="E414" s="32"/>
      <c r="F414" s="32"/>
      <c r="G414" s="176"/>
      <c r="H414" s="178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178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</row>
    <row r="415" spans="1:123" x14ac:dyDescent="0.2">
      <c r="A415" s="32"/>
      <c r="B415" s="32"/>
      <c r="C415" s="32"/>
      <c r="D415" s="176"/>
      <c r="E415" s="32"/>
      <c r="F415" s="32"/>
      <c r="G415" s="176"/>
      <c r="H415" s="178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178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</row>
    <row r="416" spans="1:123" x14ac:dyDescent="0.2">
      <c r="A416" s="32"/>
      <c r="B416" s="32"/>
      <c r="C416" s="32"/>
      <c r="D416" s="176"/>
      <c r="E416" s="32"/>
      <c r="F416" s="32"/>
      <c r="G416" s="176"/>
      <c r="H416" s="178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178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</row>
    <row r="417" spans="1:123" x14ac:dyDescent="0.2">
      <c r="A417" s="32"/>
      <c r="B417" s="32"/>
      <c r="C417" s="32"/>
      <c r="D417" s="176"/>
      <c r="E417" s="32"/>
      <c r="F417" s="32"/>
      <c r="G417" s="176"/>
      <c r="H417" s="178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178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</row>
    <row r="418" spans="1:123" x14ac:dyDescent="0.2">
      <c r="A418" s="32"/>
      <c r="B418" s="32"/>
      <c r="C418" s="32"/>
      <c r="D418" s="176"/>
      <c r="E418" s="32"/>
      <c r="F418" s="32"/>
      <c r="G418" s="176"/>
      <c r="H418" s="178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178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</row>
    <row r="419" spans="1:123" x14ac:dyDescent="0.2">
      <c r="A419" s="32"/>
      <c r="B419" s="32"/>
      <c r="C419" s="32"/>
      <c r="D419" s="176"/>
      <c r="E419" s="32"/>
      <c r="F419" s="32"/>
      <c r="G419" s="176"/>
      <c r="H419" s="178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78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</row>
    <row r="420" spans="1:123" x14ac:dyDescent="0.2">
      <c r="A420" s="32"/>
      <c r="B420" s="32"/>
      <c r="C420" s="32"/>
      <c r="D420" s="176"/>
      <c r="E420" s="32"/>
      <c r="F420" s="32"/>
      <c r="G420" s="176"/>
      <c r="H420" s="178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178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</row>
    <row r="421" spans="1:123" x14ac:dyDescent="0.2">
      <c r="A421" s="32"/>
      <c r="B421" s="32"/>
      <c r="C421" s="32"/>
      <c r="D421" s="176"/>
      <c r="E421" s="32"/>
      <c r="F421" s="32"/>
      <c r="G421" s="176"/>
      <c r="H421" s="178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178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</row>
    <row r="422" spans="1:123" x14ac:dyDescent="0.2">
      <c r="A422" s="32"/>
      <c r="B422" s="32"/>
      <c r="C422" s="32"/>
      <c r="D422" s="176"/>
      <c r="E422" s="32"/>
      <c r="F422" s="32"/>
      <c r="G422" s="176"/>
      <c r="H422" s="178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178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</row>
    <row r="423" spans="1:123" x14ac:dyDescent="0.2">
      <c r="A423" s="32"/>
      <c r="B423" s="32"/>
      <c r="C423" s="32"/>
      <c r="D423" s="176"/>
      <c r="E423" s="32"/>
      <c r="F423" s="32"/>
      <c r="G423" s="176"/>
      <c r="H423" s="178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178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</row>
    <row r="424" spans="1:123" x14ac:dyDescent="0.2">
      <c r="A424" s="32"/>
      <c r="B424" s="32"/>
      <c r="C424" s="32"/>
      <c r="D424" s="176"/>
      <c r="E424" s="32"/>
      <c r="F424" s="32"/>
      <c r="G424" s="176"/>
      <c r="H424" s="178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178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</row>
    <row r="425" spans="1:123" x14ac:dyDescent="0.2">
      <c r="A425" s="32"/>
      <c r="B425" s="32"/>
      <c r="C425" s="32"/>
      <c r="D425" s="176"/>
      <c r="E425" s="32"/>
      <c r="F425" s="32"/>
      <c r="G425" s="176"/>
      <c r="H425" s="178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178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</row>
    <row r="426" spans="1:123" x14ac:dyDescent="0.2">
      <c r="A426" s="32"/>
      <c r="B426" s="32"/>
      <c r="C426" s="32"/>
      <c r="D426" s="176"/>
      <c r="E426" s="32"/>
      <c r="F426" s="32"/>
      <c r="G426" s="176"/>
      <c r="H426" s="178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178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</row>
    <row r="427" spans="1:123" x14ac:dyDescent="0.2">
      <c r="A427" s="32"/>
      <c r="B427" s="32"/>
      <c r="C427" s="32"/>
      <c r="D427" s="176"/>
      <c r="E427" s="32"/>
      <c r="F427" s="32"/>
      <c r="G427" s="176"/>
      <c r="H427" s="178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178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</row>
    <row r="428" spans="1:123" x14ac:dyDescent="0.2">
      <c r="A428" s="32"/>
      <c r="B428" s="32"/>
      <c r="C428" s="32"/>
      <c r="D428" s="176"/>
      <c r="E428" s="32"/>
      <c r="F428" s="32"/>
      <c r="G428" s="176"/>
      <c r="H428" s="178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178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</row>
    <row r="429" spans="1:123" x14ac:dyDescent="0.2">
      <c r="A429" s="32"/>
      <c r="B429" s="32"/>
      <c r="C429" s="32"/>
      <c r="D429" s="176"/>
      <c r="E429" s="32"/>
      <c r="F429" s="32"/>
      <c r="G429" s="176"/>
      <c r="H429" s="178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178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</row>
    <row r="430" spans="1:123" x14ac:dyDescent="0.2">
      <c r="A430" s="32"/>
      <c r="B430" s="32"/>
      <c r="C430" s="32"/>
      <c r="D430" s="176"/>
      <c r="E430" s="32"/>
      <c r="F430" s="32"/>
      <c r="G430" s="176"/>
      <c r="H430" s="178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178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</row>
    <row r="431" spans="1:123" x14ac:dyDescent="0.2">
      <c r="A431" s="32"/>
      <c r="B431" s="32"/>
      <c r="C431" s="32"/>
      <c r="D431" s="176"/>
      <c r="E431" s="32"/>
      <c r="F431" s="32"/>
      <c r="G431" s="176"/>
      <c r="H431" s="178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178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</row>
    <row r="432" spans="1:123" x14ac:dyDescent="0.2">
      <c r="A432" s="32"/>
      <c r="B432" s="32"/>
      <c r="C432" s="32"/>
      <c r="D432" s="176"/>
      <c r="E432" s="32"/>
      <c r="F432" s="32"/>
      <c r="G432" s="176"/>
      <c r="H432" s="178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178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</row>
    <row r="433" spans="1:123" x14ac:dyDescent="0.2">
      <c r="A433" s="32"/>
      <c r="B433" s="32"/>
      <c r="C433" s="32"/>
      <c r="D433" s="176"/>
      <c r="E433" s="32"/>
      <c r="F433" s="32"/>
      <c r="G433" s="176"/>
      <c r="H433" s="178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178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</row>
    <row r="434" spans="1:123" x14ac:dyDescent="0.2">
      <c r="A434" s="32"/>
      <c r="B434" s="32"/>
      <c r="C434" s="32"/>
      <c r="D434" s="176"/>
      <c r="E434" s="32"/>
      <c r="F434" s="32"/>
      <c r="G434" s="176"/>
      <c r="H434" s="178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178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</row>
    <row r="435" spans="1:123" x14ac:dyDescent="0.2">
      <c r="A435" s="32"/>
      <c r="B435" s="32"/>
      <c r="C435" s="32"/>
      <c r="D435" s="176"/>
      <c r="E435" s="32"/>
      <c r="F435" s="32"/>
      <c r="G435" s="176"/>
      <c r="H435" s="178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178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</row>
    <row r="436" spans="1:123" x14ac:dyDescent="0.2">
      <c r="A436" s="32"/>
      <c r="B436" s="32"/>
      <c r="C436" s="32"/>
      <c r="D436" s="176"/>
      <c r="E436" s="32"/>
      <c r="F436" s="32"/>
      <c r="G436" s="176"/>
      <c r="H436" s="178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178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</row>
    <row r="437" spans="1:123" x14ac:dyDescent="0.2">
      <c r="A437" s="32"/>
      <c r="B437" s="32"/>
      <c r="C437" s="32"/>
      <c r="D437" s="176"/>
      <c r="E437" s="32"/>
      <c r="F437" s="32"/>
      <c r="G437" s="176"/>
      <c r="H437" s="178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178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</row>
    <row r="438" spans="1:123" x14ac:dyDescent="0.2">
      <c r="A438" s="32"/>
      <c r="B438" s="32"/>
      <c r="C438" s="32"/>
      <c r="D438" s="176"/>
      <c r="E438" s="32"/>
      <c r="F438" s="32"/>
      <c r="G438" s="176"/>
      <c r="H438" s="178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178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</row>
    <row r="439" spans="1:123" x14ac:dyDescent="0.2">
      <c r="A439" s="32"/>
      <c r="B439" s="32"/>
      <c r="C439" s="32"/>
      <c r="D439" s="176"/>
      <c r="E439" s="32"/>
      <c r="F439" s="32"/>
      <c r="G439" s="176"/>
      <c r="H439" s="178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178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</row>
    <row r="440" spans="1:123" x14ac:dyDescent="0.2">
      <c r="A440" s="32"/>
      <c r="B440" s="32"/>
      <c r="C440" s="32"/>
      <c r="D440" s="176"/>
      <c r="E440" s="32"/>
      <c r="F440" s="32"/>
      <c r="G440" s="176"/>
      <c r="H440" s="178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178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</row>
    <row r="441" spans="1:123" x14ac:dyDescent="0.2">
      <c r="A441" s="32"/>
      <c r="B441" s="32"/>
      <c r="C441" s="32"/>
      <c r="D441" s="176"/>
      <c r="E441" s="32"/>
      <c r="F441" s="32"/>
      <c r="G441" s="176"/>
      <c r="H441" s="178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178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</row>
    <row r="442" spans="1:123" x14ac:dyDescent="0.2">
      <c r="A442" s="32"/>
      <c r="B442" s="32"/>
      <c r="C442" s="32"/>
      <c r="D442" s="176"/>
      <c r="E442" s="32"/>
      <c r="F442" s="32"/>
      <c r="G442" s="176"/>
      <c r="H442" s="178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178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</row>
    <row r="443" spans="1:123" x14ac:dyDescent="0.2">
      <c r="A443" s="32"/>
      <c r="B443" s="32"/>
      <c r="C443" s="32"/>
      <c r="D443" s="176"/>
      <c r="E443" s="32"/>
      <c r="F443" s="32"/>
      <c r="G443" s="176"/>
      <c r="H443" s="178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178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</row>
    <row r="444" spans="1:123" x14ac:dyDescent="0.2">
      <c r="A444" s="32"/>
      <c r="B444" s="32"/>
      <c r="C444" s="32"/>
      <c r="D444" s="176"/>
      <c r="E444" s="32"/>
      <c r="F444" s="32"/>
      <c r="G444" s="176"/>
      <c r="H444" s="178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178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</row>
    <row r="445" spans="1:123" x14ac:dyDescent="0.2">
      <c r="A445" s="32"/>
      <c r="B445" s="32"/>
      <c r="C445" s="32"/>
      <c r="D445" s="176"/>
      <c r="E445" s="32"/>
      <c r="F445" s="32"/>
      <c r="G445" s="176"/>
      <c r="H445" s="178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178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</row>
    <row r="446" spans="1:123" x14ac:dyDescent="0.2">
      <c r="A446" s="32"/>
      <c r="B446" s="32"/>
      <c r="C446" s="32"/>
      <c r="D446" s="176"/>
      <c r="E446" s="32"/>
      <c r="F446" s="32"/>
      <c r="G446" s="176"/>
      <c r="H446" s="178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178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</row>
    <row r="447" spans="1:123" x14ac:dyDescent="0.2">
      <c r="A447" s="32"/>
      <c r="B447" s="32"/>
      <c r="C447" s="32"/>
      <c r="D447" s="176"/>
      <c r="E447" s="32"/>
      <c r="F447" s="32"/>
      <c r="G447" s="176"/>
      <c r="H447" s="178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178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</row>
    <row r="448" spans="1:123" x14ac:dyDescent="0.2">
      <c r="A448" s="32"/>
      <c r="B448" s="32"/>
      <c r="C448" s="32"/>
      <c r="D448" s="176"/>
      <c r="E448" s="32"/>
      <c r="F448" s="32"/>
      <c r="G448" s="176"/>
      <c r="H448" s="178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178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</row>
    <row r="449" spans="1:123" x14ac:dyDescent="0.2">
      <c r="A449" s="32"/>
      <c r="B449" s="32"/>
      <c r="C449" s="32"/>
      <c r="D449" s="176"/>
      <c r="E449" s="32"/>
      <c r="F449" s="32"/>
      <c r="G449" s="176"/>
      <c r="H449" s="178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178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</row>
    <row r="450" spans="1:123" x14ac:dyDescent="0.2">
      <c r="A450" s="32"/>
      <c r="B450" s="32"/>
      <c r="C450" s="32"/>
      <c r="D450" s="176"/>
      <c r="E450" s="32"/>
      <c r="F450" s="32"/>
      <c r="G450" s="176"/>
      <c r="H450" s="178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178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</row>
    <row r="451" spans="1:123" x14ac:dyDescent="0.2">
      <c r="A451" s="32"/>
      <c r="B451" s="32"/>
      <c r="C451" s="32"/>
      <c r="D451" s="176"/>
      <c r="E451" s="32"/>
      <c r="F451" s="32"/>
      <c r="G451" s="176"/>
      <c r="H451" s="178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178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</row>
    <row r="452" spans="1:123" x14ac:dyDescent="0.2">
      <c r="A452" s="32"/>
      <c r="B452" s="32"/>
      <c r="C452" s="32"/>
      <c r="D452" s="176"/>
      <c r="E452" s="32"/>
      <c r="F452" s="32"/>
      <c r="G452" s="176"/>
      <c r="H452" s="178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178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</row>
    <row r="453" spans="1:123" x14ac:dyDescent="0.2">
      <c r="A453" s="32"/>
      <c r="B453" s="32"/>
      <c r="C453" s="32"/>
      <c r="D453" s="176"/>
      <c r="E453" s="32"/>
      <c r="F453" s="32"/>
      <c r="G453" s="176"/>
      <c r="H453" s="178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178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</row>
    <row r="454" spans="1:123" x14ac:dyDescent="0.2">
      <c r="A454" s="32"/>
      <c r="B454" s="32"/>
      <c r="C454" s="32"/>
      <c r="D454" s="176"/>
      <c r="E454" s="32"/>
      <c r="F454" s="32"/>
      <c r="G454" s="176"/>
      <c r="H454" s="178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178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</row>
    <row r="455" spans="1:123" x14ac:dyDescent="0.2">
      <c r="A455" s="32"/>
      <c r="B455" s="32"/>
      <c r="C455" s="32"/>
      <c r="D455" s="176"/>
      <c r="E455" s="32"/>
      <c r="F455" s="32"/>
      <c r="G455" s="176"/>
      <c r="H455" s="178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178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</row>
    <row r="456" spans="1:123" x14ac:dyDescent="0.2">
      <c r="A456" s="32"/>
      <c r="B456" s="32"/>
      <c r="C456" s="32"/>
      <c r="D456" s="176"/>
      <c r="E456" s="32"/>
      <c r="F456" s="32"/>
      <c r="G456" s="176"/>
      <c r="H456" s="178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178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</row>
    <row r="457" spans="1:123" x14ac:dyDescent="0.2">
      <c r="A457" s="32"/>
      <c r="B457" s="32"/>
      <c r="C457" s="32"/>
      <c r="D457" s="176"/>
      <c r="E457" s="32"/>
      <c r="F457" s="32"/>
      <c r="G457" s="176"/>
      <c r="H457" s="178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178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</row>
    <row r="458" spans="1:123" x14ac:dyDescent="0.2">
      <c r="A458" s="32"/>
      <c r="B458" s="32"/>
      <c r="C458" s="32"/>
      <c r="D458" s="176"/>
      <c r="E458" s="32"/>
      <c r="F458" s="32"/>
      <c r="G458" s="176"/>
      <c r="H458" s="178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178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</row>
    <row r="459" spans="1:123" x14ac:dyDescent="0.2">
      <c r="A459" s="32"/>
      <c r="B459" s="32"/>
      <c r="C459" s="32"/>
      <c r="D459" s="176"/>
      <c r="E459" s="32"/>
      <c r="F459" s="32"/>
      <c r="G459" s="176"/>
      <c r="H459" s="178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178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</row>
    <row r="460" spans="1:123" x14ac:dyDescent="0.2">
      <c r="A460" s="32"/>
      <c r="B460" s="32"/>
      <c r="C460" s="32"/>
      <c r="D460" s="176"/>
      <c r="E460" s="32"/>
      <c r="F460" s="32"/>
      <c r="G460" s="176"/>
      <c r="H460" s="178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178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</row>
    <row r="461" spans="1:123" x14ac:dyDescent="0.2">
      <c r="A461" s="32"/>
      <c r="B461" s="32"/>
      <c r="C461" s="32"/>
      <c r="D461" s="176"/>
      <c r="E461" s="32"/>
      <c r="F461" s="32"/>
      <c r="G461" s="176"/>
      <c r="H461" s="178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78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</row>
    <row r="462" spans="1:123" x14ac:dyDescent="0.2">
      <c r="A462" s="32"/>
      <c r="B462" s="32"/>
      <c r="C462" s="32"/>
      <c r="D462" s="176"/>
      <c r="E462" s="32"/>
      <c r="F462" s="32"/>
      <c r="G462" s="176"/>
      <c r="H462" s="178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178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</row>
    <row r="463" spans="1:123" x14ac:dyDescent="0.2">
      <c r="A463" s="32"/>
      <c r="B463" s="32"/>
      <c r="C463" s="32"/>
      <c r="D463" s="176"/>
      <c r="E463" s="32"/>
      <c r="F463" s="32"/>
      <c r="G463" s="176"/>
      <c r="H463" s="178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178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</row>
    <row r="464" spans="1:123" x14ac:dyDescent="0.2">
      <c r="A464" s="32"/>
      <c r="B464" s="32"/>
      <c r="C464" s="32"/>
      <c r="D464" s="176"/>
      <c r="E464" s="32"/>
      <c r="F464" s="32"/>
      <c r="G464" s="176"/>
      <c r="H464" s="178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178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</row>
    <row r="465" spans="1:123" x14ac:dyDescent="0.2">
      <c r="A465" s="32"/>
      <c r="B465" s="32"/>
      <c r="C465" s="32"/>
      <c r="D465" s="176"/>
      <c r="E465" s="32"/>
      <c r="F465" s="32"/>
      <c r="G465" s="176"/>
      <c r="H465" s="178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178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</row>
    <row r="466" spans="1:123" x14ac:dyDescent="0.2">
      <c r="A466" s="32"/>
      <c r="B466" s="32"/>
      <c r="C466" s="32"/>
      <c r="D466" s="176"/>
      <c r="E466" s="32"/>
      <c r="F466" s="32"/>
      <c r="G466" s="176"/>
      <c r="H466" s="178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178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</row>
    <row r="467" spans="1:123" x14ac:dyDescent="0.2">
      <c r="A467" s="32"/>
      <c r="B467" s="32"/>
      <c r="C467" s="32"/>
      <c r="D467" s="176"/>
      <c r="E467" s="32"/>
      <c r="F467" s="32"/>
      <c r="G467" s="176"/>
      <c r="H467" s="178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178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</row>
    <row r="468" spans="1:123" x14ac:dyDescent="0.2">
      <c r="A468" s="32"/>
      <c r="B468" s="32"/>
      <c r="C468" s="32"/>
      <c r="D468" s="176"/>
      <c r="E468" s="32"/>
      <c r="F468" s="32"/>
      <c r="G468" s="176"/>
      <c r="H468" s="178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178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</row>
    <row r="469" spans="1:123" x14ac:dyDescent="0.2">
      <c r="A469" s="32"/>
      <c r="B469" s="32"/>
      <c r="C469" s="32"/>
      <c r="D469" s="176"/>
      <c r="E469" s="32"/>
      <c r="F469" s="32"/>
      <c r="G469" s="176"/>
      <c r="H469" s="178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178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</row>
    <row r="470" spans="1:123" x14ac:dyDescent="0.2">
      <c r="A470" s="32"/>
      <c r="B470" s="32"/>
      <c r="C470" s="32"/>
      <c r="D470" s="176"/>
      <c r="E470" s="32"/>
      <c r="F470" s="32"/>
      <c r="G470" s="176"/>
      <c r="H470" s="178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178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</row>
    <row r="471" spans="1:123" x14ac:dyDescent="0.2">
      <c r="A471" s="32"/>
      <c r="B471" s="32"/>
      <c r="C471" s="32"/>
      <c r="D471" s="176"/>
      <c r="E471" s="32"/>
      <c r="F471" s="32"/>
      <c r="G471" s="176"/>
      <c r="H471" s="178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178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</row>
    <row r="472" spans="1:123" x14ac:dyDescent="0.2">
      <c r="A472" s="32"/>
      <c r="B472" s="32"/>
      <c r="C472" s="32"/>
      <c r="D472" s="176"/>
      <c r="E472" s="32"/>
      <c r="F472" s="32"/>
      <c r="G472" s="176"/>
      <c r="H472" s="178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178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</row>
    <row r="473" spans="1:123" x14ac:dyDescent="0.2">
      <c r="A473" s="32"/>
      <c r="B473" s="32"/>
      <c r="C473" s="32"/>
      <c r="D473" s="176"/>
      <c r="E473" s="32"/>
      <c r="F473" s="32"/>
      <c r="G473" s="176"/>
      <c r="H473" s="178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178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</row>
    <row r="474" spans="1:123" x14ac:dyDescent="0.2">
      <c r="A474" s="32"/>
      <c r="B474" s="32"/>
      <c r="C474" s="32"/>
      <c r="D474" s="176"/>
      <c r="E474" s="32"/>
      <c r="F474" s="32"/>
      <c r="G474" s="176"/>
      <c r="H474" s="178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178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</row>
    <row r="475" spans="1:123" x14ac:dyDescent="0.2">
      <c r="A475" s="32"/>
      <c r="B475" s="32"/>
      <c r="C475" s="32"/>
      <c r="D475" s="176"/>
      <c r="E475" s="32"/>
      <c r="F475" s="32"/>
      <c r="G475" s="176"/>
      <c r="H475" s="178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178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</row>
    <row r="476" spans="1:123" x14ac:dyDescent="0.2">
      <c r="A476" s="32"/>
      <c r="B476" s="32"/>
      <c r="C476" s="32"/>
      <c r="D476" s="176"/>
      <c r="E476" s="32"/>
      <c r="F476" s="32"/>
      <c r="G476" s="176"/>
      <c r="H476" s="178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178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</row>
    <row r="477" spans="1:123" x14ac:dyDescent="0.2">
      <c r="A477" s="32"/>
      <c r="B477" s="32"/>
      <c r="C477" s="32"/>
      <c r="D477" s="176"/>
      <c r="E477" s="32"/>
      <c r="F477" s="32"/>
      <c r="G477" s="176"/>
      <c r="H477" s="178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178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</row>
    <row r="478" spans="1:123" x14ac:dyDescent="0.2">
      <c r="A478" s="32"/>
      <c r="B478" s="32"/>
      <c r="C478" s="32"/>
      <c r="D478" s="176"/>
      <c r="E478" s="32"/>
      <c r="F478" s="32"/>
      <c r="G478" s="176"/>
      <c r="H478" s="178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178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</row>
    <row r="479" spans="1:123" x14ac:dyDescent="0.2">
      <c r="A479" s="32"/>
      <c r="B479" s="32"/>
      <c r="C479" s="32"/>
      <c r="D479" s="176"/>
      <c r="E479" s="32"/>
      <c r="F479" s="32"/>
      <c r="G479" s="176"/>
      <c r="H479" s="178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178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</row>
    <row r="480" spans="1:123" x14ac:dyDescent="0.2">
      <c r="A480" s="32"/>
      <c r="B480" s="32"/>
      <c r="C480" s="32"/>
      <c r="D480" s="176"/>
      <c r="E480" s="32"/>
      <c r="F480" s="32"/>
      <c r="G480" s="176"/>
      <c r="H480" s="178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178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</row>
    <row r="481" spans="1:123" x14ac:dyDescent="0.2">
      <c r="A481" s="32"/>
      <c r="B481" s="32"/>
      <c r="C481" s="32"/>
      <c r="D481" s="176"/>
      <c r="E481" s="32"/>
      <c r="F481" s="32"/>
      <c r="G481" s="176"/>
      <c r="H481" s="178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178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</row>
    <row r="482" spans="1:123" x14ac:dyDescent="0.2">
      <c r="A482" s="32"/>
      <c r="B482" s="32"/>
      <c r="C482" s="32"/>
      <c r="D482" s="176"/>
      <c r="E482" s="32"/>
      <c r="F482" s="32"/>
      <c r="G482" s="176"/>
      <c r="H482" s="178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178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</row>
    <row r="483" spans="1:123" x14ac:dyDescent="0.2">
      <c r="A483" s="32"/>
      <c r="B483" s="32"/>
      <c r="C483" s="32"/>
      <c r="D483" s="176"/>
      <c r="E483" s="32"/>
      <c r="F483" s="32"/>
      <c r="G483" s="176"/>
      <c r="H483" s="178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178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</row>
    <row r="484" spans="1:123" x14ac:dyDescent="0.2">
      <c r="A484" s="32"/>
      <c r="B484" s="32"/>
      <c r="C484" s="32"/>
      <c r="D484" s="176"/>
      <c r="E484" s="32"/>
      <c r="F484" s="32"/>
      <c r="G484" s="176"/>
      <c r="H484" s="178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178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</row>
    <row r="485" spans="1:123" x14ac:dyDescent="0.2">
      <c r="A485" s="32"/>
      <c r="B485" s="32"/>
      <c r="C485" s="32"/>
      <c r="D485" s="176"/>
      <c r="E485" s="32"/>
      <c r="F485" s="32"/>
      <c r="G485" s="176"/>
      <c r="H485" s="178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178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</row>
    <row r="486" spans="1:123" x14ac:dyDescent="0.2">
      <c r="A486" s="32"/>
      <c r="B486" s="32"/>
      <c r="C486" s="32"/>
      <c r="D486" s="176"/>
      <c r="E486" s="32"/>
      <c r="F486" s="32"/>
      <c r="G486" s="176"/>
      <c r="H486" s="178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178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</row>
    <row r="487" spans="1:123" x14ac:dyDescent="0.2">
      <c r="A487" s="32"/>
      <c r="B487" s="32"/>
      <c r="C487" s="32"/>
      <c r="D487" s="176"/>
      <c r="E487" s="32"/>
      <c r="F487" s="32"/>
      <c r="G487" s="176"/>
      <c r="H487" s="178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178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</row>
    <row r="488" spans="1:123" x14ac:dyDescent="0.2">
      <c r="A488" s="32"/>
      <c r="B488" s="32"/>
      <c r="C488" s="32"/>
      <c r="D488" s="176"/>
      <c r="E488" s="32"/>
      <c r="F488" s="32"/>
      <c r="G488" s="176"/>
      <c r="H488" s="178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178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</row>
    <row r="489" spans="1:123" x14ac:dyDescent="0.2">
      <c r="A489" s="32"/>
      <c r="B489" s="32"/>
      <c r="C489" s="32"/>
      <c r="D489" s="176"/>
      <c r="E489" s="32"/>
      <c r="F489" s="32"/>
      <c r="G489" s="176"/>
      <c r="H489" s="178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178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</row>
    <row r="490" spans="1:123" x14ac:dyDescent="0.2">
      <c r="A490" s="32"/>
      <c r="B490" s="32"/>
      <c r="C490" s="32"/>
      <c r="D490" s="176"/>
      <c r="E490" s="32"/>
      <c r="F490" s="32"/>
      <c r="G490" s="176"/>
      <c r="H490" s="178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178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</row>
    <row r="491" spans="1:123" x14ac:dyDescent="0.2">
      <c r="A491" s="32"/>
      <c r="B491" s="32"/>
      <c r="C491" s="32"/>
      <c r="D491" s="176"/>
      <c r="E491" s="32"/>
      <c r="F491" s="32"/>
      <c r="G491" s="176"/>
      <c r="H491" s="178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178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</row>
    <row r="492" spans="1:123" x14ac:dyDescent="0.2">
      <c r="A492" s="32"/>
      <c r="B492" s="32"/>
      <c r="C492" s="32"/>
      <c r="D492" s="176"/>
      <c r="E492" s="32"/>
      <c r="F492" s="32"/>
      <c r="G492" s="176"/>
      <c r="H492" s="178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178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</row>
    <row r="493" spans="1:123" x14ac:dyDescent="0.2">
      <c r="A493" s="32"/>
      <c r="B493" s="32"/>
      <c r="C493" s="32"/>
      <c r="D493" s="176"/>
      <c r="E493" s="32"/>
      <c r="F493" s="32"/>
      <c r="G493" s="176"/>
      <c r="H493" s="178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178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</row>
    <row r="494" spans="1:123" x14ac:dyDescent="0.2">
      <c r="A494" s="32"/>
      <c r="B494" s="32"/>
      <c r="C494" s="32"/>
      <c r="D494" s="176"/>
      <c r="E494" s="32"/>
      <c r="F494" s="32"/>
      <c r="G494" s="176"/>
      <c r="H494" s="178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178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</row>
    <row r="495" spans="1:123" x14ac:dyDescent="0.2">
      <c r="A495" s="32"/>
      <c r="B495" s="32"/>
      <c r="C495" s="32"/>
      <c r="D495" s="176"/>
      <c r="E495" s="32"/>
      <c r="F495" s="32"/>
      <c r="G495" s="176"/>
      <c r="H495" s="178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178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</row>
    <row r="496" spans="1:123" x14ac:dyDescent="0.2">
      <c r="A496" s="32"/>
      <c r="B496" s="32"/>
      <c r="C496" s="32"/>
      <c r="D496" s="176"/>
      <c r="E496" s="32"/>
      <c r="F496" s="32"/>
      <c r="G496" s="176"/>
      <c r="H496" s="178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178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</row>
    <row r="497" spans="1:123" x14ac:dyDescent="0.2">
      <c r="A497" s="32"/>
      <c r="B497" s="32"/>
      <c r="C497" s="32"/>
      <c r="D497" s="176"/>
      <c r="E497" s="32"/>
      <c r="F497" s="32"/>
      <c r="G497" s="176"/>
      <c r="H497" s="178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178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</row>
    <row r="498" spans="1:123" x14ac:dyDescent="0.2">
      <c r="A498" s="32"/>
      <c r="B498" s="32"/>
      <c r="C498" s="32"/>
      <c r="D498" s="176"/>
      <c r="E498" s="32"/>
      <c r="F498" s="32"/>
      <c r="G498" s="176"/>
      <c r="H498" s="178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178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</row>
    <row r="499" spans="1:123" x14ac:dyDescent="0.2">
      <c r="A499" s="32"/>
      <c r="B499" s="32"/>
      <c r="C499" s="32"/>
      <c r="D499" s="176"/>
      <c r="E499" s="32"/>
      <c r="F499" s="32"/>
      <c r="G499" s="176"/>
      <c r="H499" s="178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178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</row>
    <row r="500" spans="1:123" x14ac:dyDescent="0.2">
      <c r="A500" s="32"/>
      <c r="B500" s="32"/>
      <c r="C500" s="32"/>
      <c r="D500" s="176"/>
      <c r="E500" s="32"/>
      <c r="F500" s="32"/>
      <c r="G500" s="176"/>
      <c r="H500" s="178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178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</row>
    <row r="501" spans="1:123" x14ac:dyDescent="0.2">
      <c r="A501" s="32"/>
      <c r="B501" s="32"/>
      <c r="C501" s="32"/>
      <c r="D501" s="176"/>
      <c r="E501" s="32"/>
      <c r="F501" s="32"/>
      <c r="G501" s="176"/>
      <c r="H501" s="178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178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</row>
    <row r="502" spans="1:123" x14ac:dyDescent="0.2">
      <c r="A502" s="32"/>
      <c r="B502" s="32"/>
      <c r="C502" s="32"/>
      <c r="D502" s="176"/>
      <c r="E502" s="32"/>
      <c r="F502" s="32"/>
      <c r="G502" s="176"/>
      <c r="H502" s="178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178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</row>
    <row r="503" spans="1:123" x14ac:dyDescent="0.2">
      <c r="A503" s="32"/>
      <c r="B503" s="32"/>
      <c r="C503" s="32"/>
      <c r="D503" s="176"/>
      <c r="E503" s="32"/>
      <c r="F503" s="32"/>
      <c r="G503" s="176"/>
      <c r="H503" s="178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78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</row>
    <row r="504" spans="1:123" x14ac:dyDescent="0.2">
      <c r="A504" s="32"/>
      <c r="B504" s="32"/>
      <c r="C504" s="32"/>
      <c r="D504" s="176"/>
      <c r="E504" s="32"/>
      <c r="F504" s="32"/>
      <c r="G504" s="176"/>
      <c r="H504" s="178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178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</row>
    <row r="505" spans="1:123" x14ac:dyDescent="0.2">
      <c r="A505" s="32"/>
      <c r="B505" s="32"/>
      <c r="C505" s="32"/>
      <c r="D505" s="176"/>
      <c r="E505" s="32"/>
      <c r="F505" s="32"/>
      <c r="G505" s="176"/>
      <c r="H505" s="178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178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</row>
    <row r="506" spans="1:123" x14ac:dyDescent="0.2">
      <c r="A506" s="32"/>
      <c r="B506" s="32"/>
      <c r="C506" s="32"/>
      <c r="D506" s="176"/>
      <c r="E506" s="32"/>
      <c r="F506" s="32"/>
      <c r="G506" s="176"/>
      <c r="H506" s="178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178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</row>
    <row r="507" spans="1:123" x14ac:dyDescent="0.2">
      <c r="A507" s="32"/>
      <c r="B507" s="32"/>
      <c r="C507" s="32"/>
      <c r="D507" s="176"/>
      <c r="E507" s="32"/>
      <c r="F507" s="32"/>
      <c r="G507" s="176"/>
      <c r="H507" s="178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178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</row>
    <row r="508" spans="1:123" x14ac:dyDescent="0.2">
      <c r="A508" s="32"/>
      <c r="B508" s="32"/>
      <c r="C508" s="32"/>
      <c r="D508" s="176"/>
      <c r="E508" s="32"/>
      <c r="F508" s="32"/>
      <c r="G508" s="176"/>
      <c r="H508" s="178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178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</row>
    <row r="509" spans="1:123" x14ac:dyDescent="0.2">
      <c r="A509" s="32"/>
      <c r="B509" s="32"/>
      <c r="C509" s="32"/>
      <c r="D509" s="176"/>
      <c r="E509" s="32"/>
      <c r="F509" s="32"/>
      <c r="G509" s="176"/>
      <c r="H509" s="17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178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</row>
    <row r="510" spans="1:123" x14ac:dyDescent="0.2">
      <c r="A510" s="32"/>
      <c r="B510" s="32"/>
      <c r="C510" s="32"/>
      <c r="D510" s="176"/>
      <c r="E510" s="32"/>
      <c r="F510" s="32"/>
      <c r="G510" s="176"/>
      <c r="H510" s="178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178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</row>
    <row r="511" spans="1:123" x14ac:dyDescent="0.2">
      <c r="A511" s="32"/>
      <c r="B511" s="32"/>
      <c r="C511" s="32"/>
      <c r="D511" s="176"/>
      <c r="E511" s="32"/>
      <c r="F511" s="32"/>
      <c r="G511" s="176"/>
      <c r="H511" s="178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178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</row>
    <row r="512" spans="1:123" x14ac:dyDescent="0.2">
      <c r="A512" s="32"/>
      <c r="B512" s="32"/>
      <c r="C512" s="32"/>
      <c r="D512" s="176"/>
      <c r="E512" s="32"/>
      <c r="F512" s="32"/>
      <c r="G512" s="176"/>
      <c r="H512" s="178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178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</row>
    <row r="513" spans="1:123" x14ac:dyDescent="0.2">
      <c r="A513" s="32"/>
      <c r="B513" s="32"/>
      <c r="C513" s="32"/>
      <c r="D513" s="176"/>
      <c r="E513" s="32"/>
      <c r="F513" s="32"/>
      <c r="G513" s="176"/>
      <c r="H513" s="17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178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</row>
    <row r="514" spans="1:123" x14ac:dyDescent="0.2">
      <c r="A514" s="32"/>
      <c r="B514" s="32"/>
      <c r="C514" s="32"/>
      <c r="D514" s="176"/>
      <c r="E514" s="32"/>
      <c r="F514" s="32"/>
      <c r="G514" s="176"/>
      <c r="H514" s="17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178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</row>
    <row r="515" spans="1:123" x14ac:dyDescent="0.2">
      <c r="A515" s="32"/>
      <c r="B515" s="32"/>
      <c r="C515" s="32"/>
      <c r="D515" s="176"/>
      <c r="E515" s="32"/>
      <c r="F515" s="32"/>
      <c r="G515" s="176"/>
      <c r="H515" s="178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178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</row>
    <row r="516" spans="1:123" x14ac:dyDescent="0.2">
      <c r="A516" s="32"/>
      <c r="B516" s="32"/>
      <c r="C516" s="32"/>
      <c r="D516" s="176"/>
      <c r="E516" s="32"/>
      <c r="F516" s="32"/>
      <c r="G516" s="176"/>
      <c r="H516" s="178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178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</row>
    <row r="517" spans="1:123" x14ac:dyDescent="0.2">
      <c r="A517" s="32"/>
      <c r="B517" s="32"/>
      <c r="C517" s="32"/>
      <c r="D517" s="176"/>
      <c r="E517" s="32"/>
      <c r="F517" s="32"/>
      <c r="G517" s="176"/>
      <c r="H517" s="178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178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</row>
    <row r="518" spans="1:123" x14ac:dyDescent="0.2">
      <c r="A518" s="32"/>
      <c r="B518" s="32"/>
      <c r="C518" s="32"/>
      <c r="D518" s="176"/>
      <c r="E518" s="32"/>
      <c r="F518" s="32"/>
      <c r="G518" s="176"/>
      <c r="H518" s="178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178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</row>
    <row r="519" spans="1:123" x14ac:dyDescent="0.2">
      <c r="A519" s="32"/>
      <c r="B519" s="32"/>
      <c r="C519" s="32"/>
      <c r="D519" s="176"/>
      <c r="E519" s="32"/>
      <c r="F519" s="32"/>
      <c r="G519" s="176"/>
      <c r="H519" s="178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178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</row>
    <row r="520" spans="1:123" x14ac:dyDescent="0.2">
      <c r="A520" s="32"/>
      <c r="B520" s="32"/>
      <c r="C520" s="32"/>
      <c r="D520" s="176"/>
      <c r="E520" s="32"/>
      <c r="F520" s="32"/>
      <c r="G520" s="176"/>
      <c r="H520" s="178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178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</row>
    <row r="521" spans="1:123" x14ac:dyDescent="0.2">
      <c r="A521" s="32"/>
      <c r="B521" s="32"/>
      <c r="C521" s="32"/>
      <c r="D521" s="176"/>
      <c r="E521" s="32"/>
      <c r="F521" s="32"/>
      <c r="G521" s="176"/>
      <c r="H521" s="178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178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</row>
    <row r="522" spans="1:123" x14ac:dyDescent="0.2">
      <c r="A522" s="32"/>
      <c r="B522" s="32"/>
      <c r="C522" s="32"/>
      <c r="D522" s="176"/>
      <c r="E522" s="32"/>
      <c r="F522" s="32"/>
      <c r="G522" s="176"/>
      <c r="H522" s="178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178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</row>
    <row r="523" spans="1:123" x14ac:dyDescent="0.2">
      <c r="A523" s="32"/>
      <c r="B523" s="32"/>
      <c r="C523" s="32"/>
      <c r="D523" s="176"/>
      <c r="E523" s="32"/>
      <c r="F523" s="32"/>
      <c r="G523" s="176"/>
      <c r="H523" s="178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178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</row>
    <row r="524" spans="1:123" x14ac:dyDescent="0.2">
      <c r="A524" s="32"/>
      <c r="B524" s="32"/>
      <c r="C524" s="32"/>
      <c r="D524" s="176"/>
      <c r="E524" s="32"/>
      <c r="F524" s="32"/>
      <c r="G524" s="176"/>
      <c r="H524" s="178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178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</row>
    <row r="525" spans="1:123" x14ac:dyDescent="0.2">
      <c r="A525" s="32"/>
      <c r="B525" s="32"/>
      <c r="C525" s="32"/>
      <c r="D525" s="176"/>
      <c r="E525" s="32"/>
      <c r="F525" s="32"/>
      <c r="G525" s="176"/>
      <c r="H525" s="178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178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</row>
    <row r="526" spans="1:123" x14ac:dyDescent="0.2">
      <c r="A526" s="32"/>
      <c r="B526" s="32"/>
      <c r="C526" s="32"/>
      <c r="D526" s="176"/>
      <c r="E526" s="32"/>
      <c r="F526" s="32"/>
      <c r="G526" s="176"/>
      <c r="H526" s="178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178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</row>
    <row r="527" spans="1:123" x14ac:dyDescent="0.2">
      <c r="A527" s="32"/>
      <c r="B527" s="32"/>
      <c r="C527" s="32"/>
      <c r="D527" s="176"/>
      <c r="E527" s="32"/>
      <c r="F527" s="32"/>
      <c r="G527" s="176"/>
      <c r="H527" s="178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178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</row>
    <row r="528" spans="1:123" x14ac:dyDescent="0.2">
      <c r="A528" s="32"/>
      <c r="B528" s="32"/>
      <c r="C528" s="32"/>
      <c r="D528" s="176"/>
      <c r="E528" s="32"/>
      <c r="F528" s="32"/>
      <c r="G528" s="176"/>
      <c r="H528" s="178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178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</row>
    <row r="529" spans="1:123" x14ac:dyDescent="0.2">
      <c r="A529" s="32"/>
      <c r="B529" s="32"/>
      <c r="C529" s="32"/>
      <c r="D529" s="176"/>
      <c r="E529" s="32"/>
      <c r="F529" s="32"/>
      <c r="G529" s="176"/>
      <c r="H529" s="178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178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</row>
    <row r="530" spans="1:123" x14ac:dyDescent="0.2">
      <c r="A530" s="32"/>
      <c r="B530" s="32"/>
      <c r="C530" s="32"/>
      <c r="D530" s="176"/>
      <c r="E530" s="32"/>
      <c r="F530" s="32"/>
      <c r="G530" s="176"/>
      <c r="H530" s="178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178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</row>
    <row r="531" spans="1:123" x14ac:dyDescent="0.2">
      <c r="A531" s="32"/>
      <c r="B531" s="32"/>
      <c r="C531" s="32"/>
      <c r="D531" s="176"/>
      <c r="E531" s="32"/>
      <c r="F531" s="32"/>
      <c r="G531" s="176"/>
      <c r="H531" s="178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178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</row>
    <row r="532" spans="1:123" x14ac:dyDescent="0.2">
      <c r="A532" s="32"/>
      <c r="B532" s="32"/>
      <c r="C532" s="32"/>
      <c r="D532" s="176"/>
      <c r="E532" s="32"/>
      <c r="F532" s="32"/>
      <c r="G532" s="176"/>
      <c r="H532" s="178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178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</row>
    <row r="533" spans="1:123" x14ac:dyDescent="0.2">
      <c r="A533" s="32"/>
      <c r="B533" s="32"/>
      <c r="C533" s="32"/>
      <c r="D533" s="176"/>
      <c r="E533" s="32"/>
      <c r="F533" s="32"/>
      <c r="G533" s="176"/>
      <c r="H533" s="178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178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</row>
    <row r="534" spans="1:123" x14ac:dyDescent="0.2">
      <c r="A534" s="32"/>
      <c r="B534" s="32"/>
      <c r="C534" s="32"/>
      <c r="D534" s="176"/>
      <c r="E534" s="32"/>
      <c r="F534" s="32"/>
      <c r="G534" s="176"/>
      <c r="H534" s="178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178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</row>
    <row r="535" spans="1:123" x14ac:dyDescent="0.2">
      <c r="A535" s="32"/>
      <c r="B535" s="32"/>
      <c r="C535" s="32"/>
      <c r="D535" s="176"/>
      <c r="E535" s="32"/>
      <c r="F535" s="32"/>
      <c r="G535" s="176"/>
      <c r="H535" s="178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178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</row>
    <row r="536" spans="1:123" x14ac:dyDescent="0.2">
      <c r="A536" s="32"/>
      <c r="B536" s="32"/>
      <c r="C536" s="32"/>
      <c r="D536" s="176"/>
      <c r="E536" s="32"/>
      <c r="F536" s="32"/>
      <c r="G536" s="176"/>
      <c r="H536" s="178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178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</row>
    <row r="537" spans="1:123" x14ac:dyDescent="0.2">
      <c r="A537" s="32"/>
      <c r="B537" s="32"/>
      <c r="C537" s="32"/>
      <c r="D537" s="176"/>
      <c r="E537" s="32"/>
      <c r="F537" s="32"/>
      <c r="G537" s="176"/>
      <c r="H537" s="178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178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</row>
    <row r="538" spans="1:123" x14ac:dyDescent="0.2">
      <c r="A538" s="32"/>
      <c r="B538" s="32"/>
      <c r="C538" s="32"/>
      <c r="D538" s="176"/>
      <c r="E538" s="32"/>
      <c r="F538" s="32"/>
      <c r="G538" s="176"/>
      <c r="H538" s="178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178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</row>
    <row r="539" spans="1:123" x14ac:dyDescent="0.2">
      <c r="A539" s="32"/>
      <c r="B539" s="32"/>
      <c r="C539" s="32"/>
      <c r="D539" s="176"/>
      <c r="E539" s="32"/>
      <c r="F539" s="32"/>
      <c r="G539" s="176"/>
      <c r="H539" s="178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178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</row>
    <row r="540" spans="1:123" x14ac:dyDescent="0.2">
      <c r="A540" s="32"/>
      <c r="B540" s="32"/>
      <c r="C540" s="32"/>
      <c r="D540" s="176"/>
      <c r="E540" s="32"/>
      <c r="F540" s="32"/>
      <c r="G540" s="176"/>
      <c r="H540" s="178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178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</row>
    <row r="541" spans="1:123" x14ac:dyDescent="0.2">
      <c r="A541" s="32"/>
      <c r="B541" s="32"/>
      <c r="C541" s="32"/>
      <c r="D541" s="176"/>
      <c r="E541" s="32"/>
      <c r="F541" s="32"/>
      <c r="G541" s="176"/>
      <c r="H541" s="178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178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</row>
    <row r="542" spans="1:123" x14ac:dyDescent="0.2">
      <c r="A542" s="32"/>
      <c r="B542" s="32"/>
      <c r="C542" s="32"/>
      <c r="D542" s="176"/>
      <c r="E542" s="32"/>
      <c r="F542" s="32"/>
      <c r="G542" s="176"/>
      <c r="H542" s="178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178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</row>
    <row r="543" spans="1:123" x14ac:dyDescent="0.2">
      <c r="A543" s="32"/>
      <c r="B543" s="32"/>
      <c r="C543" s="32"/>
      <c r="D543" s="176"/>
      <c r="E543" s="32"/>
      <c r="F543" s="32"/>
      <c r="G543" s="176"/>
      <c r="H543" s="178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178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</row>
    <row r="544" spans="1:123" x14ac:dyDescent="0.2">
      <c r="A544" s="32"/>
      <c r="B544" s="32"/>
      <c r="C544" s="32"/>
      <c r="D544" s="176"/>
      <c r="E544" s="32"/>
      <c r="F544" s="32"/>
      <c r="G544" s="176"/>
      <c r="H544" s="178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178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</row>
    <row r="545" spans="1:123" x14ac:dyDescent="0.2">
      <c r="A545" s="32"/>
      <c r="B545" s="32"/>
      <c r="C545" s="32"/>
      <c r="D545" s="176"/>
      <c r="E545" s="32"/>
      <c r="F545" s="32"/>
      <c r="G545" s="176"/>
      <c r="H545" s="178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178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</row>
    <row r="546" spans="1:123" x14ac:dyDescent="0.2">
      <c r="A546" s="32"/>
      <c r="B546" s="32"/>
      <c r="C546" s="32"/>
      <c r="D546" s="176"/>
      <c r="E546" s="32"/>
      <c r="F546" s="32"/>
      <c r="G546" s="176"/>
      <c r="H546" s="178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178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</row>
    <row r="547" spans="1:123" x14ac:dyDescent="0.2">
      <c r="A547" s="32"/>
      <c r="B547" s="32"/>
      <c r="C547" s="32"/>
      <c r="D547" s="176"/>
      <c r="E547" s="32"/>
      <c r="F547" s="32"/>
      <c r="G547" s="176"/>
      <c r="H547" s="178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178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</row>
    <row r="548" spans="1:123" x14ac:dyDescent="0.2">
      <c r="A548" s="32"/>
      <c r="B548" s="32"/>
      <c r="C548" s="32"/>
      <c r="D548" s="176"/>
      <c r="E548" s="32"/>
      <c r="F548" s="32"/>
      <c r="G548" s="176"/>
      <c r="H548" s="178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178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</row>
    <row r="549" spans="1:123" x14ac:dyDescent="0.2">
      <c r="A549" s="32"/>
      <c r="B549" s="32"/>
      <c r="C549" s="32"/>
      <c r="D549" s="176"/>
      <c r="E549" s="32"/>
      <c r="F549" s="32"/>
      <c r="G549" s="176"/>
      <c r="H549" s="178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178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</row>
    <row r="550" spans="1:123" x14ac:dyDescent="0.2">
      <c r="A550" s="32"/>
      <c r="B550" s="32"/>
      <c r="C550" s="32"/>
      <c r="D550" s="176"/>
      <c r="E550" s="32"/>
      <c r="F550" s="32"/>
      <c r="G550" s="176"/>
      <c r="H550" s="178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178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</row>
    <row r="551" spans="1:123" x14ac:dyDescent="0.2">
      <c r="A551" s="32"/>
      <c r="B551" s="32"/>
      <c r="C551" s="32"/>
      <c r="D551" s="176"/>
      <c r="E551" s="32"/>
      <c r="F551" s="32"/>
      <c r="G551" s="176"/>
      <c r="H551" s="178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178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</row>
    <row r="552" spans="1:123" x14ac:dyDescent="0.2">
      <c r="A552" s="32"/>
      <c r="B552" s="32"/>
      <c r="C552" s="32"/>
      <c r="D552" s="176"/>
      <c r="E552" s="32"/>
      <c r="F552" s="32"/>
      <c r="G552" s="176"/>
      <c r="H552" s="178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178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</row>
    <row r="553" spans="1:123" x14ac:dyDescent="0.2">
      <c r="A553" s="32"/>
      <c r="B553" s="32"/>
      <c r="C553" s="32"/>
      <c r="D553" s="176"/>
      <c r="E553" s="32"/>
      <c r="F553" s="32"/>
      <c r="G553" s="176"/>
      <c r="H553" s="178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178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</row>
    <row r="554" spans="1:123" x14ac:dyDescent="0.2">
      <c r="A554" s="32"/>
      <c r="B554" s="32"/>
      <c r="C554" s="32"/>
      <c r="D554" s="176"/>
      <c r="E554" s="32"/>
      <c r="F554" s="32"/>
      <c r="G554" s="176"/>
      <c r="H554" s="178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178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</row>
    <row r="555" spans="1:123" x14ac:dyDescent="0.2">
      <c r="A555" s="32"/>
      <c r="B555" s="32"/>
      <c r="C555" s="32"/>
      <c r="D555" s="176"/>
      <c r="E555" s="32"/>
      <c r="F555" s="32"/>
      <c r="G555" s="176"/>
      <c r="H555" s="178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178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</row>
    <row r="556" spans="1:123" x14ac:dyDescent="0.2">
      <c r="A556" s="32"/>
      <c r="B556" s="32"/>
      <c r="C556" s="32"/>
      <c r="D556" s="176"/>
      <c r="E556" s="32"/>
      <c r="F556" s="32"/>
      <c r="G556" s="176"/>
      <c r="H556" s="178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178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</row>
    <row r="557" spans="1:123" x14ac:dyDescent="0.2">
      <c r="A557" s="32"/>
      <c r="B557" s="32"/>
      <c r="C557" s="32"/>
      <c r="D557" s="176"/>
      <c r="E557" s="32"/>
      <c r="F557" s="32"/>
      <c r="G557" s="176"/>
      <c r="H557" s="178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178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</row>
    <row r="558" spans="1:123" x14ac:dyDescent="0.2">
      <c r="A558" s="32"/>
      <c r="B558" s="32"/>
      <c r="C558" s="32"/>
      <c r="D558" s="176"/>
      <c r="E558" s="32"/>
      <c r="F558" s="32"/>
      <c r="G558" s="176"/>
      <c r="H558" s="178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178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</row>
    <row r="559" spans="1:123" x14ac:dyDescent="0.2">
      <c r="A559" s="32"/>
      <c r="B559" s="32"/>
      <c r="C559" s="32"/>
      <c r="D559" s="176"/>
      <c r="E559" s="32"/>
      <c r="F559" s="32"/>
      <c r="G559" s="176"/>
      <c r="H559" s="178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178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</row>
    <row r="560" spans="1:123" x14ac:dyDescent="0.2">
      <c r="A560" s="32"/>
      <c r="B560" s="32"/>
      <c r="C560" s="32"/>
      <c r="D560" s="176"/>
      <c r="E560" s="32"/>
      <c r="F560" s="32"/>
      <c r="G560" s="176"/>
      <c r="H560" s="178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178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</row>
    <row r="561" spans="1:123" x14ac:dyDescent="0.2">
      <c r="A561" s="32"/>
      <c r="B561" s="32"/>
      <c r="C561" s="32"/>
      <c r="D561" s="176"/>
      <c r="E561" s="32"/>
      <c r="F561" s="32"/>
      <c r="G561" s="176"/>
      <c r="H561" s="178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178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</row>
    <row r="562" spans="1:123" x14ac:dyDescent="0.2">
      <c r="A562" s="32"/>
      <c r="B562" s="32"/>
      <c r="C562" s="32"/>
      <c r="D562" s="176"/>
      <c r="E562" s="32"/>
      <c r="F562" s="32"/>
      <c r="G562" s="176"/>
      <c r="H562" s="178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178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</row>
    <row r="563" spans="1:123" x14ac:dyDescent="0.2">
      <c r="A563" s="32"/>
      <c r="B563" s="32"/>
      <c r="C563" s="32"/>
      <c r="D563" s="176"/>
      <c r="E563" s="32"/>
      <c r="F563" s="32"/>
      <c r="G563" s="176"/>
      <c r="H563" s="178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178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</row>
    <row r="564" spans="1:123" x14ac:dyDescent="0.2">
      <c r="A564" s="32"/>
      <c r="B564" s="32"/>
      <c r="C564" s="32"/>
      <c r="D564" s="176"/>
      <c r="E564" s="32"/>
      <c r="F564" s="32"/>
      <c r="G564" s="176"/>
      <c r="H564" s="178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178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</row>
    <row r="565" spans="1:123" x14ac:dyDescent="0.2">
      <c r="A565" s="32"/>
      <c r="B565" s="32"/>
      <c r="C565" s="32"/>
      <c r="D565" s="176"/>
      <c r="E565" s="32"/>
      <c r="F565" s="32"/>
      <c r="G565" s="176"/>
      <c r="H565" s="178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178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</row>
    <row r="566" spans="1:123" x14ac:dyDescent="0.2">
      <c r="A566" s="32"/>
      <c r="B566" s="32"/>
      <c r="C566" s="32"/>
      <c r="D566" s="176"/>
      <c r="E566" s="32"/>
      <c r="F566" s="32"/>
      <c r="G566" s="176"/>
      <c r="H566" s="178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178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</row>
    <row r="567" spans="1:123" x14ac:dyDescent="0.2">
      <c r="A567" s="32"/>
      <c r="B567" s="32"/>
      <c r="C567" s="32"/>
      <c r="D567" s="176"/>
      <c r="E567" s="32"/>
      <c r="F567" s="32"/>
      <c r="G567" s="176"/>
      <c r="H567" s="178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178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</row>
    <row r="568" spans="1:123" x14ac:dyDescent="0.2">
      <c r="A568" s="32"/>
      <c r="B568" s="32"/>
      <c r="C568" s="32"/>
      <c r="D568" s="176"/>
      <c r="E568" s="32"/>
      <c r="F568" s="32"/>
      <c r="G568" s="176"/>
      <c r="H568" s="178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178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</row>
    <row r="569" spans="1:123" x14ac:dyDescent="0.2">
      <c r="A569" s="32"/>
      <c r="B569" s="32"/>
      <c r="C569" s="32"/>
      <c r="D569" s="176"/>
      <c r="E569" s="32"/>
      <c r="F569" s="32"/>
      <c r="G569" s="176"/>
      <c r="H569" s="178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178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</row>
    <row r="570" spans="1:123" x14ac:dyDescent="0.2">
      <c r="A570" s="32"/>
      <c r="B570" s="32"/>
      <c r="C570" s="32"/>
      <c r="D570" s="176"/>
      <c r="E570" s="32"/>
      <c r="F570" s="32"/>
      <c r="G570" s="176"/>
      <c r="H570" s="178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178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</row>
    <row r="571" spans="1:123" x14ac:dyDescent="0.2">
      <c r="A571" s="32"/>
      <c r="B571" s="32"/>
      <c r="C571" s="32"/>
      <c r="D571" s="176"/>
      <c r="E571" s="32"/>
      <c r="F571" s="32"/>
      <c r="G571" s="176"/>
      <c r="H571" s="178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178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</row>
    <row r="572" spans="1:123" x14ac:dyDescent="0.2">
      <c r="A572" s="32"/>
      <c r="B572" s="32"/>
      <c r="C572" s="32"/>
      <c r="D572" s="176"/>
      <c r="E572" s="32"/>
      <c r="F572" s="32"/>
      <c r="G572" s="176"/>
      <c r="H572" s="178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178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</row>
    <row r="573" spans="1:123" x14ac:dyDescent="0.2">
      <c r="A573" s="32"/>
      <c r="B573" s="32"/>
      <c r="C573" s="32"/>
      <c r="D573" s="176"/>
      <c r="E573" s="32"/>
      <c r="F573" s="32"/>
      <c r="G573" s="176"/>
      <c r="H573" s="178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178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</row>
    <row r="574" spans="1:123" x14ac:dyDescent="0.2">
      <c r="A574" s="32"/>
      <c r="B574" s="32"/>
      <c r="C574" s="32"/>
      <c r="D574" s="176"/>
      <c r="E574" s="32"/>
      <c r="F574" s="32"/>
      <c r="G574" s="176"/>
      <c r="H574" s="178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178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</row>
    <row r="575" spans="1:123" x14ac:dyDescent="0.2">
      <c r="A575" s="32"/>
      <c r="B575" s="32"/>
      <c r="C575" s="32"/>
      <c r="D575" s="176"/>
      <c r="E575" s="32"/>
      <c r="F575" s="32"/>
      <c r="G575" s="176"/>
      <c r="H575" s="178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178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</row>
    <row r="576" spans="1:123" x14ac:dyDescent="0.2">
      <c r="A576" s="32"/>
      <c r="B576" s="32"/>
      <c r="C576" s="32"/>
      <c r="D576" s="176"/>
      <c r="E576" s="32"/>
      <c r="F576" s="32"/>
      <c r="G576" s="176"/>
      <c r="H576" s="178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178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</row>
    <row r="577" spans="1:123" x14ac:dyDescent="0.2">
      <c r="A577" s="32"/>
      <c r="B577" s="32"/>
      <c r="C577" s="32"/>
      <c r="D577" s="176"/>
      <c r="E577" s="32"/>
      <c r="F577" s="32"/>
      <c r="G577" s="176"/>
      <c r="H577" s="178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178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</row>
    <row r="578" spans="1:123" x14ac:dyDescent="0.2">
      <c r="A578" s="32"/>
      <c r="B578" s="32"/>
      <c r="C578" s="32"/>
      <c r="D578" s="176"/>
      <c r="E578" s="32"/>
      <c r="F578" s="32"/>
      <c r="G578" s="176"/>
      <c r="H578" s="178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178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</row>
    <row r="579" spans="1:123" x14ac:dyDescent="0.2">
      <c r="A579" s="32"/>
      <c r="B579" s="32"/>
      <c r="C579" s="32"/>
      <c r="D579" s="176"/>
      <c r="E579" s="32"/>
      <c r="F579" s="32"/>
      <c r="G579" s="176"/>
      <c r="H579" s="178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178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</row>
    <row r="580" spans="1:123" x14ac:dyDescent="0.2">
      <c r="A580" s="32"/>
      <c r="B580" s="32"/>
      <c r="C580" s="32"/>
      <c r="D580" s="176"/>
      <c r="E580" s="32"/>
      <c r="F580" s="32"/>
      <c r="G580" s="176"/>
      <c r="H580" s="178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178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</row>
    <row r="581" spans="1:123" x14ac:dyDescent="0.2">
      <c r="A581" s="32"/>
      <c r="B581" s="32"/>
      <c r="C581" s="32"/>
      <c r="D581" s="176"/>
      <c r="E581" s="32"/>
      <c r="F581" s="32"/>
      <c r="G581" s="176"/>
      <c r="H581" s="178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178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</row>
    <row r="582" spans="1:123" x14ac:dyDescent="0.2">
      <c r="A582" s="32"/>
      <c r="B582" s="32"/>
      <c r="C582" s="32"/>
      <c r="D582" s="176"/>
      <c r="E582" s="32"/>
      <c r="F582" s="32"/>
      <c r="G582" s="176"/>
      <c r="H582" s="178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178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</row>
    <row r="583" spans="1:123" x14ac:dyDescent="0.2">
      <c r="A583" s="32"/>
      <c r="B583" s="32"/>
      <c r="C583" s="32"/>
      <c r="D583" s="176"/>
      <c r="E583" s="32"/>
      <c r="F583" s="32"/>
      <c r="G583" s="176"/>
      <c r="H583" s="178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178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</row>
    <row r="584" spans="1:123" x14ac:dyDescent="0.2">
      <c r="A584" s="32"/>
      <c r="B584" s="32"/>
      <c r="C584" s="32"/>
      <c r="D584" s="176"/>
      <c r="E584" s="32"/>
      <c r="F584" s="32"/>
      <c r="G584" s="176"/>
      <c r="H584" s="178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178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</row>
    <row r="585" spans="1:123" x14ac:dyDescent="0.2">
      <c r="A585" s="32"/>
      <c r="B585" s="32"/>
      <c r="C585" s="32"/>
      <c r="D585" s="176"/>
      <c r="E585" s="32"/>
      <c r="F585" s="32"/>
      <c r="G585" s="176"/>
      <c r="H585" s="178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178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</row>
    <row r="586" spans="1:123" x14ac:dyDescent="0.2">
      <c r="A586" s="32"/>
      <c r="B586" s="32"/>
      <c r="C586" s="32"/>
      <c r="D586" s="176"/>
      <c r="E586" s="32"/>
      <c r="F586" s="32"/>
      <c r="G586" s="176"/>
      <c r="H586" s="178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178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</row>
    <row r="587" spans="1:123" x14ac:dyDescent="0.2">
      <c r="A587" s="32"/>
      <c r="B587" s="32"/>
      <c r="C587" s="32"/>
      <c r="D587" s="176"/>
      <c r="E587" s="32"/>
      <c r="F587" s="32"/>
      <c r="G587" s="176"/>
      <c r="H587" s="178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178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</row>
    <row r="588" spans="1:123" x14ac:dyDescent="0.2">
      <c r="A588" s="32"/>
      <c r="B588" s="32"/>
      <c r="C588" s="32"/>
      <c r="D588" s="176"/>
      <c r="E588" s="32"/>
      <c r="F588" s="32"/>
      <c r="G588" s="176"/>
      <c r="H588" s="178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178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</row>
    <row r="589" spans="1:123" x14ac:dyDescent="0.2">
      <c r="A589" s="32"/>
      <c r="B589" s="32"/>
      <c r="C589" s="32"/>
      <c r="D589" s="176"/>
      <c r="E589" s="32"/>
      <c r="F589" s="32"/>
      <c r="G589" s="176"/>
      <c r="H589" s="178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178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</row>
    <row r="590" spans="1:123" x14ac:dyDescent="0.2">
      <c r="A590" s="32"/>
      <c r="B590" s="32"/>
      <c r="C590" s="32"/>
      <c r="D590" s="176"/>
      <c r="E590" s="32"/>
      <c r="F590" s="32"/>
      <c r="G590" s="176"/>
      <c r="H590" s="178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178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</row>
    <row r="591" spans="1:123" x14ac:dyDescent="0.2">
      <c r="A591" s="32"/>
      <c r="B591" s="32"/>
      <c r="C591" s="32"/>
      <c r="D591" s="176"/>
      <c r="E591" s="32"/>
      <c r="F591" s="32"/>
      <c r="G591" s="176"/>
      <c r="H591" s="178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178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</row>
    <row r="592" spans="1:123" x14ac:dyDescent="0.2">
      <c r="A592" s="32"/>
      <c r="B592" s="32"/>
      <c r="C592" s="32"/>
      <c r="D592" s="176"/>
      <c r="E592" s="32"/>
      <c r="F592" s="32"/>
      <c r="G592" s="176"/>
      <c r="H592" s="178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178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</row>
    <row r="593" spans="1:123" x14ac:dyDescent="0.2">
      <c r="A593" s="32"/>
      <c r="B593" s="32"/>
      <c r="C593" s="32"/>
      <c r="D593" s="176"/>
      <c r="E593" s="32"/>
      <c r="F593" s="32"/>
      <c r="G593" s="176"/>
      <c r="H593" s="178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178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</row>
    <row r="594" spans="1:123" x14ac:dyDescent="0.2">
      <c r="A594" s="32"/>
      <c r="B594" s="32"/>
      <c r="C594" s="32"/>
      <c r="D594" s="176"/>
      <c r="E594" s="32"/>
      <c r="F594" s="32"/>
      <c r="G594" s="176"/>
      <c r="H594" s="178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178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</row>
    <row r="595" spans="1:123" x14ac:dyDescent="0.2">
      <c r="A595" s="32"/>
      <c r="B595" s="32"/>
      <c r="C595" s="32"/>
      <c r="D595" s="176"/>
      <c r="E595" s="32"/>
      <c r="F595" s="32"/>
      <c r="G595" s="176"/>
      <c r="H595" s="178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178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</row>
    <row r="596" spans="1:123" x14ac:dyDescent="0.2">
      <c r="A596" s="32"/>
      <c r="B596" s="32"/>
      <c r="C596" s="32"/>
      <c r="D596" s="176"/>
      <c r="E596" s="32"/>
      <c r="F596" s="32"/>
      <c r="G596" s="176"/>
      <c r="H596" s="178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178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</row>
    <row r="597" spans="1:123" x14ac:dyDescent="0.2">
      <c r="A597" s="32"/>
      <c r="B597" s="32"/>
      <c r="C597" s="32"/>
      <c r="D597" s="176"/>
      <c r="E597" s="32"/>
      <c r="F597" s="32"/>
      <c r="G597" s="176"/>
      <c r="H597" s="178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178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</row>
    <row r="598" spans="1:123" x14ac:dyDescent="0.2">
      <c r="A598" s="32"/>
      <c r="B598" s="32"/>
      <c r="C598" s="32"/>
      <c r="D598" s="176"/>
      <c r="E598" s="32"/>
      <c r="F598" s="32"/>
      <c r="G598" s="176"/>
      <c r="H598" s="178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178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</row>
    <row r="599" spans="1:123" x14ac:dyDescent="0.2">
      <c r="A599" s="32"/>
      <c r="B599" s="32"/>
      <c r="C599" s="32"/>
      <c r="D599" s="176"/>
      <c r="E599" s="32"/>
      <c r="F599" s="32"/>
      <c r="G599" s="176"/>
      <c r="H599" s="178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178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</row>
    <row r="600" spans="1:123" x14ac:dyDescent="0.2">
      <c r="A600" s="32"/>
      <c r="B600" s="32"/>
      <c r="C600" s="32"/>
      <c r="D600" s="176"/>
      <c r="E600" s="32"/>
      <c r="F600" s="32"/>
      <c r="G600" s="176"/>
      <c r="H600" s="178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178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</row>
    <row r="601" spans="1:123" x14ac:dyDescent="0.2">
      <c r="A601" s="32"/>
      <c r="B601" s="32"/>
      <c r="C601" s="32"/>
      <c r="D601" s="176"/>
      <c r="E601" s="32"/>
      <c r="F601" s="32"/>
      <c r="G601" s="176"/>
      <c r="H601" s="178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178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</row>
    <row r="602" spans="1:123" x14ac:dyDescent="0.2">
      <c r="A602" s="32"/>
      <c r="B602" s="32"/>
      <c r="C602" s="32"/>
      <c r="D602" s="176"/>
      <c r="E602" s="32"/>
      <c r="F602" s="32"/>
      <c r="G602" s="176"/>
      <c r="H602" s="178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178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</row>
    <row r="603" spans="1:123" x14ac:dyDescent="0.2">
      <c r="A603" s="32"/>
      <c r="B603" s="32"/>
      <c r="C603" s="32"/>
      <c r="D603" s="176"/>
      <c r="E603" s="32"/>
      <c r="F603" s="32"/>
      <c r="G603" s="176"/>
      <c r="H603" s="178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178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</row>
    <row r="604" spans="1:123" x14ac:dyDescent="0.2">
      <c r="A604" s="32"/>
      <c r="B604" s="32"/>
      <c r="C604" s="32"/>
      <c r="D604" s="176"/>
      <c r="E604" s="32"/>
      <c r="F604" s="32"/>
      <c r="G604" s="176"/>
      <c r="H604" s="178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178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</row>
    <row r="605" spans="1:123" x14ac:dyDescent="0.2">
      <c r="A605" s="32"/>
      <c r="B605" s="32"/>
      <c r="C605" s="32"/>
      <c r="D605" s="176"/>
      <c r="E605" s="32"/>
      <c r="F605" s="32"/>
      <c r="G605" s="176"/>
      <c r="H605" s="178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178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</row>
    <row r="606" spans="1:123" x14ac:dyDescent="0.2">
      <c r="A606" s="32"/>
      <c r="B606" s="32"/>
      <c r="C606" s="32"/>
      <c r="D606" s="176"/>
      <c r="E606" s="32"/>
      <c r="F606" s="32"/>
      <c r="G606" s="176"/>
      <c r="H606" s="178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178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</row>
    <row r="607" spans="1:123" x14ac:dyDescent="0.2">
      <c r="A607" s="32"/>
      <c r="B607" s="32"/>
      <c r="C607" s="32"/>
      <c r="D607" s="176"/>
      <c r="E607" s="32"/>
      <c r="F607" s="32"/>
      <c r="G607" s="176"/>
      <c r="H607" s="178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178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</row>
    <row r="608" spans="1:123" x14ac:dyDescent="0.2">
      <c r="A608" s="32"/>
      <c r="B608" s="32"/>
      <c r="C608" s="32"/>
      <c r="D608" s="176"/>
      <c r="E608" s="32"/>
      <c r="F608" s="32"/>
      <c r="G608" s="176"/>
      <c r="H608" s="178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178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</row>
    <row r="609" spans="1:123" x14ac:dyDescent="0.2">
      <c r="A609" s="32"/>
      <c r="B609" s="32"/>
      <c r="C609" s="32"/>
      <c r="D609" s="176"/>
      <c r="E609" s="32"/>
      <c r="F609" s="32"/>
      <c r="G609" s="176"/>
      <c r="H609" s="178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178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</row>
    <row r="610" spans="1:123" x14ac:dyDescent="0.2">
      <c r="A610" s="32"/>
      <c r="B610" s="32"/>
      <c r="C610" s="32"/>
      <c r="D610" s="176"/>
      <c r="E610" s="32"/>
      <c r="F610" s="32"/>
      <c r="G610" s="176"/>
      <c r="H610" s="178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178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</row>
    <row r="611" spans="1:123" x14ac:dyDescent="0.2"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</row>
    <row r="612" spans="1:123" x14ac:dyDescent="0.2"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</row>
    <row r="613" spans="1:123" x14ac:dyDescent="0.2"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</row>
    <row r="614" spans="1:123" x14ac:dyDescent="0.2"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</row>
    <row r="615" spans="1:123" x14ac:dyDescent="0.2"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</row>
    <row r="616" spans="1:123" x14ac:dyDescent="0.2"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</row>
    <row r="617" spans="1:123" x14ac:dyDescent="0.2"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</row>
    <row r="618" spans="1:123" x14ac:dyDescent="0.2"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</row>
    <row r="619" spans="1:123" x14ac:dyDescent="0.2"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</row>
    <row r="620" spans="1:123" x14ac:dyDescent="0.2"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</row>
    <row r="621" spans="1:123" x14ac:dyDescent="0.2"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</row>
    <row r="622" spans="1:123" x14ac:dyDescent="0.2"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</row>
    <row r="623" spans="1:123" x14ac:dyDescent="0.2"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</row>
    <row r="624" spans="1:123" x14ac:dyDescent="0.2"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</row>
    <row r="625" spans="31:123" x14ac:dyDescent="0.2"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</row>
    <row r="626" spans="31:123" x14ac:dyDescent="0.2"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</row>
    <row r="627" spans="31:123" x14ac:dyDescent="0.2"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</row>
    <row r="628" spans="31:123" x14ac:dyDescent="0.2"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</row>
    <row r="629" spans="31:123" x14ac:dyDescent="0.2"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</row>
    <row r="630" spans="31:123" x14ac:dyDescent="0.2"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</row>
    <row r="631" spans="31:123" x14ac:dyDescent="0.2"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</row>
    <row r="632" spans="31:123" x14ac:dyDescent="0.2"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</row>
    <row r="633" spans="31:123" x14ac:dyDescent="0.2"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</row>
    <row r="634" spans="31:123" x14ac:dyDescent="0.2"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</row>
    <row r="635" spans="31:123" x14ac:dyDescent="0.2"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</row>
    <row r="636" spans="31:123" x14ac:dyDescent="0.2"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</row>
    <row r="637" spans="31:123" x14ac:dyDescent="0.2"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</row>
    <row r="638" spans="31:123" x14ac:dyDescent="0.2"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</row>
    <row r="639" spans="31:123" x14ac:dyDescent="0.2"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</row>
    <row r="640" spans="31:123" x14ac:dyDescent="0.2"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</row>
    <row r="641" spans="31:123" x14ac:dyDescent="0.2"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</row>
    <row r="642" spans="31:123" x14ac:dyDescent="0.2"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</row>
    <row r="643" spans="31:123" x14ac:dyDescent="0.2"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</row>
    <row r="644" spans="31:123" x14ac:dyDescent="0.2"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</row>
    <row r="645" spans="31:123" x14ac:dyDescent="0.2"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</row>
    <row r="646" spans="31:123" x14ac:dyDescent="0.2"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</row>
    <row r="647" spans="31:123" x14ac:dyDescent="0.2"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</row>
    <row r="648" spans="31:123" x14ac:dyDescent="0.2"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</row>
    <row r="649" spans="31:123" x14ac:dyDescent="0.2"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</row>
    <row r="650" spans="31:123" x14ac:dyDescent="0.2"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</row>
    <row r="651" spans="31:123" x14ac:dyDescent="0.2"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</row>
    <row r="652" spans="31:123" x14ac:dyDescent="0.2"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</row>
    <row r="653" spans="31:123" x14ac:dyDescent="0.2"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</row>
    <row r="654" spans="31:123" x14ac:dyDescent="0.2"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</row>
    <row r="655" spans="31:123" x14ac:dyDescent="0.2"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</row>
    <row r="656" spans="31:123" x14ac:dyDescent="0.2"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</row>
    <row r="657" spans="31:123" x14ac:dyDescent="0.2"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</row>
    <row r="658" spans="31:123" x14ac:dyDescent="0.2"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</row>
    <row r="659" spans="31:123" x14ac:dyDescent="0.2"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</row>
    <row r="660" spans="31:123" x14ac:dyDescent="0.2"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</row>
    <row r="661" spans="31:123" x14ac:dyDescent="0.2"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</row>
    <row r="662" spans="31:123" x14ac:dyDescent="0.2"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</row>
    <row r="663" spans="31:123" x14ac:dyDescent="0.2"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</row>
    <row r="664" spans="31:123" x14ac:dyDescent="0.2"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</row>
    <row r="665" spans="31:123" x14ac:dyDescent="0.2"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</row>
    <row r="666" spans="31:123" x14ac:dyDescent="0.2"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</row>
    <row r="667" spans="31:123" x14ac:dyDescent="0.2"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</row>
    <row r="668" spans="31:123" x14ac:dyDescent="0.2"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</row>
    <row r="669" spans="31:123" x14ac:dyDescent="0.2"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</row>
    <row r="670" spans="31:123" x14ac:dyDescent="0.2"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</row>
    <row r="671" spans="31:123" x14ac:dyDescent="0.2"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</row>
    <row r="672" spans="31:123" x14ac:dyDescent="0.2"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</row>
    <row r="673" spans="31:123" x14ac:dyDescent="0.2"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</row>
    <row r="674" spans="31:123" x14ac:dyDescent="0.2"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</row>
    <row r="675" spans="31:123" x14ac:dyDescent="0.2"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</row>
    <row r="676" spans="31:123" x14ac:dyDescent="0.2"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</row>
    <row r="677" spans="31:123" x14ac:dyDescent="0.2"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</row>
    <row r="678" spans="31:123" x14ac:dyDescent="0.2"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</row>
    <row r="679" spans="31:123" x14ac:dyDescent="0.2"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</row>
    <row r="680" spans="31:123" x14ac:dyDescent="0.2"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</row>
    <row r="681" spans="31:123" x14ac:dyDescent="0.2"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</row>
    <row r="682" spans="31:123" x14ac:dyDescent="0.2"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</row>
    <row r="683" spans="31:123" x14ac:dyDescent="0.2"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</row>
    <row r="684" spans="31:123" x14ac:dyDescent="0.2"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</row>
    <row r="685" spans="31:123" x14ac:dyDescent="0.2"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</row>
    <row r="686" spans="31:123" x14ac:dyDescent="0.2"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</row>
    <row r="687" spans="31:123" x14ac:dyDescent="0.2"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</row>
    <row r="688" spans="31:123" x14ac:dyDescent="0.2"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</row>
    <row r="689" spans="31:123" x14ac:dyDescent="0.2"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</row>
    <row r="690" spans="31:123" x14ac:dyDescent="0.2"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</row>
    <row r="691" spans="31:123" x14ac:dyDescent="0.2"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</row>
    <row r="692" spans="31:123" x14ac:dyDescent="0.2"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</row>
    <row r="693" spans="31:123" x14ac:dyDescent="0.2"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</row>
    <row r="694" spans="31:123" x14ac:dyDescent="0.2"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</row>
    <row r="695" spans="31:123" x14ac:dyDescent="0.2"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</row>
    <row r="696" spans="31:123" x14ac:dyDescent="0.2"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</row>
    <row r="697" spans="31:123" x14ac:dyDescent="0.2"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</row>
    <row r="698" spans="31:123" x14ac:dyDescent="0.2"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</row>
    <row r="699" spans="31:123" x14ac:dyDescent="0.2"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</row>
    <row r="700" spans="31:123" x14ac:dyDescent="0.2"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</row>
    <row r="701" spans="31:123" x14ac:dyDescent="0.2"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</row>
    <row r="702" spans="31:123" x14ac:dyDescent="0.2"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</row>
    <row r="703" spans="31:123" x14ac:dyDescent="0.2"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</row>
    <row r="704" spans="31:123" x14ac:dyDescent="0.2"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</row>
    <row r="705" spans="31:123" x14ac:dyDescent="0.2"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</row>
    <row r="706" spans="31:123" x14ac:dyDescent="0.2"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</row>
    <row r="707" spans="31:123" x14ac:dyDescent="0.2"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</row>
    <row r="708" spans="31:123" x14ac:dyDescent="0.2"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</row>
    <row r="709" spans="31:123" x14ac:dyDescent="0.2"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</row>
    <row r="710" spans="31:123" x14ac:dyDescent="0.2"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</row>
    <row r="711" spans="31:123" x14ac:dyDescent="0.2"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</row>
    <row r="712" spans="31:123" x14ac:dyDescent="0.2"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</row>
    <row r="713" spans="31:123" x14ac:dyDescent="0.2"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</row>
    <row r="714" spans="31:123" x14ac:dyDescent="0.2"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</row>
    <row r="715" spans="31:123" x14ac:dyDescent="0.2"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</row>
    <row r="716" spans="31:123" x14ac:dyDescent="0.2"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</row>
    <row r="717" spans="31:123" x14ac:dyDescent="0.2"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</row>
    <row r="718" spans="31:123" x14ac:dyDescent="0.2"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</row>
    <row r="719" spans="31:123" x14ac:dyDescent="0.2"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</row>
    <row r="720" spans="31:123" x14ac:dyDescent="0.2"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</row>
    <row r="721" spans="31:123" x14ac:dyDescent="0.2"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</row>
    <row r="722" spans="31:123" x14ac:dyDescent="0.2"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</row>
    <row r="723" spans="31:123" x14ac:dyDescent="0.2"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</row>
    <row r="724" spans="31:123" x14ac:dyDescent="0.2"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</row>
    <row r="725" spans="31:123" x14ac:dyDescent="0.2"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</row>
    <row r="726" spans="31:123" x14ac:dyDescent="0.2"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</row>
    <row r="727" spans="31:123" x14ac:dyDescent="0.2"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</row>
    <row r="728" spans="31:123" x14ac:dyDescent="0.2"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</row>
    <row r="729" spans="31:123" x14ac:dyDescent="0.2"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</row>
    <row r="730" spans="31:123" x14ac:dyDescent="0.2"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</row>
    <row r="731" spans="31:123" x14ac:dyDescent="0.2"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</row>
    <row r="732" spans="31:123" x14ac:dyDescent="0.2"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</row>
    <row r="733" spans="31:123" x14ac:dyDescent="0.2"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</row>
    <row r="734" spans="31:123" x14ac:dyDescent="0.2"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</row>
    <row r="735" spans="31:123" x14ac:dyDescent="0.2"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</row>
    <row r="736" spans="31:123" x14ac:dyDescent="0.2"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</row>
    <row r="737" spans="31:123" x14ac:dyDescent="0.2"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</row>
    <row r="738" spans="31:123" x14ac:dyDescent="0.2"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</row>
    <row r="739" spans="31:123" x14ac:dyDescent="0.2"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</row>
    <row r="740" spans="31:123" x14ac:dyDescent="0.2"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</row>
    <row r="741" spans="31:123" x14ac:dyDescent="0.2"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</row>
    <row r="742" spans="31:123" x14ac:dyDescent="0.2"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</row>
    <row r="743" spans="31:123" x14ac:dyDescent="0.2"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</row>
    <row r="744" spans="31:123" x14ac:dyDescent="0.2"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</row>
    <row r="745" spans="31:123" x14ac:dyDescent="0.2"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</row>
    <row r="746" spans="31:123" x14ac:dyDescent="0.2"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</row>
    <row r="747" spans="31:123" x14ac:dyDescent="0.2"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</row>
    <row r="748" spans="31:123" x14ac:dyDescent="0.2"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</row>
    <row r="749" spans="31:123" x14ac:dyDescent="0.2"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</row>
    <row r="750" spans="31:123" x14ac:dyDescent="0.2"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</row>
    <row r="751" spans="31:123" x14ac:dyDescent="0.2"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</row>
    <row r="752" spans="31:123" x14ac:dyDescent="0.2"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</row>
    <row r="753" spans="31:123" x14ac:dyDescent="0.2"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</row>
    <row r="754" spans="31:123" x14ac:dyDescent="0.2"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</row>
    <row r="755" spans="31:123" x14ac:dyDescent="0.2"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</row>
    <row r="756" spans="31:123" x14ac:dyDescent="0.2"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</row>
    <row r="757" spans="31:123" x14ac:dyDescent="0.2"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</row>
    <row r="758" spans="31:123" x14ac:dyDescent="0.2"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</row>
    <row r="759" spans="31:123" x14ac:dyDescent="0.2"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</row>
    <row r="760" spans="31:123" x14ac:dyDescent="0.2"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</row>
    <row r="761" spans="31:123" x14ac:dyDescent="0.2"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5" t="s">
        <v>3</v>
      </c>
      <c r="B1" s="216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Top="1" x14ac:dyDescent="0.2">
      <c r="A2" s="38" t="s">
        <v>36</v>
      </c>
      <c r="B2" s="217">
        <v>46.9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</row>
    <row r="3" spans="1:65" x14ac:dyDescent="0.2">
      <c r="A3" s="42" t="s">
        <v>37</v>
      </c>
      <c r="B3" s="218">
        <v>980.9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</row>
    <row r="4" spans="1:65" x14ac:dyDescent="0.2">
      <c r="A4" s="42" t="s">
        <v>38</v>
      </c>
      <c r="B4" s="218">
        <v>694.5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5" x14ac:dyDescent="0.2">
      <c r="A5" s="42" t="s">
        <v>39</v>
      </c>
      <c r="B5" s="218">
        <v>190.5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1:65" x14ac:dyDescent="0.2">
      <c r="A6" s="42" t="s">
        <v>40</v>
      </c>
      <c r="B6" s="218">
        <v>4539.2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</row>
    <row r="7" spans="1:65" x14ac:dyDescent="0.2">
      <c r="A7" s="42" t="s">
        <v>41</v>
      </c>
      <c r="B7" s="218">
        <v>224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</row>
    <row r="8" spans="1:65" x14ac:dyDescent="0.2">
      <c r="A8" s="42" t="s">
        <v>42</v>
      </c>
      <c r="B8" s="218">
        <v>2688.6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</row>
    <row r="9" spans="1:65" x14ac:dyDescent="0.2">
      <c r="A9" s="42" t="s">
        <v>43</v>
      </c>
      <c r="B9" s="218">
        <v>466.7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</row>
    <row r="10" spans="1:65" x14ac:dyDescent="0.2">
      <c r="A10" s="42" t="s">
        <v>44</v>
      </c>
      <c r="B10" s="218">
        <v>1140.9000000000001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</row>
    <row r="11" spans="1:65" x14ac:dyDescent="0.2">
      <c r="A11" s="42" t="s">
        <v>45</v>
      </c>
      <c r="B11" s="218">
        <v>104.3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</row>
    <row r="12" spans="1:65" x14ac:dyDescent="0.2">
      <c r="A12" s="42" t="s">
        <v>46</v>
      </c>
      <c r="B12" s="218">
        <v>1007.4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</row>
    <row r="13" spans="1:65" x14ac:dyDescent="0.2">
      <c r="A13" s="42" t="s">
        <v>47</v>
      </c>
      <c r="B13" s="218">
        <v>4265.7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</row>
    <row r="14" spans="1:65" x14ac:dyDescent="0.2">
      <c r="A14" s="42" t="s">
        <v>48</v>
      </c>
      <c r="B14" s="218">
        <v>138.69999999999999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</row>
    <row r="15" spans="1:65" x14ac:dyDescent="0.2">
      <c r="A15" s="42" t="s">
        <v>49</v>
      </c>
      <c r="B15" s="218">
        <v>5053.7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</row>
    <row r="16" spans="1:65" x14ac:dyDescent="0.2">
      <c r="A16" s="42" t="s">
        <v>50</v>
      </c>
      <c r="B16" s="218">
        <v>720.7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</row>
    <row r="17" spans="1:65" x14ac:dyDescent="0.2">
      <c r="A17" s="42" t="s">
        <v>51</v>
      </c>
      <c r="B17" s="218">
        <v>614.70000000000005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</row>
    <row r="18" spans="1:65" x14ac:dyDescent="0.2">
      <c r="A18" s="42" t="s">
        <v>52</v>
      </c>
      <c r="B18" s="218">
        <v>7068.3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</row>
    <row r="19" spans="1:65" x14ac:dyDescent="0.2">
      <c r="A19" s="42" t="s">
        <v>53</v>
      </c>
      <c r="B19" s="218">
        <v>1032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</row>
    <row r="20" spans="1:65" x14ac:dyDescent="0.2">
      <c r="A20" s="42" t="s">
        <v>54</v>
      </c>
      <c r="B20" s="218">
        <v>1888.6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</row>
    <row r="21" spans="1:65" x14ac:dyDescent="0.2">
      <c r="A21" s="42" t="s">
        <v>55</v>
      </c>
      <c r="B21" s="218">
        <v>149.4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</row>
    <row r="22" spans="1:65" x14ac:dyDescent="0.2">
      <c r="A22" s="42" t="s">
        <v>56</v>
      </c>
      <c r="B22" s="218">
        <v>2478.8000000000002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</row>
    <row r="23" spans="1:65" x14ac:dyDescent="0.2">
      <c r="A23" s="42" t="s">
        <v>57</v>
      </c>
      <c r="B23" s="218">
        <v>387.9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</row>
    <row r="24" spans="1:65" x14ac:dyDescent="0.2">
      <c r="A24" s="42" t="s">
        <v>58</v>
      </c>
      <c r="B24" s="218">
        <v>1306.7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</row>
    <row r="25" spans="1:65" x14ac:dyDescent="0.2">
      <c r="A25" s="42" t="s">
        <v>59</v>
      </c>
      <c r="B25" s="218">
        <v>184.5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</row>
    <row r="26" spans="1:65" x14ac:dyDescent="0.2">
      <c r="A26" s="42" t="s">
        <v>60</v>
      </c>
      <c r="B26" s="218">
        <v>118.4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</row>
    <row r="27" spans="1:65" x14ac:dyDescent="0.2">
      <c r="A27" s="42" t="s">
        <v>61</v>
      </c>
      <c r="B27" s="218">
        <v>496.6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</row>
    <row r="28" spans="1:65" x14ac:dyDescent="0.2">
      <c r="A28" s="42" t="s">
        <v>62</v>
      </c>
      <c r="B28" s="218">
        <v>170.6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</row>
    <row r="29" spans="1:65" x14ac:dyDescent="0.2">
      <c r="A29" s="42" t="s">
        <v>63</v>
      </c>
      <c r="B29" s="218">
        <v>443.2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</row>
    <row r="30" spans="1:65" x14ac:dyDescent="0.2">
      <c r="A30" s="42" t="s">
        <v>64</v>
      </c>
      <c r="B30" s="218">
        <v>127.8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</row>
    <row r="31" spans="1:65" x14ac:dyDescent="0.2">
      <c r="A31" s="42" t="s">
        <v>65</v>
      </c>
      <c r="B31" s="218">
        <v>560.5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</row>
    <row r="32" spans="1:65" x14ac:dyDescent="0.2">
      <c r="A32" s="42" t="s">
        <v>66</v>
      </c>
      <c r="B32" s="218">
        <v>247.3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1:65" x14ac:dyDescent="0.2">
      <c r="A33" s="42" t="s">
        <v>67</v>
      </c>
      <c r="B33" s="218">
        <v>3428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</row>
    <row r="34" spans="1:65" x14ac:dyDescent="0.2">
      <c r="A34" s="42" t="s">
        <v>68</v>
      </c>
      <c r="B34" s="218">
        <v>2509.1999999999998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</row>
    <row r="35" spans="1:65" x14ac:dyDescent="0.2">
      <c r="A35" s="42" t="s">
        <v>69</v>
      </c>
      <c r="B35" s="218">
        <v>264.89999999999998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</row>
    <row r="36" spans="1:65" x14ac:dyDescent="0.2">
      <c r="A36" s="42" t="s">
        <v>70</v>
      </c>
      <c r="B36" s="218">
        <v>207.9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</row>
    <row r="37" spans="1:65" x14ac:dyDescent="0.2">
      <c r="A37" s="42" t="s">
        <v>71</v>
      </c>
      <c r="B37" s="218">
        <v>997.9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</row>
    <row r="38" spans="1:65" x14ac:dyDescent="0.2">
      <c r="A38" s="42" t="s">
        <v>72</v>
      </c>
      <c r="B38" s="218">
        <v>3860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</row>
    <row r="39" spans="1:65" x14ac:dyDescent="0.2">
      <c r="A39" s="42" t="s">
        <v>73</v>
      </c>
      <c r="B39" s="218">
        <v>1869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</row>
    <row r="40" spans="1:65" x14ac:dyDescent="0.2">
      <c r="A40" s="42" t="s">
        <v>74</v>
      </c>
      <c r="B40" s="218">
        <v>324.39999999999998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1:65" x14ac:dyDescent="0.2">
      <c r="A41" s="42" t="s">
        <v>75</v>
      </c>
      <c r="B41" s="218">
        <v>1171.2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</row>
    <row r="42" spans="1:65" x14ac:dyDescent="0.2">
      <c r="A42" s="42" t="s">
        <v>76</v>
      </c>
      <c r="B42" s="218">
        <v>322.8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</row>
    <row r="43" spans="1:65" x14ac:dyDescent="0.2">
      <c r="A43" s="42" t="s">
        <v>77</v>
      </c>
      <c r="B43" s="218">
        <v>1341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1:65" x14ac:dyDescent="0.2">
      <c r="A44" s="42" t="s">
        <v>78</v>
      </c>
      <c r="B44" s="218">
        <v>683.1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</row>
    <row r="45" spans="1:65" x14ac:dyDescent="0.2">
      <c r="A45" s="42" t="s">
        <v>79</v>
      </c>
      <c r="B45" s="218">
        <v>1541.5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</row>
    <row r="46" spans="1:65" x14ac:dyDescent="0.2">
      <c r="A46" s="42" t="s">
        <v>80</v>
      </c>
      <c r="B46" s="218">
        <v>1667.4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</row>
    <row r="47" spans="1:65" x14ac:dyDescent="0.2">
      <c r="A47" s="42" t="s">
        <v>81</v>
      </c>
      <c r="B47" s="218">
        <v>60.1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</row>
    <row r="48" spans="1:65" x14ac:dyDescent="0.2">
      <c r="A48" s="42" t="s">
        <v>82</v>
      </c>
      <c r="B48" s="218">
        <v>70.8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</row>
    <row r="49" spans="1:65" x14ac:dyDescent="0.2">
      <c r="A49" s="42" t="s">
        <v>83</v>
      </c>
      <c r="B49" s="218">
        <v>915.8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</row>
    <row r="50" spans="1:65" x14ac:dyDescent="0.2">
      <c r="A50" s="42" t="s">
        <v>84</v>
      </c>
      <c r="B50" s="218">
        <v>739.2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</row>
    <row r="51" spans="1:65" x14ac:dyDescent="0.2">
      <c r="A51" s="42" t="s">
        <v>85</v>
      </c>
      <c r="B51" s="218">
        <v>1764.9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</row>
    <row r="52" spans="1:65" x14ac:dyDescent="0.2">
      <c r="A52" s="42" t="s">
        <v>86</v>
      </c>
      <c r="B52" s="218">
        <v>879.3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</row>
    <row r="53" spans="1:65" ht="13.5" thickBot="1" x14ac:dyDescent="0.25">
      <c r="A53" s="66" t="s">
        <v>87</v>
      </c>
      <c r="B53" s="219">
        <f t="shared" ref="B53" si="0">SUM(B2:B52)</f>
        <v>64156.400000000016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</row>
    <row r="54" spans="1:65" ht="13.5" thickTop="1" x14ac:dyDescent="0.2">
      <c r="A54" s="32"/>
      <c r="B54" s="220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</row>
    <row r="55" spans="1:65" x14ac:dyDescent="0.2">
      <c r="A55" s="32" t="s">
        <v>241</v>
      </c>
      <c r="B55" s="220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</row>
    <row r="56" spans="1:6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</row>
    <row r="57" spans="1:6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</row>
    <row r="58" spans="1:6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</row>
    <row r="59" spans="1:6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</row>
    <row r="60" spans="1:6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</row>
    <row r="61" spans="1:6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</row>
    <row r="62" spans="1:6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</row>
    <row r="63" spans="1:6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</row>
    <row r="64" spans="1:6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</row>
    <row r="65" spans="1:6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</row>
    <row r="66" spans="1:6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</row>
    <row r="67" spans="1:6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</row>
    <row r="68" spans="1:6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</row>
    <row r="69" spans="1:6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  <row r="119" spans="1:65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</row>
    <row r="120" spans="1:65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</row>
    <row r="121" spans="1:65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</row>
    <row r="122" spans="1:65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</row>
    <row r="123" spans="1:65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</row>
    <row r="124" spans="1:65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</row>
    <row r="125" spans="1:65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</row>
    <row r="126" spans="1:65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</row>
    <row r="127" spans="1:65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</row>
    <row r="128" spans="1:65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</row>
    <row r="129" spans="1:65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</row>
    <row r="130" spans="1:65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</row>
    <row r="131" spans="1:65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</row>
    <row r="132" spans="1:65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</row>
    <row r="133" spans="1:65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</row>
    <row r="134" spans="1:65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</row>
    <row r="135" spans="1:65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</row>
    <row r="136" spans="1:65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</row>
    <row r="137" spans="1:65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</row>
    <row r="138" spans="1:65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</row>
    <row r="139" spans="1:65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</row>
    <row r="140" spans="1:65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</row>
    <row r="141" spans="1:65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</row>
    <row r="142" spans="1:65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</row>
    <row r="143" spans="1:65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</row>
    <row r="144" spans="1:65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</row>
    <row r="145" spans="1:65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</row>
    <row r="146" spans="1:65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</row>
    <row r="147" spans="1:65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</row>
    <row r="148" spans="1:65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</row>
    <row r="149" spans="1:65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</row>
    <row r="150" spans="1:65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</row>
    <row r="151" spans="1:65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</row>
    <row r="152" spans="1:65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</row>
    <row r="153" spans="1:65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</row>
    <row r="154" spans="1:65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</row>
    <row r="155" spans="1:65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</row>
    <row r="156" spans="1:65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2"/>
    </row>
    <row r="157" spans="1:65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2"/>
    </row>
    <row r="158" spans="1:65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</row>
    <row r="159" spans="1:65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</row>
    <row r="160" spans="1:65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</row>
    <row r="161" spans="1:65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</row>
    <row r="162" spans="1:65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</row>
    <row r="163" spans="1:65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</row>
    <row r="164" spans="1:65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</row>
    <row r="165" spans="1:65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</row>
    <row r="166" spans="1:65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2"/>
    </row>
    <row r="167" spans="1:65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2"/>
    </row>
    <row r="168" spans="1:65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2"/>
    </row>
    <row r="169" spans="1:65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2"/>
    </row>
    <row r="170" spans="1:65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2"/>
    </row>
    <row r="171" spans="1:65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</row>
    <row r="172" spans="1:65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</row>
    <row r="173" spans="1:65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</row>
    <row r="174" spans="1:65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</row>
    <row r="175" spans="1:65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</row>
    <row r="176" spans="1:65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</row>
    <row r="177" spans="1:65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</row>
    <row r="178" spans="1:65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</row>
    <row r="179" spans="1:65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2"/>
    </row>
    <row r="180" spans="1:65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</row>
    <row r="181" spans="1:65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</row>
    <row r="182" spans="1:65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</row>
    <row r="183" spans="1:65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</row>
    <row r="184" spans="1:65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</row>
    <row r="185" spans="1:65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</row>
    <row r="186" spans="1:65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</row>
    <row r="187" spans="1:65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</row>
    <row r="188" spans="1:65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</row>
    <row r="189" spans="1:65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</row>
    <row r="190" spans="1:65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</row>
    <row r="191" spans="1:65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</row>
    <row r="192" spans="1:65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</row>
    <row r="193" spans="1:65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</row>
    <row r="194" spans="1:65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</row>
    <row r="195" spans="1:65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</row>
    <row r="196" spans="1:65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</row>
    <row r="197" spans="1:65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</row>
    <row r="198" spans="1:65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</row>
    <row r="199" spans="1:65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</row>
    <row r="200" spans="1:65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</row>
    <row r="201" spans="1:65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</row>
    <row r="202" spans="1:65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</row>
    <row r="203" spans="1:65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</row>
    <row r="204" spans="1:65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</row>
    <row r="205" spans="1:65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</row>
    <row r="206" spans="1:65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</row>
    <row r="207" spans="1:65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</row>
    <row r="208" spans="1:65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</row>
    <row r="209" spans="1:65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</row>
    <row r="210" spans="1:65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</row>
    <row r="211" spans="1:65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</row>
    <row r="212" spans="1:65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</row>
    <row r="213" spans="1:65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</row>
    <row r="214" spans="1:65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</row>
    <row r="215" spans="1:65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</row>
    <row r="216" spans="1:65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</row>
    <row r="217" spans="1:65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</row>
    <row r="218" spans="1:65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</row>
    <row r="219" spans="1:65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</row>
    <row r="220" spans="1:65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</row>
    <row r="221" spans="1:65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</row>
    <row r="222" spans="1:65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</row>
    <row r="223" spans="1:65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</row>
    <row r="224" spans="1:65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</row>
    <row r="225" spans="1:65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</row>
    <row r="226" spans="1:65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</row>
    <row r="227" spans="1:65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</row>
    <row r="228" spans="1:65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</row>
    <row r="229" spans="1:65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</row>
    <row r="230" spans="1:65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</row>
    <row r="231" spans="1:65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</row>
    <row r="232" spans="1:65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</row>
    <row r="233" spans="1:65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</row>
    <row r="234" spans="1:65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</row>
    <row r="235" spans="1:65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</row>
    <row r="236" spans="1:65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</row>
    <row r="237" spans="1:65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</row>
    <row r="238" spans="1:65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</row>
    <row r="239" spans="1:65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</row>
    <row r="240" spans="1:65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</row>
    <row r="241" spans="1:65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</row>
    <row r="242" spans="1:65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</row>
    <row r="243" spans="1:65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</row>
    <row r="244" spans="1:65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</row>
    <row r="245" spans="1:65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</row>
    <row r="246" spans="1:65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</row>
    <row r="247" spans="1:65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</row>
    <row r="248" spans="1:65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</row>
    <row r="249" spans="1:65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</row>
    <row r="250" spans="1:65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</row>
    <row r="251" spans="1:65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</row>
    <row r="252" spans="1:65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</row>
    <row r="253" spans="1:65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</row>
    <row r="254" spans="1:65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</row>
    <row r="255" spans="1:65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</row>
    <row r="256" spans="1:65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</row>
    <row r="257" spans="1:65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</row>
    <row r="258" spans="1:65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</row>
    <row r="259" spans="1:65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</row>
    <row r="260" spans="1:65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</row>
    <row r="261" spans="1:65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</row>
    <row r="262" spans="1:65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</row>
    <row r="263" spans="1:65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</row>
    <row r="264" spans="1:65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</row>
    <row r="265" spans="1:65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</row>
    <row r="266" spans="1:65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</row>
    <row r="267" spans="1:65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</row>
    <row r="268" spans="1:65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</row>
    <row r="269" spans="1:65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</row>
    <row r="270" spans="1:65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</row>
    <row r="271" spans="1:65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</row>
    <row r="272" spans="1:65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</row>
    <row r="273" spans="1:65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</row>
    <row r="274" spans="1:65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</row>
    <row r="275" spans="1:65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</row>
    <row r="276" spans="1:65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</row>
    <row r="277" spans="1:65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</row>
    <row r="278" spans="1:65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</row>
    <row r="279" spans="1:65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</row>
    <row r="280" spans="1:65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</row>
    <row r="281" spans="1:65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</row>
    <row r="282" spans="1:65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</row>
    <row r="283" spans="1:65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</row>
    <row r="284" spans="1:65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</row>
    <row r="285" spans="1:65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</row>
    <row r="286" spans="1:65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</row>
    <row r="287" spans="1:65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</row>
    <row r="288" spans="1:65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</row>
    <row r="289" spans="1:65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</row>
    <row r="290" spans="1:65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</row>
    <row r="291" spans="1:65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</row>
    <row r="292" spans="1:65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</row>
    <row r="293" spans="1:65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</row>
    <row r="294" spans="1:65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</row>
    <row r="295" spans="1:65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</row>
    <row r="296" spans="1:65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</row>
    <row r="297" spans="1:65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</row>
    <row r="298" spans="1:65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</row>
    <row r="299" spans="1:65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</row>
    <row r="300" spans="1:65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</row>
    <row r="301" spans="1:65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</row>
    <row r="302" spans="1:65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</row>
    <row r="303" spans="1:65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</row>
    <row r="304" spans="1:65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</row>
    <row r="305" spans="1:65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</row>
    <row r="306" spans="1:65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</row>
    <row r="307" spans="1:65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</row>
    <row r="308" spans="1:65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</row>
    <row r="309" spans="1:65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</row>
    <row r="310" spans="1:65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</row>
    <row r="311" spans="1:65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</row>
    <row r="312" spans="1:65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</row>
    <row r="313" spans="1:65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</row>
    <row r="314" spans="1:65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</row>
    <row r="315" spans="1:65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</row>
    <row r="316" spans="1:65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</row>
    <row r="317" spans="1:65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</row>
    <row r="318" spans="1:65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</row>
    <row r="319" spans="1:65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</row>
    <row r="320" spans="1:65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</row>
    <row r="321" spans="1:65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</row>
    <row r="322" spans="1:65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</row>
    <row r="323" spans="1:65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</row>
    <row r="324" spans="1:65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</row>
    <row r="325" spans="1:65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</row>
    <row r="326" spans="1:65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</row>
    <row r="327" spans="1:65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</row>
    <row r="328" spans="1:65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</row>
    <row r="329" spans="1:65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</row>
    <row r="330" spans="1:65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</row>
    <row r="331" spans="1:65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</row>
    <row r="332" spans="1:65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</row>
    <row r="333" spans="1:65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</row>
    <row r="334" spans="1:65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</row>
    <row r="335" spans="1:65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</row>
    <row r="336" spans="1:65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</row>
    <row r="337" spans="1:65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</row>
    <row r="338" spans="1:65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</row>
    <row r="339" spans="1:65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</row>
    <row r="340" spans="1:65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</row>
    <row r="341" spans="1:65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</row>
    <row r="342" spans="1:65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</row>
    <row r="343" spans="1:65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</row>
    <row r="344" spans="1:65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</row>
    <row r="345" spans="1:65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</row>
    <row r="346" spans="1:65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</row>
    <row r="347" spans="1:65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</row>
    <row r="348" spans="1:65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</row>
    <row r="349" spans="1:65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</row>
    <row r="350" spans="1:65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</row>
    <row r="351" spans="1:65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</row>
    <row r="352" spans="1:65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</row>
    <row r="353" spans="1:65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</row>
    <row r="354" spans="1:65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</row>
    <row r="355" spans="1:65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</row>
    <row r="356" spans="1:65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</row>
    <row r="357" spans="1:65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</row>
    <row r="358" spans="1:65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</row>
    <row r="359" spans="1:65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</row>
    <row r="360" spans="1:65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</row>
    <row r="361" spans="1:65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</row>
    <row r="362" spans="1:65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</row>
    <row r="363" spans="1:65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</row>
    <row r="364" spans="1:65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</row>
    <row r="365" spans="1:65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</row>
    <row r="366" spans="1:65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</row>
    <row r="367" spans="1:65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</row>
    <row r="368" spans="1:65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</row>
    <row r="369" spans="1:65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</row>
    <row r="370" spans="1:65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</row>
    <row r="371" spans="1:65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</row>
    <row r="372" spans="1:65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</row>
    <row r="373" spans="1:65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</row>
    <row r="374" spans="1:65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</row>
    <row r="375" spans="1:65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</row>
    <row r="376" spans="1:65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</row>
    <row r="377" spans="1:65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</row>
    <row r="378" spans="1:65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</row>
    <row r="379" spans="1:65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</row>
    <row r="380" spans="1:65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</row>
    <row r="381" spans="1:65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</row>
    <row r="382" spans="1:65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</row>
    <row r="383" spans="1:65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</row>
    <row r="384" spans="1:65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</row>
    <row r="385" spans="1:65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</row>
    <row r="386" spans="1:65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</row>
    <row r="387" spans="1:65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</row>
    <row r="388" spans="1:65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</row>
    <row r="389" spans="1:65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</row>
    <row r="390" spans="1:65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</row>
    <row r="391" spans="1:65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</row>
    <row r="392" spans="1:65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</row>
    <row r="393" spans="1:65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</row>
    <row r="394" spans="1:65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</row>
    <row r="395" spans="1:65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</row>
    <row r="396" spans="1:65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</row>
    <row r="397" spans="1:65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</row>
    <row r="398" spans="1:65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</row>
    <row r="399" spans="1:65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</row>
    <row r="400" spans="1:65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</row>
    <row r="401" spans="1:65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</row>
    <row r="402" spans="1:65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</row>
    <row r="403" spans="1:65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</row>
    <row r="404" spans="1:65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</row>
    <row r="405" spans="1:65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</row>
    <row r="406" spans="1:65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</row>
    <row r="407" spans="1:65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</row>
    <row r="408" spans="1:65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</row>
    <row r="409" spans="1:65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</row>
    <row r="410" spans="1:65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</row>
    <row r="411" spans="1:65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</row>
    <row r="412" spans="1:65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</row>
    <row r="413" spans="1:65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</row>
    <row r="414" spans="1:65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</row>
    <row r="415" spans="1:65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</row>
    <row r="416" spans="1:65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</row>
    <row r="417" spans="1:65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</row>
    <row r="418" spans="1:65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</row>
    <row r="419" spans="1:65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</row>
    <row r="420" spans="1:65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</row>
    <row r="421" spans="1:65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</row>
    <row r="422" spans="1:65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</row>
    <row r="423" spans="1:65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</row>
    <row r="424" spans="1:65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</row>
    <row r="425" spans="1:65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</row>
    <row r="426" spans="1:65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</row>
    <row r="427" spans="1:65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</row>
    <row r="428" spans="1:65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</row>
    <row r="429" spans="1:65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</row>
    <row r="430" spans="1:65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</row>
    <row r="431" spans="1:65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</row>
    <row r="432" spans="1:65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</row>
    <row r="433" spans="1:65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</row>
    <row r="434" spans="1:65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</row>
    <row r="435" spans="1:65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</row>
    <row r="436" spans="1:65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</row>
    <row r="437" spans="1:65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</row>
    <row r="438" spans="1:65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</row>
    <row r="439" spans="1:65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</row>
    <row r="440" spans="1:65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</row>
    <row r="441" spans="1:65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</row>
    <row r="442" spans="1:65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</row>
    <row r="443" spans="1:65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</row>
    <row r="444" spans="1:65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</row>
    <row r="445" spans="1:65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</row>
    <row r="446" spans="1:65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</row>
    <row r="447" spans="1:65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</row>
    <row r="448" spans="1:65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</row>
    <row r="449" spans="1:65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</row>
    <row r="450" spans="1:65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</row>
    <row r="451" spans="1:65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</row>
    <row r="452" spans="1:65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</row>
    <row r="453" spans="1:65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</row>
    <row r="454" spans="1:65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</row>
    <row r="455" spans="1:65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</row>
    <row r="456" spans="1:65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</row>
    <row r="457" spans="1:65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</row>
    <row r="458" spans="1:65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</row>
    <row r="459" spans="1:65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</row>
    <row r="460" spans="1:65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</row>
    <row r="461" spans="1:65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</row>
    <row r="462" spans="1:65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</row>
    <row r="463" spans="1:65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</row>
    <row r="464" spans="1:65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</row>
    <row r="465" spans="1:65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</row>
    <row r="466" spans="1:65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</row>
    <row r="467" spans="1:65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</row>
    <row r="468" spans="1:65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</row>
    <row r="469" spans="1:65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</row>
    <row r="470" spans="1:65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</row>
    <row r="471" spans="1:65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</row>
    <row r="472" spans="1:65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</row>
    <row r="473" spans="1:65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</row>
    <row r="474" spans="1:65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</row>
    <row r="475" spans="1:65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</row>
    <row r="476" spans="1:65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</row>
    <row r="477" spans="1:65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</row>
    <row r="478" spans="1:65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</row>
    <row r="479" spans="1:65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</row>
    <row r="480" spans="1:65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</row>
    <row r="481" spans="1:65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</row>
    <row r="482" spans="1:65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</row>
    <row r="483" spans="1:65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</row>
    <row r="484" spans="1:65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</row>
    <row r="485" spans="1:65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</row>
    <row r="486" spans="1:65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</row>
    <row r="487" spans="1:65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</row>
    <row r="488" spans="1:65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</row>
    <row r="489" spans="1:65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</row>
    <row r="490" spans="1:65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</row>
    <row r="491" spans="1:65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</row>
    <row r="492" spans="1:65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</row>
    <row r="493" spans="1:65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</row>
    <row r="494" spans="1:65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</row>
    <row r="495" spans="1:65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</row>
    <row r="496" spans="1:65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</row>
    <row r="497" spans="1:65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</row>
    <row r="498" spans="1:65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</row>
    <row r="499" spans="1:65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</row>
    <row r="500" spans="1:65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</row>
    <row r="501" spans="1:65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</row>
    <row r="502" spans="1:65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</row>
    <row r="503" spans="1:65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</row>
    <row r="504" spans="1:65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</row>
    <row r="505" spans="1:65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</row>
    <row r="506" spans="1:65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</row>
    <row r="507" spans="1:65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</row>
    <row r="508" spans="1:65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</row>
    <row r="509" spans="1:65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</row>
    <row r="510" spans="1:65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</row>
    <row r="511" spans="1:65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</row>
    <row r="512" spans="1:65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</row>
    <row r="513" spans="1:65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</row>
    <row r="514" spans="1:65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</row>
    <row r="515" spans="1:65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</row>
    <row r="516" spans="1:65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</row>
    <row r="517" spans="1:65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</row>
    <row r="518" spans="1:65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</row>
    <row r="519" spans="1:65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</row>
    <row r="520" spans="1:65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</row>
    <row r="521" spans="1:65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</row>
    <row r="522" spans="1:65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</row>
    <row r="523" spans="1:65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</row>
    <row r="524" spans="1:65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</row>
    <row r="525" spans="1:65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</row>
    <row r="526" spans="1:65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</row>
    <row r="527" spans="1:65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</row>
    <row r="528" spans="1:65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</row>
    <row r="529" spans="1:65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</row>
    <row r="530" spans="1:65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</row>
    <row r="531" spans="1:65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</row>
    <row r="532" spans="1:65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</row>
    <row r="533" spans="1:65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</row>
    <row r="534" spans="1:65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</row>
    <row r="535" spans="1:65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</row>
    <row r="536" spans="1:65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</row>
    <row r="537" spans="1:65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</row>
    <row r="538" spans="1:65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</row>
    <row r="539" spans="1:65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</row>
    <row r="540" spans="1:65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</row>
    <row r="541" spans="1:65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</row>
    <row r="542" spans="1:65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</row>
    <row r="543" spans="1:65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</row>
    <row r="544" spans="1:65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</row>
    <row r="545" spans="1:65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</row>
    <row r="546" spans="1:65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</row>
    <row r="547" spans="1:65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</row>
    <row r="548" spans="1:65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</row>
    <row r="549" spans="1:65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</row>
    <row r="550" spans="1:65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</row>
    <row r="551" spans="1:65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</row>
    <row r="552" spans="1:65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</row>
    <row r="553" spans="1:65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</row>
    <row r="554" spans="1:65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</row>
    <row r="555" spans="1:65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</row>
    <row r="556" spans="1:65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</row>
    <row r="557" spans="1:65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</row>
    <row r="558" spans="1:65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</row>
    <row r="559" spans="1:65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</row>
    <row r="560" spans="1:65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</row>
    <row r="561" spans="1:65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</row>
    <row r="562" spans="1:65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</row>
    <row r="563" spans="1:65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</row>
    <row r="564" spans="1:65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</row>
    <row r="565" spans="1:65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</row>
    <row r="566" spans="1:65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</row>
    <row r="567" spans="1:65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</row>
    <row r="568" spans="1:65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</row>
    <row r="569" spans="1:65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</row>
    <row r="570" spans="1:65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</row>
    <row r="571" spans="1:65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</row>
    <row r="572" spans="1:65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</row>
    <row r="573" spans="1:65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</row>
    <row r="574" spans="1:65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</row>
    <row r="575" spans="1:65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</row>
    <row r="576" spans="1:65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</row>
    <row r="577" spans="1:65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</row>
    <row r="578" spans="1:65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</row>
    <row r="579" spans="1:65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</row>
    <row r="580" spans="1:65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</row>
    <row r="581" spans="1:65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</row>
    <row r="582" spans="1:65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</row>
    <row r="583" spans="1:65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</row>
    <row r="584" spans="1:65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</row>
    <row r="585" spans="1:65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</row>
    <row r="586" spans="1:65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</row>
    <row r="587" spans="1:65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</row>
    <row r="588" spans="1:65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</row>
    <row r="589" spans="1:65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</row>
    <row r="590" spans="1:65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</row>
    <row r="591" spans="1:65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</row>
    <row r="592" spans="1:65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</row>
    <row r="593" spans="1:65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</row>
    <row r="594" spans="1:65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</row>
    <row r="595" spans="1:65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</row>
    <row r="596" spans="1:65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</row>
    <row r="597" spans="1:65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</row>
    <row r="598" spans="1:65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</row>
    <row r="599" spans="1:65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</row>
    <row r="600" spans="1:65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</row>
    <row r="601" spans="1:65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</row>
    <row r="602" spans="1:65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</row>
    <row r="603" spans="1:65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</row>
    <row r="604" spans="1:65" x14ac:dyDescent="0.2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</row>
    <row r="605" spans="1:65" x14ac:dyDescent="0.2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</row>
    <row r="606" spans="1:65" x14ac:dyDescent="0.2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</row>
    <row r="607" spans="1:65" x14ac:dyDescent="0.2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</row>
    <row r="608" spans="1:65" x14ac:dyDescent="0.2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</row>
    <row r="609" spans="1:65" x14ac:dyDescent="0.2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</row>
    <row r="610" spans="1:65" x14ac:dyDescent="0.2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</row>
    <row r="611" spans="1:65" x14ac:dyDescent="0.2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</row>
    <row r="612" spans="1:65" x14ac:dyDescent="0.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</row>
    <row r="613" spans="1:65" x14ac:dyDescent="0.2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</row>
    <row r="614" spans="1:65" x14ac:dyDescent="0.2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</row>
    <row r="615" spans="1:65" x14ac:dyDescent="0.2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</row>
    <row r="616" spans="1:65" x14ac:dyDescent="0.2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</row>
    <row r="617" spans="1:65" x14ac:dyDescent="0.2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</row>
    <row r="618" spans="1:65" x14ac:dyDescent="0.2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</row>
    <row r="619" spans="1:65" x14ac:dyDescent="0.2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</row>
    <row r="620" spans="1:65" x14ac:dyDescent="0.2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</row>
    <row r="621" spans="1:65" x14ac:dyDescent="0.2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</row>
    <row r="622" spans="1:65" x14ac:dyDescent="0.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</row>
    <row r="623" spans="1:65" x14ac:dyDescent="0.2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</row>
    <row r="624" spans="1:65" x14ac:dyDescent="0.2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</row>
    <row r="625" spans="1:65" x14ac:dyDescent="0.2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</row>
    <row r="626" spans="1:65" x14ac:dyDescent="0.2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</row>
    <row r="627" spans="1:65" x14ac:dyDescent="0.2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</row>
    <row r="628" spans="1:65" x14ac:dyDescent="0.2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</row>
    <row r="629" spans="1:65" x14ac:dyDescent="0.2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</row>
    <row r="630" spans="1:65" x14ac:dyDescent="0.2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</row>
    <row r="631" spans="1:65" x14ac:dyDescent="0.2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</row>
    <row r="632" spans="1:65" x14ac:dyDescent="0.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</row>
    <row r="633" spans="1:65" x14ac:dyDescent="0.2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</row>
    <row r="634" spans="1:65" x14ac:dyDescent="0.2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</row>
    <row r="635" spans="1:65" x14ac:dyDescent="0.2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</row>
    <row r="636" spans="1:65" x14ac:dyDescent="0.2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</row>
    <row r="637" spans="1:65" x14ac:dyDescent="0.2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</row>
    <row r="638" spans="1:65" x14ac:dyDescent="0.2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</row>
    <row r="639" spans="1:65" x14ac:dyDescent="0.2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</row>
    <row r="640" spans="1:65" x14ac:dyDescent="0.2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</row>
    <row r="641" spans="1:65" x14ac:dyDescent="0.2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</row>
    <row r="642" spans="1:65" x14ac:dyDescent="0.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</row>
    <row r="643" spans="1:65" x14ac:dyDescent="0.2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</row>
    <row r="644" spans="1:65" x14ac:dyDescent="0.2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</row>
    <row r="645" spans="1:65" x14ac:dyDescent="0.2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</row>
    <row r="646" spans="1:65" x14ac:dyDescent="0.2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</row>
    <row r="647" spans="1:65" x14ac:dyDescent="0.2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</row>
    <row r="648" spans="1:65" x14ac:dyDescent="0.2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</row>
    <row r="649" spans="1:65" x14ac:dyDescent="0.2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</row>
    <row r="650" spans="1:65" x14ac:dyDescent="0.2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</row>
    <row r="651" spans="1:65" x14ac:dyDescent="0.2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</row>
    <row r="652" spans="1:65" x14ac:dyDescent="0.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</row>
    <row r="653" spans="1:65" x14ac:dyDescent="0.2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</row>
    <row r="654" spans="1:65" x14ac:dyDescent="0.2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</row>
    <row r="655" spans="1:65" x14ac:dyDescent="0.2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</row>
    <row r="656" spans="1:65" x14ac:dyDescent="0.2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</row>
    <row r="657" spans="1:65" x14ac:dyDescent="0.2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</row>
    <row r="658" spans="1:65" x14ac:dyDescent="0.2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</row>
    <row r="659" spans="1:65" x14ac:dyDescent="0.2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</row>
    <row r="660" spans="1:65" x14ac:dyDescent="0.2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</row>
    <row r="661" spans="1:65" x14ac:dyDescent="0.2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</row>
    <row r="662" spans="1:65" x14ac:dyDescent="0.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</row>
    <row r="663" spans="1:65" x14ac:dyDescent="0.2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</row>
    <row r="664" spans="1:65" x14ac:dyDescent="0.2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</row>
    <row r="665" spans="1:65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</row>
    <row r="666" spans="1:65" x14ac:dyDescent="0.2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</row>
    <row r="667" spans="1:65" x14ac:dyDescent="0.2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</row>
    <row r="668" spans="1:65" x14ac:dyDescent="0.2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</row>
    <row r="669" spans="1:65" x14ac:dyDescent="0.2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</row>
    <row r="670" spans="1:65" x14ac:dyDescent="0.2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</row>
    <row r="671" spans="1:65" x14ac:dyDescent="0.2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</row>
    <row r="672" spans="1:65" x14ac:dyDescent="0.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</row>
    <row r="673" spans="1:65" x14ac:dyDescent="0.2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</row>
    <row r="674" spans="1:65" x14ac:dyDescent="0.2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</row>
    <row r="675" spans="1:65" x14ac:dyDescent="0.2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</row>
    <row r="676" spans="1:65" x14ac:dyDescent="0.2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</row>
    <row r="677" spans="1:65" x14ac:dyDescent="0.2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</row>
    <row r="678" spans="1:65" x14ac:dyDescent="0.2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</row>
    <row r="679" spans="1:65" x14ac:dyDescent="0.2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</row>
    <row r="680" spans="1:65" x14ac:dyDescent="0.2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</row>
    <row r="681" spans="1:65" x14ac:dyDescent="0.2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</row>
    <row r="682" spans="1:65" x14ac:dyDescent="0.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</row>
    <row r="683" spans="1:65" x14ac:dyDescent="0.2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</row>
    <row r="684" spans="1:65" x14ac:dyDescent="0.2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</row>
    <row r="685" spans="1:65" x14ac:dyDescent="0.2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</row>
    <row r="686" spans="1:65" x14ac:dyDescent="0.2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</row>
    <row r="687" spans="1:65" x14ac:dyDescent="0.2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</row>
    <row r="688" spans="1:65" x14ac:dyDescent="0.2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</row>
    <row r="689" spans="1:65" x14ac:dyDescent="0.2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</row>
    <row r="690" spans="1:65" x14ac:dyDescent="0.2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</row>
    <row r="691" spans="1:65" x14ac:dyDescent="0.2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</row>
    <row r="692" spans="1:65" x14ac:dyDescent="0.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</row>
    <row r="693" spans="1:65" x14ac:dyDescent="0.2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</row>
    <row r="694" spans="1:65" x14ac:dyDescent="0.2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</row>
    <row r="695" spans="1:65" x14ac:dyDescent="0.2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</row>
    <row r="696" spans="1:65" x14ac:dyDescent="0.2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</row>
    <row r="697" spans="1:65" x14ac:dyDescent="0.2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</row>
    <row r="698" spans="1:65" x14ac:dyDescent="0.2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</row>
    <row r="699" spans="1:65" x14ac:dyDescent="0.2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</row>
    <row r="700" spans="1:65" x14ac:dyDescent="0.2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2" t="s">
        <v>120</v>
      </c>
      <c r="B1" s="282" t="s">
        <v>121</v>
      </c>
      <c r="C1" s="282" t="s">
        <v>122</v>
      </c>
      <c r="D1" s="282"/>
      <c r="E1" s="28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ht="15.75" x14ac:dyDescent="0.2">
      <c r="A2" s="282"/>
      <c r="B2" s="282"/>
      <c r="C2" s="73" t="s">
        <v>123</v>
      </c>
      <c r="D2" s="73" t="s">
        <v>124</v>
      </c>
      <c r="E2" s="73" t="s">
        <v>125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</row>
    <row r="3" spans="1:54" ht="15.75" x14ac:dyDescent="0.2">
      <c r="A3" s="74"/>
      <c r="B3" s="75"/>
      <c r="C3" s="75"/>
      <c r="D3" s="75"/>
      <c r="E3" s="76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ht="15.75" x14ac:dyDescent="0.2">
      <c r="A4" s="77" t="s">
        <v>126</v>
      </c>
      <c r="B4" s="78" t="s">
        <v>123</v>
      </c>
      <c r="C4" s="79">
        <f>SUM(C5:C55)</f>
        <v>5784442</v>
      </c>
      <c r="D4" s="79">
        <f>SUM(D5:D55)</f>
        <v>2890950</v>
      </c>
      <c r="E4" s="79">
        <f>SUM(E5:E55)</f>
        <v>2893492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</row>
    <row r="5" spans="1:54" ht="15.75" x14ac:dyDescent="0.2">
      <c r="A5" s="80" t="s">
        <v>126</v>
      </c>
      <c r="B5" s="81" t="s">
        <v>127</v>
      </c>
      <c r="C5" s="82">
        <v>2974</v>
      </c>
      <c r="D5" s="82">
        <v>1442</v>
      </c>
      <c r="E5" s="83">
        <v>1532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ht="15.75" x14ac:dyDescent="0.2">
      <c r="A6" s="84" t="s">
        <v>126</v>
      </c>
      <c r="B6" s="85" t="s">
        <v>128</v>
      </c>
      <c r="C6" s="86">
        <v>3382</v>
      </c>
      <c r="D6" s="86">
        <v>1690</v>
      </c>
      <c r="E6" s="87">
        <v>1692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ht="15.75" x14ac:dyDescent="0.2">
      <c r="A7" s="80" t="s">
        <v>126</v>
      </c>
      <c r="B7" s="81" t="s">
        <v>129</v>
      </c>
      <c r="C7" s="82">
        <v>35289</v>
      </c>
      <c r="D7" s="82">
        <v>17829</v>
      </c>
      <c r="E7" s="83">
        <v>17460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ht="15.75" x14ac:dyDescent="0.2">
      <c r="A8" s="84" t="s">
        <v>126</v>
      </c>
      <c r="B8" s="85" t="s">
        <v>130</v>
      </c>
      <c r="C8" s="86">
        <v>18030</v>
      </c>
      <c r="D8" s="86">
        <v>8852</v>
      </c>
      <c r="E8" s="87">
        <v>9178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ht="15.75" x14ac:dyDescent="0.2">
      <c r="A9" s="80" t="s">
        <v>126</v>
      </c>
      <c r="B9" s="81" t="s">
        <v>131</v>
      </c>
      <c r="C9" s="82">
        <v>656464</v>
      </c>
      <c r="D9" s="82">
        <v>331513</v>
      </c>
      <c r="E9" s="83">
        <v>324951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ht="15.75" x14ac:dyDescent="0.2">
      <c r="A10" s="84" t="s">
        <v>126</v>
      </c>
      <c r="B10" s="85" t="s">
        <v>132</v>
      </c>
      <c r="C10" s="86">
        <v>14992</v>
      </c>
      <c r="D10" s="86">
        <v>7667</v>
      </c>
      <c r="E10" s="87">
        <v>7325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ht="15.75" x14ac:dyDescent="0.2">
      <c r="A11" s="80" t="s">
        <v>126</v>
      </c>
      <c r="B11" s="81" t="s">
        <v>133</v>
      </c>
      <c r="C11" s="82">
        <v>3661</v>
      </c>
      <c r="D11" s="82">
        <v>1824</v>
      </c>
      <c r="E11" s="83">
        <v>1837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ht="15.75" x14ac:dyDescent="0.2">
      <c r="A12" s="84" t="s">
        <v>126</v>
      </c>
      <c r="B12" s="85" t="s">
        <v>134</v>
      </c>
      <c r="C12" s="86">
        <v>122337</v>
      </c>
      <c r="D12" s="86">
        <v>62377</v>
      </c>
      <c r="E12" s="87">
        <v>59960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ht="15.75" x14ac:dyDescent="0.2">
      <c r="A13" s="80" t="s">
        <v>126</v>
      </c>
      <c r="B13" s="81" t="s">
        <v>135</v>
      </c>
      <c r="C13" s="82">
        <v>7340</v>
      </c>
      <c r="D13" s="82">
        <v>3707</v>
      </c>
      <c r="E13" s="83">
        <v>3633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ht="15.75" x14ac:dyDescent="0.2">
      <c r="A14" s="84" t="s">
        <v>126</v>
      </c>
      <c r="B14" s="85" t="s">
        <v>136</v>
      </c>
      <c r="C14" s="86">
        <v>9930</v>
      </c>
      <c r="D14" s="86">
        <v>4961</v>
      </c>
      <c r="E14" s="87">
        <v>4969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ht="15.75" x14ac:dyDescent="0.2">
      <c r="A15" s="80" t="s">
        <v>126</v>
      </c>
      <c r="B15" s="81" t="s">
        <v>137</v>
      </c>
      <c r="C15" s="82">
        <v>68747</v>
      </c>
      <c r="D15" s="82">
        <v>35206</v>
      </c>
      <c r="E15" s="83">
        <v>33541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ht="15.75" x14ac:dyDescent="0.2">
      <c r="A16" s="84" t="s">
        <v>126</v>
      </c>
      <c r="B16" s="85" t="s">
        <v>138</v>
      </c>
      <c r="C16" s="86">
        <v>36088</v>
      </c>
      <c r="D16" s="86">
        <v>18060</v>
      </c>
      <c r="E16" s="87">
        <v>18028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ht="15.75" x14ac:dyDescent="0.2">
      <c r="A17" s="80" t="s">
        <v>126</v>
      </c>
      <c r="B17" s="81" t="s">
        <v>139</v>
      </c>
      <c r="C17" s="82">
        <v>1360</v>
      </c>
      <c r="D17" s="82">
        <v>657</v>
      </c>
      <c r="E17" s="83">
        <v>703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ht="15.75" x14ac:dyDescent="0.2">
      <c r="A18" s="84" t="s">
        <v>126</v>
      </c>
      <c r="B18" s="85" t="s">
        <v>140</v>
      </c>
      <c r="C18" s="86">
        <v>3256</v>
      </c>
      <c r="D18" s="86">
        <v>1672</v>
      </c>
      <c r="E18" s="87">
        <v>1584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</row>
    <row r="19" spans="1:54" ht="15.75" x14ac:dyDescent="0.2">
      <c r="A19" s="80" t="s">
        <v>126</v>
      </c>
      <c r="B19" s="81" t="s">
        <v>141</v>
      </c>
      <c r="C19" s="82">
        <v>104478</v>
      </c>
      <c r="D19" s="82">
        <v>52883</v>
      </c>
      <c r="E19" s="83">
        <v>51595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</row>
    <row r="20" spans="1:54" ht="15.75" x14ac:dyDescent="0.2">
      <c r="A20" s="84" t="s">
        <v>126</v>
      </c>
      <c r="B20" s="85" t="s">
        <v>142</v>
      </c>
      <c r="C20" s="86">
        <v>40903</v>
      </c>
      <c r="D20" s="86">
        <v>20444</v>
      </c>
      <c r="E20" s="87">
        <v>20459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</row>
    <row r="21" spans="1:54" ht="15.75" x14ac:dyDescent="0.2">
      <c r="A21" s="80" t="s">
        <v>126</v>
      </c>
      <c r="B21" s="81" t="s">
        <v>143</v>
      </c>
      <c r="C21" s="82">
        <v>397205</v>
      </c>
      <c r="D21" s="82">
        <v>200708</v>
      </c>
      <c r="E21" s="83">
        <v>196497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</row>
    <row r="22" spans="1:54" ht="15.75" x14ac:dyDescent="0.2">
      <c r="A22" s="84" t="s">
        <v>126</v>
      </c>
      <c r="B22" s="85" t="s">
        <v>144</v>
      </c>
      <c r="C22" s="86">
        <v>5506</v>
      </c>
      <c r="D22" s="86">
        <v>2796</v>
      </c>
      <c r="E22" s="87">
        <v>2710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</row>
    <row r="23" spans="1:54" ht="15.75" x14ac:dyDescent="0.2">
      <c r="A23" s="80" t="s">
        <v>126</v>
      </c>
      <c r="B23" s="81" t="s">
        <v>145</v>
      </c>
      <c r="C23" s="82">
        <v>481213</v>
      </c>
      <c r="D23" s="82">
        <v>242161</v>
      </c>
      <c r="E23" s="83">
        <v>239052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</row>
    <row r="24" spans="1:54" ht="15.75" x14ac:dyDescent="0.2">
      <c r="A24" s="84" t="s">
        <v>126</v>
      </c>
      <c r="B24" s="85" t="s">
        <v>146</v>
      </c>
      <c r="C24" s="86">
        <v>14109</v>
      </c>
      <c r="D24" s="86">
        <v>7115</v>
      </c>
      <c r="E24" s="87">
        <v>6994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</row>
    <row r="25" spans="1:54" ht="15.75" x14ac:dyDescent="0.2">
      <c r="A25" s="80" t="s">
        <v>126</v>
      </c>
      <c r="B25" s="81" t="s">
        <v>147</v>
      </c>
      <c r="C25" s="82">
        <v>1808</v>
      </c>
      <c r="D25" s="82">
        <v>890</v>
      </c>
      <c r="E25" s="83">
        <v>918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</row>
    <row r="26" spans="1:54" ht="15.75" x14ac:dyDescent="0.2">
      <c r="A26" s="84" t="s">
        <v>126</v>
      </c>
      <c r="B26" s="85" t="s">
        <v>148</v>
      </c>
      <c r="C26" s="86">
        <v>6282</v>
      </c>
      <c r="D26" s="86">
        <v>3224</v>
      </c>
      <c r="E26" s="87">
        <v>3058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</row>
    <row r="27" spans="1:54" ht="15.75" x14ac:dyDescent="0.2">
      <c r="A27" s="80" t="s">
        <v>126</v>
      </c>
      <c r="B27" s="81" t="s">
        <v>149</v>
      </c>
      <c r="C27" s="82">
        <v>102149</v>
      </c>
      <c r="D27" s="82">
        <v>51844</v>
      </c>
      <c r="E27" s="83">
        <v>50305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</row>
    <row r="28" spans="1:54" ht="15.75" x14ac:dyDescent="0.2">
      <c r="A28" s="84" t="s">
        <v>126</v>
      </c>
      <c r="B28" s="85" t="s">
        <v>150</v>
      </c>
      <c r="C28" s="86">
        <v>643143</v>
      </c>
      <c r="D28" s="86">
        <v>318993</v>
      </c>
      <c r="E28" s="87">
        <v>324150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</row>
    <row r="29" spans="1:54" ht="15.75" x14ac:dyDescent="0.2">
      <c r="A29" s="80" t="s">
        <v>126</v>
      </c>
      <c r="B29" s="81" t="s">
        <v>151</v>
      </c>
      <c r="C29" s="82">
        <v>16086</v>
      </c>
      <c r="D29" s="82">
        <v>8082</v>
      </c>
      <c r="E29" s="83">
        <v>8004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</row>
    <row r="30" spans="1:54" ht="15.75" x14ac:dyDescent="0.2">
      <c r="A30" s="84" t="s">
        <v>126</v>
      </c>
      <c r="B30" s="85" t="s">
        <v>152</v>
      </c>
      <c r="C30" s="86">
        <v>1386</v>
      </c>
      <c r="D30" s="86">
        <v>724</v>
      </c>
      <c r="E30" s="87">
        <v>662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</row>
    <row r="31" spans="1:54" ht="15.75" x14ac:dyDescent="0.2">
      <c r="A31" s="80" t="s">
        <v>126</v>
      </c>
      <c r="B31" s="81" t="s">
        <v>153</v>
      </c>
      <c r="C31" s="82">
        <v>7026</v>
      </c>
      <c r="D31" s="82">
        <v>3480</v>
      </c>
      <c r="E31" s="83">
        <v>3546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</row>
    <row r="32" spans="1:54" ht="15.75" x14ac:dyDescent="0.2">
      <c r="A32" s="84" t="s">
        <v>126</v>
      </c>
      <c r="B32" s="85" t="s">
        <v>154</v>
      </c>
      <c r="C32" s="86">
        <v>3298</v>
      </c>
      <c r="D32" s="86">
        <v>1716</v>
      </c>
      <c r="E32" s="87">
        <v>1582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</row>
    <row r="33" spans="1:54" ht="15.75" x14ac:dyDescent="0.2">
      <c r="A33" s="80" t="s">
        <v>126</v>
      </c>
      <c r="B33" s="81" t="s">
        <v>155</v>
      </c>
      <c r="C33" s="82">
        <v>471523</v>
      </c>
      <c r="D33" s="82">
        <v>237717</v>
      </c>
      <c r="E33" s="83">
        <v>233806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</row>
    <row r="34" spans="1:54" ht="15.75" x14ac:dyDescent="0.2">
      <c r="A34" s="84" t="s">
        <v>126</v>
      </c>
      <c r="B34" s="85" t="s">
        <v>156</v>
      </c>
      <c r="C34" s="86">
        <v>5351</v>
      </c>
      <c r="D34" s="86">
        <v>2657</v>
      </c>
      <c r="E34" s="87">
        <v>2694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</row>
    <row r="35" spans="1:54" ht="15.75" x14ac:dyDescent="0.2">
      <c r="A35" s="80" t="s">
        <v>126</v>
      </c>
      <c r="B35" s="81" t="s">
        <v>157</v>
      </c>
      <c r="C35" s="82">
        <v>84666</v>
      </c>
      <c r="D35" s="82">
        <v>41878</v>
      </c>
      <c r="E35" s="83">
        <v>42788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</row>
    <row r="36" spans="1:54" ht="15.75" x14ac:dyDescent="0.2">
      <c r="A36" s="84" t="s">
        <v>126</v>
      </c>
      <c r="B36" s="85" t="s">
        <v>158</v>
      </c>
      <c r="C36" s="86">
        <v>1407</v>
      </c>
      <c r="D36" s="86">
        <v>699</v>
      </c>
      <c r="E36" s="87">
        <v>708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</row>
    <row r="37" spans="1:54" ht="15.75" x14ac:dyDescent="0.2">
      <c r="A37" s="80" t="s">
        <v>126</v>
      </c>
      <c r="B37" s="81" t="s">
        <v>159</v>
      </c>
      <c r="C37" s="82">
        <v>1959</v>
      </c>
      <c r="D37" s="82">
        <v>989</v>
      </c>
      <c r="E37" s="83">
        <v>970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</row>
    <row r="38" spans="1:54" ht="15.75" x14ac:dyDescent="0.2">
      <c r="A38" s="84" t="s">
        <v>126</v>
      </c>
      <c r="B38" s="85" t="s">
        <v>160</v>
      </c>
      <c r="C38" s="86">
        <v>5389</v>
      </c>
      <c r="D38" s="86">
        <v>2776</v>
      </c>
      <c r="E38" s="87">
        <v>2613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</row>
    <row r="39" spans="1:54" ht="15.75" x14ac:dyDescent="0.2">
      <c r="A39" s="80" t="s">
        <v>126</v>
      </c>
      <c r="B39" s="81" t="s">
        <v>161</v>
      </c>
      <c r="C39" s="82">
        <v>5119</v>
      </c>
      <c r="D39" s="82">
        <v>2639</v>
      </c>
      <c r="E39" s="83">
        <v>2480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</row>
    <row r="40" spans="1:54" ht="15.75" x14ac:dyDescent="0.2">
      <c r="A40" s="84" t="s">
        <v>126</v>
      </c>
      <c r="B40" s="85" t="s">
        <v>162</v>
      </c>
      <c r="C40" s="86">
        <v>1483</v>
      </c>
      <c r="D40" s="86">
        <v>764</v>
      </c>
      <c r="E40" s="87">
        <v>719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</row>
    <row r="41" spans="1:54" ht="15.75" x14ac:dyDescent="0.2">
      <c r="A41" s="80" t="s">
        <v>126</v>
      </c>
      <c r="B41" s="81" t="s">
        <v>163</v>
      </c>
      <c r="C41" s="82">
        <v>7652</v>
      </c>
      <c r="D41" s="82">
        <v>3795</v>
      </c>
      <c r="E41" s="83">
        <v>3857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</row>
    <row r="42" spans="1:54" ht="15.75" x14ac:dyDescent="0.2">
      <c r="A42" s="84" t="s">
        <v>126</v>
      </c>
      <c r="B42" s="85" t="s">
        <v>164</v>
      </c>
      <c r="C42" s="86">
        <v>6048</v>
      </c>
      <c r="D42" s="86">
        <v>3056</v>
      </c>
      <c r="E42" s="87">
        <v>2992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</row>
    <row r="43" spans="1:54" ht="15.75" x14ac:dyDescent="0.2">
      <c r="A43" s="80" t="s">
        <v>126</v>
      </c>
      <c r="B43" s="81" t="s">
        <v>165</v>
      </c>
      <c r="C43" s="82">
        <v>67428</v>
      </c>
      <c r="D43" s="82">
        <v>33569</v>
      </c>
      <c r="E43" s="83">
        <v>33859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</row>
    <row r="44" spans="1:54" ht="15.75" x14ac:dyDescent="0.2">
      <c r="A44" s="84" t="s">
        <v>126</v>
      </c>
      <c r="B44" s="85" t="s">
        <v>166</v>
      </c>
      <c r="C44" s="86">
        <v>1142994</v>
      </c>
      <c r="D44" s="86">
        <v>564805</v>
      </c>
      <c r="E44" s="87">
        <v>578189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</row>
    <row r="45" spans="1:54" ht="15.75" x14ac:dyDescent="0.2">
      <c r="A45" s="80" t="s">
        <v>126</v>
      </c>
      <c r="B45" s="81" t="s">
        <v>167</v>
      </c>
      <c r="C45" s="82">
        <v>906</v>
      </c>
      <c r="D45" s="82">
        <v>457</v>
      </c>
      <c r="E45" s="83">
        <v>449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</row>
    <row r="46" spans="1:54" ht="15.75" x14ac:dyDescent="0.2">
      <c r="A46" s="84" t="s">
        <v>126</v>
      </c>
      <c r="B46" s="85" t="s">
        <v>168</v>
      </c>
      <c r="C46" s="86">
        <v>147624</v>
      </c>
      <c r="D46" s="86">
        <v>76004</v>
      </c>
      <c r="E46" s="87">
        <v>71620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</row>
    <row r="47" spans="1:54" ht="15.75" x14ac:dyDescent="0.2">
      <c r="A47" s="80" t="s">
        <v>126</v>
      </c>
      <c r="B47" s="81" t="s">
        <v>169</v>
      </c>
      <c r="C47" s="82">
        <v>2377</v>
      </c>
      <c r="D47" s="82">
        <v>1230</v>
      </c>
      <c r="E47" s="83">
        <v>1147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</row>
    <row r="48" spans="1:54" ht="15.75" x14ac:dyDescent="0.2">
      <c r="A48" s="84" t="s">
        <v>126</v>
      </c>
      <c r="B48" s="85" t="s">
        <v>170</v>
      </c>
      <c r="C48" s="86">
        <v>34709</v>
      </c>
      <c r="D48" s="86">
        <v>17035</v>
      </c>
      <c r="E48" s="87">
        <v>17674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</row>
    <row r="49" spans="1:54" ht="15.75" x14ac:dyDescent="0.2">
      <c r="A49" s="80" t="s">
        <v>126</v>
      </c>
      <c r="B49" s="81" t="s">
        <v>171</v>
      </c>
      <c r="C49" s="82">
        <v>86766</v>
      </c>
      <c r="D49" s="82">
        <v>44135</v>
      </c>
      <c r="E49" s="83">
        <v>42631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</row>
    <row r="50" spans="1:54" ht="15.75" x14ac:dyDescent="0.2">
      <c r="A50" s="84" t="s">
        <v>126</v>
      </c>
      <c r="B50" s="85" t="s">
        <v>172</v>
      </c>
      <c r="C50" s="86">
        <v>412199</v>
      </c>
      <c r="D50" s="86">
        <v>202958</v>
      </c>
      <c r="E50" s="87">
        <v>209241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</row>
    <row r="51" spans="1:54" ht="15.75" x14ac:dyDescent="0.2">
      <c r="A51" s="80" t="s">
        <v>126</v>
      </c>
      <c r="B51" s="81" t="s">
        <v>173</v>
      </c>
      <c r="C51" s="82">
        <v>132169</v>
      </c>
      <c r="D51" s="82">
        <v>62586</v>
      </c>
      <c r="E51" s="83">
        <v>69583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ht="15.75" x14ac:dyDescent="0.2">
      <c r="A52" s="84" t="s">
        <v>126</v>
      </c>
      <c r="B52" s="85" t="s">
        <v>174</v>
      </c>
      <c r="C52" s="86">
        <v>306322</v>
      </c>
      <c r="D52" s="86">
        <v>152617</v>
      </c>
      <c r="E52" s="87">
        <v>153705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</row>
    <row r="53" spans="1:54" ht="15.75" x14ac:dyDescent="0.2">
      <c r="A53" s="80" t="s">
        <v>126</v>
      </c>
      <c r="B53" s="81" t="s">
        <v>175</v>
      </c>
      <c r="C53" s="82">
        <v>46784</v>
      </c>
      <c r="D53" s="82">
        <v>23460</v>
      </c>
      <c r="E53" s="83">
        <v>23324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</row>
    <row r="54" spans="1:54" ht="15.75" x14ac:dyDescent="0.2">
      <c r="A54" s="84" t="s">
        <v>126</v>
      </c>
      <c r="B54" s="85" t="s">
        <v>176</v>
      </c>
      <c r="C54" s="86">
        <v>1552</v>
      </c>
      <c r="D54" s="86">
        <v>820</v>
      </c>
      <c r="E54" s="87">
        <v>732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</row>
    <row r="55" spans="1:54" ht="15.75" x14ac:dyDescent="0.2">
      <c r="A55" s="88" t="s">
        <v>126</v>
      </c>
      <c r="B55" s="89" t="s">
        <v>177</v>
      </c>
      <c r="C55" s="90">
        <v>3573</v>
      </c>
      <c r="D55" s="90">
        <v>1787</v>
      </c>
      <c r="E55" s="91">
        <v>1786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</row>
    <row r="56" spans="1:54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</row>
    <row r="57" spans="1:54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</row>
    <row r="58" spans="1:54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</row>
    <row r="59" spans="1:54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</row>
    <row r="60" spans="1:54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</row>
    <row r="61" spans="1:54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</row>
    <row r="62" spans="1:54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</row>
    <row r="63" spans="1:54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</row>
    <row r="64" spans="1:54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</row>
    <row r="65" spans="1:54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</row>
    <row r="66" spans="1:54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</row>
    <row r="67" spans="1:54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</row>
    <row r="68" spans="1:54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</row>
    <row r="69" spans="1:54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</row>
    <row r="70" spans="1:54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</row>
    <row r="71" spans="1:54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</row>
    <row r="72" spans="1:54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</row>
    <row r="73" spans="1:54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</row>
    <row r="74" spans="1:54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</row>
    <row r="76" spans="1:54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</row>
    <row r="77" spans="1:54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</row>
    <row r="78" spans="1:54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</row>
    <row r="79" spans="1:54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</row>
    <row r="80" spans="1:54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</row>
    <row r="81" spans="1:54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</row>
    <row r="82" spans="1:54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</row>
    <row r="83" spans="1:54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</row>
    <row r="84" spans="1:54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</row>
    <row r="85" spans="1:54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</row>
    <row r="86" spans="1:54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</row>
    <row r="87" spans="1:54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</row>
    <row r="88" spans="1:54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</row>
    <row r="89" spans="1:54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</row>
    <row r="90" spans="1:54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</row>
    <row r="91" spans="1:54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</row>
    <row r="92" spans="1:54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</row>
    <row r="93" spans="1:54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</row>
    <row r="94" spans="1:54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</row>
    <row r="95" spans="1:54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</row>
    <row r="96" spans="1:54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</row>
    <row r="97" spans="1:54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</row>
    <row r="98" spans="1:54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</row>
    <row r="99" spans="1:54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</row>
    <row r="100" spans="1:54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</row>
    <row r="101" spans="1:54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</row>
    <row r="102" spans="1:54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</row>
    <row r="103" spans="1:54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</row>
    <row r="104" spans="1:54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</row>
    <row r="105" spans="1:54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</row>
    <row r="106" spans="1:54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</row>
    <row r="107" spans="1:54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</row>
    <row r="108" spans="1:54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</row>
    <row r="109" spans="1:54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</row>
    <row r="110" spans="1:54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</row>
    <row r="111" spans="1:54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</row>
    <row r="112" spans="1:54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</row>
    <row r="113" spans="1:54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</row>
    <row r="114" spans="1:54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</row>
    <row r="115" spans="1:54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</row>
    <row r="116" spans="1:54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</row>
    <row r="117" spans="1:54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</row>
    <row r="118" spans="1:54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</row>
    <row r="119" spans="1:54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</row>
    <row r="120" spans="1:54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</row>
    <row r="121" spans="1:54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</row>
    <row r="122" spans="1:54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</row>
    <row r="123" spans="1:54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</row>
    <row r="125" spans="1:54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</row>
    <row r="126" spans="1:54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</row>
    <row r="127" spans="1:54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</row>
    <row r="128" spans="1:54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</row>
    <row r="129" spans="1:54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</row>
    <row r="130" spans="1:54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</row>
    <row r="131" spans="1:54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</row>
    <row r="132" spans="1:54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</row>
    <row r="133" spans="1:54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</row>
    <row r="134" spans="1:54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</row>
    <row r="135" spans="1:54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</row>
    <row r="136" spans="1:54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</row>
    <row r="137" spans="1:54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</row>
    <row r="138" spans="1:54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</row>
    <row r="139" spans="1:54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</row>
    <row r="140" spans="1:54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</row>
    <row r="141" spans="1:54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</row>
    <row r="142" spans="1:54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</row>
    <row r="143" spans="1:54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</row>
    <row r="144" spans="1:54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</row>
    <row r="145" spans="1:54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</row>
    <row r="146" spans="1:54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</row>
    <row r="147" spans="1:54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</row>
    <row r="148" spans="1:54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</row>
    <row r="149" spans="1:54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</row>
    <row r="150" spans="1:54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</row>
    <row r="151" spans="1:54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</row>
    <row r="152" spans="1:54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</row>
    <row r="153" spans="1:54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</row>
    <row r="154" spans="1:54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</row>
    <row r="155" spans="1:54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</row>
    <row r="156" spans="1:54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</row>
    <row r="157" spans="1:54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</row>
    <row r="158" spans="1:54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</row>
    <row r="159" spans="1:54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</row>
    <row r="160" spans="1:54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</row>
    <row r="161" spans="1:54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</row>
    <row r="162" spans="1:54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</row>
    <row r="163" spans="1:54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</row>
    <row r="164" spans="1:54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</row>
    <row r="165" spans="1:54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</row>
    <row r="166" spans="1:54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</row>
    <row r="167" spans="1:54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</row>
    <row r="168" spans="1:54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</row>
    <row r="169" spans="1:54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</row>
    <row r="170" spans="1:54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</row>
    <row r="171" spans="1:54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</row>
    <row r="172" spans="1:54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</row>
    <row r="173" spans="1:54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</row>
    <row r="174" spans="1:54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</row>
    <row r="175" spans="1:54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</row>
    <row r="176" spans="1:54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</row>
    <row r="177" spans="1:54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</row>
    <row r="178" spans="1:54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</row>
    <row r="179" spans="1:54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</row>
    <row r="180" spans="1:54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</row>
    <row r="181" spans="1:54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</row>
    <row r="182" spans="1:54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</row>
    <row r="183" spans="1:54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</row>
    <row r="184" spans="1:54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</row>
    <row r="185" spans="1:54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</row>
    <row r="186" spans="1:54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</row>
    <row r="187" spans="1:54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</row>
    <row r="188" spans="1:54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</row>
    <row r="190" spans="1:54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</row>
    <row r="191" spans="1:54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</row>
    <row r="192" spans="1:54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</row>
    <row r="193" spans="1:54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</row>
    <row r="194" spans="1:54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</row>
    <row r="195" spans="1:54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</row>
    <row r="196" spans="1:54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</row>
    <row r="197" spans="1:54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</row>
    <row r="198" spans="1:54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</row>
    <row r="199" spans="1:54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</row>
    <row r="200" spans="1:54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</row>
    <row r="201" spans="1:54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</row>
    <row r="202" spans="1:54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</row>
    <row r="203" spans="1:54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</row>
    <row r="204" spans="1:54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</row>
    <row r="205" spans="1:54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</row>
    <row r="206" spans="1:54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</row>
    <row r="207" spans="1:54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</row>
    <row r="208" spans="1:54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</row>
    <row r="209" spans="1:54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</row>
    <row r="210" spans="1:54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</row>
    <row r="211" spans="1:54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</row>
    <row r="212" spans="1:54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</row>
    <row r="213" spans="1:54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</row>
    <row r="214" spans="1:54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</row>
    <row r="215" spans="1:54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</row>
    <row r="216" spans="1:54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</row>
    <row r="217" spans="1:54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</row>
    <row r="218" spans="1:54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</row>
    <row r="219" spans="1:54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</row>
    <row r="220" spans="1:54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</row>
    <row r="221" spans="1:54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</row>
    <row r="222" spans="1:54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</row>
    <row r="223" spans="1:54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</row>
    <row r="224" spans="1:54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</row>
    <row r="225" spans="1:54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</row>
    <row r="226" spans="1:54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</row>
    <row r="227" spans="1:54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</row>
    <row r="228" spans="1:54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</row>
    <row r="229" spans="1:54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</row>
    <row r="230" spans="1:54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</row>
    <row r="231" spans="1:54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</row>
    <row r="232" spans="1:54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</row>
    <row r="233" spans="1:54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</row>
    <row r="234" spans="1:54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</row>
    <row r="235" spans="1:54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</row>
    <row r="236" spans="1:54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</row>
    <row r="237" spans="1:54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</row>
    <row r="238" spans="1:54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</row>
    <row r="239" spans="1:54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</row>
    <row r="240" spans="1:54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</row>
    <row r="241" spans="1:54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</row>
    <row r="242" spans="1:54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</row>
    <row r="243" spans="1:54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</row>
    <row r="244" spans="1:54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</row>
    <row r="245" spans="1:54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</row>
    <row r="246" spans="1:54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</row>
    <row r="247" spans="1:54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</row>
    <row r="248" spans="1:54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</row>
    <row r="249" spans="1:54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</row>
    <row r="250" spans="1:54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</row>
    <row r="251" spans="1:54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</row>
    <row r="252" spans="1:54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</row>
    <row r="253" spans="1:54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</row>
    <row r="254" spans="1:54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</row>
    <row r="255" spans="1:54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</row>
    <row r="256" spans="1:54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</row>
    <row r="257" spans="1:54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</row>
    <row r="258" spans="1:54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</row>
    <row r="259" spans="1:54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</row>
    <row r="260" spans="1:54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</row>
    <row r="261" spans="1:54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</row>
    <row r="262" spans="1:54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</row>
    <row r="263" spans="1:54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</row>
    <row r="264" spans="1:54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</row>
    <row r="265" spans="1:54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</row>
    <row r="266" spans="1:54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</row>
    <row r="267" spans="1:54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</row>
    <row r="268" spans="1:54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</row>
    <row r="269" spans="1:54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</row>
    <row r="270" spans="1:54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</row>
    <row r="271" spans="1:54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</row>
    <row r="272" spans="1:54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</row>
    <row r="273" spans="1:54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</row>
    <row r="274" spans="1:54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</row>
    <row r="275" spans="1:54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</row>
    <row r="276" spans="1:54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</row>
    <row r="277" spans="1:54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</row>
    <row r="278" spans="1:54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</row>
    <row r="279" spans="1:54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</row>
    <row r="280" spans="1:54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</row>
    <row r="281" spans="1:54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</row>
    <row r="282" spans="1:54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</row>
    <row r="283" spans="1:54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</row>
    <row r="284" spans="1:54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</row>
    <row r="285" spans="1:54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</row>
    <row r="286" spans="1:54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</row>
    <row r="287" spans="1:54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</row>
    <row r="288" spans="1:54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</row>
    <row r="289" spans="1:54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</row>
    <row r="290" spans="1:54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</row>
    <row r="291" spans="1:54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</row>
    <row r="292" spans="1:54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</row>
    <row r="293" spans="1:54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</row>
    <row r="294" spans="1:54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</row>
    <row r="295" spans="1:54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</row>
    <row r="296" spans="1:54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</row>
    <row r="297" spans="1:54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</row>
    <row r="298" spans="1:54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</row>
    <row r="299" spans="1:54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</row>
    <row r="300" spans="1:54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</row>
    <row r="301" spans="1:54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</row>
    <row r="302" spans="1:54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</row>
    <row r="303" spans="1:54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</row>
    <row r="304" spans="1:54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</row>
    <row r="305" spans="1:54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</row>
    <row r="306" spans="1:54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</row>
    <row r="307" spans="1:54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</row>
    <row r="308" spans="1:54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</row>
    <row r="309" spans="1:54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</row>
    <row r="310" spans="1:54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</row>
    <row r="311" spans="1:54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</row>
    <row r="312" spans="1:54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</row>
    <row r="313" spans="1:54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</row>
    <row r="314" spans="1:54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</row>
    <row r="315" spans="1:54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</row>
    <row r="316" spans="1:54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</row>
    <row r="317" spans="1:54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</row>
    <row r="318" spans="1:54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</row>
    <row r="319" spans="1:54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</row>
    <row r="320" spans="1:54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</row>
    <row r="321" spans="1:54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</row>
    <row r="322" spans="1:54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</row>
    <row r="323" spans="1:54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</row>
    <row r="324" spans="1:54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</row>
    <row r="325" spans="1:54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</row>
    <row r="326" spans="1:54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</row>
    <row r="327" spans="1:54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</row>
    <row r="328" spans="1:54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</row>
    <row r="329" spans="1:54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</row>
    <row r="330" spans="1:54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</row>
    <row r="331" spans="1:54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</row>
    <row r="332" spans="1:54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</row>
    <row r="333" spans="1:54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</row>
    <row r="334" spans="1:54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</row>
    <row r="335" spans="1:54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</row>
    <row r="336" spans="1:54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</row>
    <row r="337" spans="1:54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</row>
    <row r="338" spans="1:54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</row>
    <row r="339" spans="1:54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</row>
    <row r="340" spans="1:54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</row>
    <row r="341" spans="1:54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</row>
    <row r="342" spans="1:54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</row>
    <row r="343" spans="1:54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</row>
    <row r="344" spans="1:54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</row>
    <row r="345" spans="1:54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</row>
    <row r="346" spans="1:54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</row>
    <row r="347" spans="1:54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</row>
    <row r="348" spans="1:54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</row>
    <row r="349" spans="1:54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</row>
    <row r="350" spans="1:54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</row>
    <row r="351" spans="1:54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</row>
    <row r="352" spans="1:54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</row>
    <row r="353" spans="1:54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</row>
    <row r="354" spans="1:54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</row>
    <row r="355" spans="1:54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</row>
    <row r="356" spans="1:54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</row>
    <row r="357" spans="1:54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</row>
    <row r="358" spans="1:54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</row>
    <row r="359" spans="1:54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</row>
    <row r="360" spans="1:54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</row>
    <row r="361" spans="1:54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</row>
    <row r="362" spans="1:54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</row>
    <row r="363" spans="1:54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</row>
    <row r="364" spans="1:54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</row>
    <row r="365" spans="1:54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</row>
    <row r="366" spans="1:54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</row>
    <row r="367" spans="1:54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</row>
    <row r="368" spans="1:54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</row>
    <row r="369" spans="1:54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</row>
    <row r="370" spans="1:54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</row>
    <row r="371" spans="1:54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</row>
    <row r="372" spans="1:54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</row>
    <row r="373" spans="1:54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</row>
    <row r="374" spans="1:54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</row>
    <row r="375" spans="1:54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</row>
    <row r="376" spans="1:54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</row>
    <row r="377" spans="1:54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</row>
    <row r="378" spans="1:54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</row>
    <row r="379" spans="1:54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</row>
    <row r="380" spans="1:54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</row>
    <row r="381" spans="1:54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</row>
    <row r="382" spans="1:54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</row>
    <row r="383" spans="1:54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</row>
    <row r="384" spans="1:54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</row>
    <row r="385" spans="1:54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</row>
    <row r="386" spans="1:54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</row>
    <row r="387" spans="1:54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</row>
    <row r="388" spans="1:54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</row>
    <row r="389" spans="1:54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</row>
    <row r="390" spans="1:54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</row>
    <row r="391" spans="1:54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</row>
    <row r="392" spans="1:54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</row>
    <row r="393" spans="1:54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</row>
    <row r="394" spans="1:54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</row>
    <row r="395" spans="1:54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</row>
    <row r="396" spans="1:54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</row>
    <row r="397" spans="1:54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</row>
    <row r="398" spans="1:54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</row>
    <row r="399" spans="1:54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</row>
    <row r="400" spans="1:54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</row>
    <row r="401" spans="1:54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</row>
    <row r="402" spans="1:54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</row>
    <row r="403" spans="1:54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</row>
    <row r="404" spans="1:54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</row>
    <row r="405" spans="1:54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</row>
    <row r="406" spans="1:54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</row>
    <row r="407" spans="1:54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</row>
    <row r="408" spans="1:54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</row>
    <row r="409" spans="1:54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</row>
    <row r="410" spans="1:54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</row>
    <row r="411" spans="1:54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</row>
    <row r="412" spans="1:54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</row>
    <row r="413" spans="1:54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</row>
    <row r="414" spans="1:54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</row>
    <row r="415" spans="1:54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</row>
    <row r="416" spans="1:54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</row>
    <row r="417" spans="1:54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</row>
    <row r="418" spans="1:54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</row>
    <row r="419" spans="1:54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</row>
    <row r="420" spans="1:54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</row>
    <row r="421" spans="1:54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</row>
    <row r="422" spans="1:54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</row>
    <row r="423" spans="1:54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</row>
    <row r="424" spans="1:54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</row>
    <row r="425" spans="1:54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</row>
    <row r="426" spans="1:54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</row>
    <row r="427" spans="1:54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</row>
    <row r="428" spans="1:54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</row>
    <row r="429" spans="1:54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</row>
    <row r="430" spans="1:54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</row>
    <row r="431" spans="1:54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</row>
    <row r="432" spans="1:54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</row>
    <row r="433" spans="1:54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</row>
    <row r="434" spans="1:54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</row>
    <row r="435" spans="1:54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</row>
    <row r="436" spans="1:54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</row>
    <row r="437" spans="1:54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</row>
    <row r="438" spans="1:54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</row>
    <row r="439" spans="1:54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</row>
    <row r="440" spans="1:54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</row>
    <row r="441" spans="1:54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</row>
    <row r="442" spans="1:54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</row>
    <row r="443" spans="1:54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</row>
    <row r="444" spans="1:54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</row>
    <row r="445" spans="1:54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</row>
    <row r="446" spans="1:54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</row>
    <row r="447" spans="1:54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</row>
    <row r="448" spans="1:54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</row>
    <row r="449" spans="1:54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</row>
    <row r="450" spans="1:54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</row>
    <row r="451" spans="1:54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</row>
    <row r="452" spans="1:54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</row>
    <row r="453" spans="1:54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</row>
    <row r="454" spans="1:54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</row>
    <row r="455" spans="1:54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</row>
    <row r="456" spans="1:54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</row>
    <row r="457" spans="1:54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</row>
    <row r="458" spans="1:54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</row>
    <row r="459" spans="1:54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</row>
    <row r="460" spans="1:54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</row>
    <row r="461" spans="1:54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</row>
    <row r="462" spans="1:54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</row>
    <row r="463" spans="1:54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</row>
    <row r="464" spans="1:54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</row>
    <row r="465" spans="1:54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</row>
    <row r="466" spans="1:54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</row>
    <row r="467" spans="1:54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</row>
    <row r="468" spans="1:54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</row>
    <row r="469" spans="1:54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</row>
    <row r="470" spans="1:54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</row>
    <row r="471" spans="1:54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</row>
    <row r="472" spans="1:54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</row>
    <row r="473" spans="1:54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</row>
    <row r="474" spans="1:54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</row>
    <row r="475" spans="1:54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</row>
    <row r="476" spans="1:54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</row>
    <row r="477" spans="1:54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</row>
    <row r="478" spans="1:54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</row>
    <row r="479" spans="1:54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</row>
    <row r="480" spans="1:54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</row>
    <row r="481" spans="1:54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</row>
    <row r="482" spans="1:54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</row>
    <row r="483" spans="1:54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</row>
    <row r="484" spans="1:54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</row>
    <row r="485" spans="1:54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</row>
    <row r="486" spans="1:54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</row>
    <row r="487" spans="1:54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</row>
    <row r="488" spans="1:54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</row>
    <row r="489" spans="1:54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</row>
    <row r="490" spans="1:54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</row>
    <row r="491" spans="1:54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</row>
    <row r="492" spans="1:54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</row>
    <row r="493" spans="1:54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</row>
    <row r="494" spans="1:54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</row>
    <row r="495" spans="1:54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</row>
    <row r="496" spans="1:54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</row>
    <row r="497" spans="1:54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</row>
    <row r="498" spans="1:54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</row>
    <row r="499" spans="1:54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</row>
    <row r="500" spans="1:54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</row>
    <row r="501" spans="1:54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</row>
    <row r="502" spans="1:54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</row>
    <row r="503" spans="1:54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</row>
    <row r="504" spans="1:54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</row>
    <row r="505" spans="1:54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</row>
    <row r="506" spans="1:54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</row>
    <row r="507" spans="1:54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</row>
    <row r="508" spans="1:54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</row>
    <row r="509" spans="1:54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</row>
    <row r="510" spans="1:54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</row>
    <row r="511" spans="1:54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</row>
    <row r="512" spans="1:54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</row>
    <row r="513" spans="1:54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</row>
    <row r="514" spans="1:54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</row>
    <row r="515" spans="1:54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</row>
    <row r="516" spans="1:54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</row>
    <row r="517" spans="1:54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</row>
    <row r="518" spans="1:54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</row>
    <row r="519" spans="1:54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</row>
    <row r="520" spans="1:54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</row>
    <row r="521" spans="1:54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</row>
    <row r="522" spans="1:54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</row>
    <row r="523" spans="1:54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</row>
    <row r="524" spans="1:54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</row>
    <row r="525" spans="1:54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</row>
    <row r="526" spans="1:54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</row>
    <row r="527" spans="1:54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</row>
    <row r="528" spans="1:54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</row>
    <row r="529" spans="1:54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</row>
    <row r="530" spans="1:54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</row>
    <row r="531" spans="1:54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</row>
    <row r="532" spans="1:54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</row>
    <row r="533" spans="1:54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</row>
    <row r="534" spans="1:54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</row>
    <row r="535" spans="1:54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</row>
    <row r="536" spans="1:54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</row>
    <row r="537" spans="1:54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</row>
    <row r="538" spans="1:54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</row>
    <row r="539" spans="1:54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</row>
    <row r="540" spans="1:54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</row>
    <row r="541" spans="1:54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</row>
    <row r="542" spans="1:54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</row>
    <row r="543" spans="1:54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</row>
    <row r="544" spans="1:54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</row>
    <row r="545" spans="1:54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</row>
    <row r="546" spans="1:54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</row>
    <row r="547" spans="1:54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</row>
    <row r="548" spans="1:54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</row>
    <row r="549" spans="1:54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</row>
    <row r="550" spans="1:54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</row>
    <row r="551" spans="1:54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</row>
    <row r="552" spans="1:54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</row>
    <row r="553" spans="1:54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</row>
    <row r="554" spans="1:54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</row>
    <row r="555" spans="1:54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</row>
    <row r="556" spans="1:54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</row>
    <row r="557" spans="1:54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</row>
    <row r="558" spans="1:54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</row>
    <row r="559" spans="1:54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</row>
    <row r="560" spans="1:54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</row>
    <row r="561" spans="1:54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</row>
    <row r="562" spans="1:54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</row>
    <row r="563" spans="1:54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</row>
    <row r="564" spans="1:54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</row>
    <row r="565" spans="1:54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</row>
    <row r="566" spans="1:54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</row>
    <row r="567" spans="1:54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</row>
    <row r="568" spans="1:54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</row>
    <row r="569" spans="1:54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</row>
    <row r="570" spans="1:54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</row>
    <row r="571" spans="1:54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</row>
    <row r="572" spans="1:54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</row>
    <row r="573" spans="1:54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</row>
    <row r="574" spans="1:54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</row>
    <row r="575" spans="1:54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</row>
    <row r="576" spans="1:54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</row>
    <row r="577" spans="1:54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</row>
    <row r="578" spans="1:54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</row>
    <row r="579" spans="1:54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</row>
    <row r="580" spans="1:54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</row>
    <row r="581" spans="1:54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</row>
    <row r="582" spans="1:54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</row>
    <row r="583" spans="1:54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</row>
    <row r="584" spans="1:54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</row>
    <row r="585" spans="1:54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</row>
    <row r="586" spans="1:54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</row>
    <row r="587" spans="1:54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</row>
    <row r="588" spans="1:54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</row>
    <row r="589" spans="1:54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</row>
    <row r="590" spans="1:54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</row>
    <row r="591" spans="1:54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</row>
    <row r="592" spans="1:54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</row>
    <row r="593" spans="1:54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</row>
    <row r="594" spans="1:54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</row>
    <row r="595" spans="1:54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</row>
    <row r="596" spans="1:54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</row>
    <row r="597" spans="1:54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</row>
    <row r="598" spans="1:54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</row>
    <row r="599" spans="1:54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</row>
    <row r="600" spans="1:54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</row>
    <row r="601" spans="1:54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</row>
    <row r="602" spans="1:54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</row>
    <row r="603" spans="1:54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80" customWidth="1"/>
    <col min="2" max="2" width="15.85546875" style="180" customWidth="1"/>
    <col min="3" max="3" width="14.5703125" style="180" customWidth="1"/>
    <col min="4" max="4" width="13.85546875" style="180" customWidth="1"/>
    <col min="5" max="5" width="14.140625" style="180" customWidth="1"/>
    <col min="6" max="6" width="16" style="180" customWidth="1"/>
    <col min="7" max="7" width="13.7109375" style="180" customWidth="1"/>
    <col min="8" max="8" width="14.5703125" style="180" customWidth="1"/>
    <col min="9" max="9" width="22.140625" style="180" customWidth="1"/>
    <col min="10" max="16384" width="11.42578125" style="180"/>
  </cols>
  <sheetData>
    <row r="1" spans="1:46" ht="17.25" thickBot="1" x14ac:dyDescent="0.3">
      <c r="A1" s="283" t="s">
        <v>180</v>
      </c>
      <c r="B1" s="283"/>
      <c r="C1" s="283"/>
      <c r="D1" s="283"/>
      <c r="E1" s="283"/>
      <c r="F1" s="283" t="s">
        <v>181</v>
      </c>
      <c r="G1" s="283"/>
      <c r="H1" s="283"/>
      <c r="I1" s="283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spans="1:46" ht="18" thickTop="1" thickBot="1" x14ac:dyDescent="0.3">
      <c r="A2" s="181" t="s">
        <v>182</v>
      </c>
      <c r="B2" s="182">
        <v>2000</v>
      </c>
      <c r="C2" s="183">
        <v>2010</v>
      </c>
      <c r="D2" s="183">
        <v>2010</v>
      </c>
      <c r="E2" s="184">
        <v>2010</v>
      </c>
      <c r="F2" s="183">
        <v>2010</v>
      </c>
      <c r="G2" s="183">
        <v>2020</v>
      </c>
      <c r="H2" s="183">
        <v>2020</v>
      </c>
      <c r="I2" s="184">
        <v>2020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46" ht="51" thickTop="1" thickBot="1" x14ac:dyDescent="0.3">
      <c r="A3" s="185" t="s">
        <v>183</v>
      </c>
      <c r="B3" s="185" t="s">
        <v>184</v>
      </c>
      <c r="C3" s="186" t="s">
        <v>185</v>
      </c>
      <c r="D3" s="187" t="s">
        <v>186</v>
      </c>
      <c r="E3" s="188" t="s">
        <v>187</v>
      </c>
      <c r="F3" s="189" t="s">
        <v>184</v>
      </c>
      <c r="G3" s="190" t="s">
        <v>185</v>
      </c>
      <c r="H3" s="191" t="s">
        <v>186</v>
      </c>
      <c r="I3" s="192" t="s">
        <v>187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</row>
    <row r="4" spans="1:46" x14ac:dyDescent="0.25">
      <c r="A4" s="193" t="s">
        <v>188</v>
      </c>
      <c r="B4" s="194">
        <v>334</v>
      </c>
      <c r="C4" s="195">
        <v>51</v>
      </c>
      <c r="D4" s="196">
        <v>69</v>
      </c>
      <c r="E4" s="197">
        <v>52</v>
      </c>
      <c r="F4" s="198">
        <v>195</v>
      </c>
      <c r="G4" s="199">
        <v>48</v>
      </c>
      <c r="H4" s="200">
        <v>30</v>
      </c>
      <c r="I4" s="201">
        <v>7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</row>
    <row r="5" spans="1:46" x14ac:dyDescent="0.25">
      <c r="A5" s="193" t="s">
        <v>189</v>
      </c>
      <c r="B5" s="194">
        <v>768</v>
      </c>
      <c r="C5" s="195">
        <v>120</v>
      </c>
      <c r="D5" s="196">
        <v>175</v>
      </c>
      <c r="E5" s="202">
        <v>44</v>
      </c>
      <c r="F5" s="198">
        <v>469</v>
      </c>
      <c r="G5" s="199">
        <v>131</v>
      </c>
      <c r="H5" s="200">
        <v>85</v>
      </c>
      <c r="I5" s="201">
        <v>16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</row>
    <row r="6" spans="1:46" x14ac:dyDescent="0.25">
      <c r="A6" s="193" t="s">
        <v>190</v>
      </c>
      <c r="B6" s="194">
        <v>363</v>
      </c>
      <c r="C6" s="195">
        <v>60</v>
      </c>
      <c r="D6" s="196">
        <v>193</v>
      </c>
      <c r="E6" s="202">
        <v>19</v>
      </c>
      <c r="F6" s="198">
        <v>209</v>
      </c>
      <c r="G6" s="199">
        <v>47</v>
      </c>
      <c r="H6" s="200">
        <v>10</v>
      </c>
      <c r="I6" s="201">
        <v>2</v>
      </c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</row>
    <row r="7" spans="1:46" x14ac:dyDescent="0.25">
      <c r="A7" s="193" t="s">
        <v>191</v>
      </c>
      <c r="B7" s="194">
        <v>3420</v>
      </c>
      <c r="C7" s="195">
        <v>629</v>
      </c>
      <c r="D7" s="196">
        <v>1238</v>
      </c>
      <c r="E7" s="202">
        <v>59</v>
      </c>
      <c r="F7" s="198">
        <v>2055</v>
      </c>
      <c r="G7" s="199">
        <v>459</v>
      </c>
      <c r="H7" s="200">
        <v>244</v>
      </c>
      <c r="I7" s="201">
        <v>11</v>
      </c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</row>
    <row r="8" spans="1:46" x14ac:dyDescent="0.25">
      <c r="A8" s="193" t="s">
        <v>192</v>
      </c>
      <c r="B8" s="194">
        <v>3207</v>
      </c>
      <c r="C8" s="195">
        <v>510</v>
      </c>
      <c r="D8" s="196">
        <v>1865</v>
      </c>
      <c r="E8" s="202">
        <v>534</v>
      </c>
      <c r="F8" s="198">
        <v>2802</v>
      </c>
      <c r="G8" s="199">
        <v>476</v>
      </c>
      <c r="H8" s="200">
        <v>516</v>
      </c>
      <c r="I8" s="201">
        <v>204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</row>
    <row r="9" spans="1:46" x14ac:dyDescent="0.25">
      <c r="A9" s="193" t="s">
        <v>193</v>
      </c>
      <c r="B9" s="194">
        <v>27572</v>
      </c>
      <c r="C9" s="195">
        <v>3826</v>
      </c>
      <c r="D9" s="196">
        <v>1071</v>
      </c>
      <c r="E9" s="202">
        <v>267</v>
      </c>
      <c r="F9" s="198">
        <v>34239</v>
      </c>
      <c r="G9" s="199">
        <v>3599</v>
      </c>
      <c r="H9" s="200">
        <v>155</v>
      </c>
      <c r="I9" s="201">
        <v>93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</row>
    <row r="10" spans="1:46" x14ac:dyDescent="0.25">
      <c r="A10" s="193" t="s">
        <v>194</v>
      </c>
      <c r="B10" s="194">
        <v>3888</v>
      </c>
      <c r="C10" s="195">
        <v>1140</v>
      </c>
      <c r="D10" s="196">
        <v>7405</v>
      </c>
      <c r="E10" s="202">
        <v>920</v>
      </c>
      <c r="F10" s="198">
        <v>3560</v>
      </c>
      <c r="G10" s="199">
        <v>882</v>
      </c>
      <c r="H10" s="200">
        <v>2312</v>
      </c>
      <c r="I10" s="201">
        <v>356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</row>
    <row r="11" spans="1:46" x14ac:dyDescent="0.25">
      <c r="A11" s="193" t="s">
        <v>195</v>
      </c>
      <c r="B11" s="194">
        <v>739</v>
      </c>
      <c r="C11" s="195">
        <v>104</v>
      </c>
      <c r="D11" s="196">
        <v>89</v>
      </c>
      <c r="E11" s="202">
        <v>41</v>
      </c>
      <c r="F11" s="198">
        <v>519</v>
      </c>
      <c r="G11" s="199">
        <v>104</v>
      </c>
      <c r="H11" s="200">
        <v>66</v>
      </c>
      <c r="I11" s="201">
        <v>26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</row>
    <row r="12" spans="1:46" x14ac:dyDescent="0.25">
      <c r="A12" s="193" t="s">
        <v>196</v>
      </c>
      <c r="B12" s="194">
        <v>6662</v>
      </c>
      <c r="C12" s="195">
        <v>1587</v>
      </c>
      <c r="D12" s="196">
        <v>3489</v>
      </c>
      <c r="E12" s="202">
        <v>461</v>
      </c>
      <c r="F12" s="198">
        <v>5057</v>
      </c>
      <c r="G12" s="199">
        <v>1578</v>
      </c>
      <c r="H12" s="200">
        <v>861</v>
      </c>
      <c r="I12" s="201">
        <v>132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</row>
    <row r="13" spans="1:46" x14ac:dyDescent="0.25">
      <c r="A13" s="193" t="s">
        <v>197</v>
      </c>
      <c r="B13" s="194">
        <v>981</v>
      </c>
      <c r="C13" s="195">
        <v>253</v>
      </c>
      <c r="D13" s="196">
        <v>273</v>
      </c>
      <c r="E13" s="202">
        <v>153</v>
      </c>
      <c r="F13" s="198">
        <v>717</v>
      </c>
      <c r="G13" s="199">
        <v>718</v>
      </c>
      <c r="H13" s="200">
        <v>221</v>
      </c>
      <c r="I13" s="201">
        <v>186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</row>
    <row r="14" spans="1:46" x14ac:dyDescent="0.25">
      <c r="A14" s="193" t="s">
        <v>198</v>
      </c>
      <c r="B14" s="194">
        <v>1343</v>
      </c>
      <c r="C14" s="195">
        <v>319</v>
      </c>
      <c r="D14" s="196">
        <v>345</v>
      </c>
      <c r="E14" s="202">
        <v>110</v>
      </c>
      <c r="F14" s="198">
        <v>655</v>
      </c>
      <c r="G14" s="199">
        <v>225</v>
      </c>
      <c r="H14" s="200">
        <v>136</v>
      </c>
      <c r="I14" s="201">
        <v>78</v>
      </c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</row>
    <row r="15" spans="1:46" x14ac:dyDescent="0.25">
      <c r="A15" s="193" t="s">
        <v>199</v>
      </c>
      <c r="B15" s="194">
        <v>2046</v>
      </c>
      <c r="C15" s="195">
        <v>378</v>
      </c>
      <c r="D15" s="196">
        <v>1925</v>
      </c>
      <c r="E15" s="202">
        <v>123</v>
      </c>
      <c r="F15" s="198">
        <v>788</v>
      </c>
      <c r="G15" s="199">
        <v>297</v>
      </c>
      <c r="H15" s="200">
        <v>938</v>
      </c>
      <c r="I15" s="201">
        <v>242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</row>
    <row r="16" spans="1:46" x14ac:dyDescent="0.25">
      <c r="A16" s="193" t="s">
        <v>200</v>
      </c>
      <c r="B16" s="194">
        <v>1162</v>
      </c>
      <c r="C16" s="195">
        <v>358</v>
      </c>
      <c r="D16" s="196">
        <v>131</v>
      </c>
      <c r="E16" s="202">
        <v>31</v>
      </c>
      <c r="F16" s="198">
        <v>2033</v>
      </c>
      <c r="G16" s="199">
        <v>691</v>
      </c>
      <c r="H16" s="200">
        <v>56</v>
      </c>
      <c r="I16" s="201">
        <v>67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</row>
    <row r="17" spans="1:46" x14ac:dyDescent="0.25">
      <c r="A17" s="193" t="s">
        <v>201</v>
      </c>
      <c r="B17" s="194">
        <v>7369</v>
      </c>
      <c r="C17" s="195">
        <v>3170</v>
      </c>
      <c r="D17" s="196">
        <v>23798</v>
      </c>
      <c r="E17" s="202">
        <v>1385</v>
      </c>
      <c r="F17" s="198">
        <v>7387</v>
      </c>
      <c r="G17" s="199">
        <v>2297</v>
      </c>
      <c r="H17" s="200">
        <v>15800</v>
      </c>
      <c r="I17" s="201">
        <v>477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</row>
    <row r="18" spans="1:46" x14ac:dyDescent="0.25">
      <c r="A18" s="193" t="s">
        <v>202</v>
      </c>
      <c r="B18" s="194">
        <v>381</v>
      </c>
      <c r="C18" s="195">
        <v>83</v>
      </c>
      <c r="D18" s="196">
        <v>189</v>
      </c>
      <c r="E18" s="202">
        <v>25</v>
      </c>
      <c r="F18" s="198">
        <v>158</v>
      </c>
      <c r="G18" s="199">
        <v>46</v>
      </c>
      <c r="H18" s="200">
        <v>88</v>
      </c>
      <c r="I18" s="201">
        <v>15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</row>
    <row r="19" spans="1:46" x14ac:dyDescent="0.25">
      <c r="A19" s="193" t="s">
        <v>203</v>
      </c>
      <c r="B19" s="194">
        <v>519</v>
      </c>
      <c r="C19" s="195">
        <v>136</v>
      </c>
      <c r="D19" s="196">
        <v>317</v>
      </c>
      <c r="E19" s="202">
        <v>84</v>
      </c>
      <c r="F19" s="198">
        <v>277</v>
      </c>
      <c r="G19" s="199">
        <v>120</v>
      </c>
      <c r="H19" s="200">
        <v>75</v>
      </c>
      <c r="I19" s="201">
        <v>23</v>
      </c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</row>
    <row r="20" spans="1:46" x14ac:dyDescent="0.25">
      <c r="A20" s="193" t="s">
        <v>204</v>
      </c>
      <c r="B20" s="194">
        <v>6824</v>
      </c>
      <c r="C20" s="195">
        <v>2466</v>
      </c>
      <c r="D20" s="196">
        <v>13627</v>
      </c>
      <c r="E20" s="202">
        <v>715</v>
      </c>
      <c r="F20" s="198">
        <v>7533</v>
      </c>
      <c r="G20" s="199">
        <v>1907</v>
      </c>
      <c r="H20" s="200">
        <v>3888</v>
      </c>
      <c r="I20" s="201">
        <v>352</v>
      </c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</row>
    <row r="21" spans="1:46" x14ac:dyDescent="0.25">
      <c r="A21" s="193" t="s">
        <v>205</v>
      </c>
      <c r="B21" s="194">
        <v>3671</v>
      </c>
      <c r="C21" s="195">
        <v>1809</v>
      </c>
      <c r="D21" s="196">
        <v>2369</v>
      </c>
      <c r="E21" s="202">
        <v>783</v>
      </c>
      <c r="F21" s="198">
        <v>8689</v>
      </c>
      <c r="G21" s="199">
        <v>2884</v>
      </c>
      <c r="H21" s="200">
        <v>626</v>
      </c>
      <c r="I21" s="201">
        <v>329</v>
      </c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</row>
    <row r="22" spans="1:46" x14ac:dyDescent="0.25">
      <c r="A22" s="193" t="s">
        <v>206</v>
      </c>
      <c r="B22" s="194">
        <v>814</v>
      </c>
      <c r="C22" s="195">
        <v>216</v>
      </c>
      <c r="D22" s="196">
        <v>671</v>
      </c>
      <c r="E22" s="202">
        <v>199</v>
      </c>
      <c r="F22" s="198">
        <v>320</v>
      </c>
      <c r="G22" s="199">
        <v>121</v>
      </c>
      <c r="H22" s="200">
        <v>244</v>
      </c>
      <c r="I22" s="201">
        <v>76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</row>
    <row r="23" spans="1:46" x14ac:dyDescent="0.25">
      <c r="A23" s="193" t="s">
        <v>207</v>
      </c>
      <c r="B23" s="194">
        <v>25525</v>
      </c>
      <c r="C23" s="195">
        <v>4791</v>
      </c>
      <c r="D23" s="196">
        <v>5994</v>
      </c>
      <c r="E23" s="202">
        <v>875</v>
      </c>
      <c r="F23" s="198">
        <v>20136</v>
      </c>
      <c r="G23" s="199">
        <v>4953</v>
      </c>
      <c r="H23" s="200">
        <v>1151</v>
      </c>
      <c r="I23" s="201">
        <v>297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</row>
    <row r="24" spans="1:46" x14ac:dyDescent="0.25">
      <c r="A24" s="193" t="s">
        <v>208</v>
      </c>
      <c r="B24" s="194">
        <v>3166</v>
      </c>
      <c r="C24" s="195">
        <v>572</v>
      </c>
      <c r="D24" s="196">
        <v>3480</v>
      </c>
      <c r="E24" s="202">
        <v>459</v>
      </c>
      <c r="F24" s="198">
        <v>1684</v>
      </c>
      <c r="G24" s="199">
        <v>407</v>
      </c>
      <c r="H24" s="200">
        <v>1314</v>
      </c>
      <c r="I24" s="201">
        <v>100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1:46" x14ac:dyDescent="0.25">
      <c r="A25" s="193" t="s">
        <v>209</v>
      </c>
      <c r="B25" s="194">
        <v>248</v>
      </c>
      <c r="C25" s="195">
        <v>45</v>
      </c>
      <c r="D25" s="196">
        <v>165</v>
      </c>
      <c r="E25" s="202">
        <v>30</v>
      </c>
      <c r="F25" s="198">
        <v>138</v>
      </c>
      <c r="G25" s="199">
        <v>42</v>
      </c>
      <c r="H25" s="200">
        <v>26</v>
      </c>
      <c r="I25" s="201">
        <v>12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</row>
    <row r="26" spans="1:46" x14ac:dyDescent="0.25">
      <c r="A26" s="193" t="s">
        <v>210</v>
      </c>
      <c r="B26" s="194">
        <v>1391</v>
      </c>
      <c r="C26" s="195">
        <v>288</v>
      </c>
      <c r="D26" s="196">
        <v>3319</v>
      </c>
      <c r="E26" s="202">
        <v>607</v>
      </c>
      <c r="F26" s="198">
        <v>1109</v>
      </c>
      <c r="G26" s="199">
        <v>248</v>
      </c>
      <c r="H26" s="200">
        <v>1071</v>
      </c>
      <c r="I26" s="201">
        <v>111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</row>
    <row r="27" spans="1:46" x14ac:dyDescent="0.25">
      <c r="A27" s="193" t="s">
        <v>211</v>
      </c>
      <c r="B27" s="194">
        <v>870</v>
      </c>
      <c r="C27" s="195">
        <v>513</v>
      </c>
      <c r="D27" s="196">
        <v>350</v>
      </c>
      <c r="E27" s="202">
        <v>123</v>
      </c>
      <c r="F27" s="198">
        <v>2630</v>
      </c>
      <c r="G27" s="199">
        <v>724</v>
      </c>
      <c r="H27" s="200">
        <v>85</v>
      </c>
      <c r="I27" s="201">
        <v>417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</row>
    <row r="28" spans="1:46" x14ac:dyDescent="0.25">
      <c r="A28" s="193" t="s">
        <v>212</v>
      </c>
      <c r="B28" s="194">
        <v>69698</v>
      </c>
      <c r="C28" s="195">
        <v>9468</v>
      </c>
      <c r="D28" s="196">
        <v>3881</v>
      </c>
      <c r="E28" s="202">
        <v>299</v>
      </c>
      <c r="F28" s="198">
        <v>32770</v>
      </c>
      <c r="G28" s="199">
        <v>7194</v>
      </c>
      <c r="H28" s="200">
        <v>736</v>
      </c>
      <c r="I28" s="201">
        <v>247</v>
      </c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</row>
    <row r="29" spans="1:46" x14ac:dyDescent="0.25">
      <c r="A29" s="193" t="s">
        <v>213</v>
      </c>
      <c r="B29" s="194">
        <v>525</v>
      </c>
      <c r="C29" s="195">
        <v>98</v>
      </c>
      <c r="D29" s="196">
        <v>163</v>
      </c>
      <c r="E29" s="202">
        <v>24</v>
      </c>
      <c r="F29" s="198">
        <v>375</v>
      </c>
      <c r="G29" s="199">
        <v>59</v>
      </c>
      <c r="H29" s="200">
        <v>60</v>
      </c>
      <c r="I29" s="201">
        <v>19</v>
      </c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</row>
    <row r="30" spans="1:46" x14ac:dyDescent="0.25">
      <c r="A30" s="193" t="s">
        <v>214</v>
      </c>
      <c r="B30" s="194">
        <v>1777</v>
      </c>
      <c r="C30" s="195">
        <v>349</v>
      </c>
      <c r="D30" s="196">
        <v>145</v>
      </c>
      <c r="E30" s="202">
        <v>79</v>
      </c>
      <c r="F30" s="198">
        <v>888</v>
      </c>
      <c r="G30" s="199">
        <v>347</v>
      </c>
      <c r="H30" s="200">
        <v>71</v>
      </c>
      <c r="I30" s="201">
        <v>43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</row>
    <row r="31" spans="1:46" x14ac:dyDescent="0.25">
      <c r="A31" s="193" t="s">
        <v>215</v>
      </c>
      <c r="B31" s="194">
        <v>236</v>
      </c>
      <c r="C31" s="195">
        <v>60</v>
      </c>
      <c r="D31" s="196">
        <v>117</v>
      </c>
      <c r="E31" s="202">
        <v>25</v>
      </c>
      <c r="F31" s="198">
        <v>156</v>
      </c>
      <c r="G31" s="199">
        <v>44</v>
      </c>
      <c r="H31" s="200">
        <v>20</v>
      </c>
      <c r="I31" s="201">
        <v>31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</row>
    <row r="32" spans="1:46" x14ac:dyDescent="0.25">
      <c r="A32" s="193" t="s">
        <v>216</v>
      </c>
      <c r="B32" s="194">
        <v>1201</v>
      </c>
      <c r="C32" s="195">
        <v>185</v>
      </c>
      <c r="D32" s="196">
        <v>941</v>
      </c>
      <c r="E32" s="202">
        <v>42</v>
      </c>
      <c r="F32" s="198">
        <v>650</v>
      </c>
      <c r="G32" s="199">
        <v>163</v>
      </c>
      <c r="H32" s="200">
        <v>395</v>
      </c>
      <c r="I32" s="201">
        <v>10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</row>
    <row r="33" spans="1:46" x14ac:dyDescent="0.25">
      <c r="A33" s="193" t="s">
        <v>217</v>
      </c>
      <c r="B33" s="194">
        <v>779</v>
      </c>
      <c r="C33" s="195">
        <v>188</v>
      </c>
      <c r="D33" s="196">
        <v>1437</v>
      </c>
      <c r="E33" s="202">
        <v>355</v>
      </c>
      <c r="F33" s="198">
        <v>672</v>
      </c>
      <c r="G33" s="199">
        <v>134</v>
      </c>
      <c r="H33" s="200">
        <v>300</v>
      </c>
      <c r="I33" s="201">
        <v>75</v>
      </c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</row>
    <row r="34" spans="1:46" x14ac:dyDescent="0.25">
      <c r="A34" s="193" t="s">
        <v>218</v>
      </c>
      <c r="B34" s="194">
        <v>7826</v>
      </c>
      <c r="C34" s="195">
        <v>2619</v>
      </c>
      <c r="D34" s="196">
        <v>3702</v>
      </c>
      <c r="E34" s="202">
        <v>260</v>
      </c>
      <c r="F34" s="198">
        <v>16068</v>
      </c>
      <c r="G34" s="199">
        <v>3566</v>
      </c>
      <c r="H34" s="200">
        <v>735</v>
      </c>
      <c r="I34" s="201">
        <v>271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</row>
    <row r="35" spans="1:46" x14ac:dyDescent="0.25">
      <c r="A35" s="193" t="s">
        <v>219</v>
      </c>
      <c r="B35" s="194">
        <v>900</v>
      </c>
      <c r="C35" s="195">
        <v>170</v>
      </c>
      <c r="D35" s="196">
        <v>749</v>
      </c>
      <c r="E35" s="202">
        <v>32</v>
      </c>
      <c r="F35" s="198">
        <v>712</v>
      </c>
      <c r="G35" s="199">
        <v>165</v>
      </c>
      <c r="H35" s="200">
        <v>176</v>
      </c>
      <c r="I35" s="201">
        <v>26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</row>
    <row r="36" spans="1:46" x14ac:dyDescent="0.25">
      <c r="A36" s="193" t="s">
        <v>220</v>
      </c>
      <c r="B36" s="194">
        <v>12929</v>
      </c>
      <c r="C36" s="195">
        <v>1702</v>
      </c>
      <c r="D36" s="196">
        <v>11424</v>
      </c>
      <c r="E36" s="202">
        <v>888</v>
      </c>
      <c r="F36" s="198">
        <v>10672</v>
      </c>
      <c r="G36" s="199">
        <v>1334</v>
      </c>
      <c r="H36" s="200">
        <v>4922</v>
      </c>
      <c r="I36" s="201">
        <v>346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</row>
    <row r="37" spans="1:46" x14ac:dyDescent="0.25">
      <c r="A37" s="193" t="s">
        <v>221</v>
      </c>
      <c r="B37" s="194">
        <v>549</v>
      </c>
      <c r="C37" s="195">
        <v>118</v>
      </c>
      <c r="D37" s="196">
        <v>143</v>
      </c>
      <c r="E37" s="202">
        <v>8</v>
      </c>
      <c r="F37" s="198">
        <v>274</v>
      </c>
      <c r="G37" s="199">
        <v>106</v>
      </c>
      <c r="H37" s="200">
        <v>22</v>
      </c>
      <c r="I37" s="201">
        <v>0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</row>
    <row r="38" spans="1:46" x14ac:dyDescent="0.25">
      <c r="A38" s="193" t="s">
        <v>222</v>
      </c>
      <c r="B38" s="194">
        <v>166</v>
      </c>
      <c r="C38" s="195">
        <v>28</v>
      </c>
      <c r="D38" s="196">
        <v>16</v>
      </c>
      <c r="E38" s="202">
        <v>3</v>
      </c>
      <c r="F38" s="198">
        <v>122</v>
      </c>
      <c r="G38" s="199">
        <v>17</v>
      </c>
      <c r="H38" s="200">
        <v>14</v>
      </c>
      <c r="I38" s="201">
        <v>3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</row>
    <row r="39" spans="1:46" x14ac:dyDescent="0.25">
      <c r="A39" s="193" t="s">
        <v>223</v>
      </c>
      <c r="B39" s="194">
        <v>1457</v>
      </c>
      <c r="C39" s="195">
        <v>656</v>
      </c>
      <c r="D39" s="196">
        <v>3161</v>
      </c>
      <c r="E39" s="202">
        <v>242</v>
      </c>
      <c r="F39" s="198">
        <v>1104</v>
      </c>
      <c r="G39" s="199">
        <v>595</v>
      </c>
      <c r="H39" s="200">
        <v>4358</v>
      </c>
      <c r="I39" s="201">
        <v>125</v>
      </c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</row>
    <row r="40" spans="1:46" x14ac:dyDescent="0.25">
      <c r="A40" s="193" t="s">
        <v>224</v>
      </c>
      <c r="B40" s="194">
        <v>871</v>
      </c>
      <c r="C40" s="195">
        <v>247</v>
      </c>
      <c r="D40" s="196">
        <v>493</v>
      </c>
      <c r="E40" s="202">
        <v>128</v>
      </c>
      <c r="F40" s="198">
        <v>542</v>
      </c>
      <c r="G40" s="199">
        <v>203</v>
      </c>
      <c r="H40" s="200">
        <v>151</v>
      </c>
      <c r="I40" s="201">
        <v>39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</row>
    <row r="41" spans="1:46" x14ac:dyDescent="0.25">
      <c r="A41" s="193" t="s">
        <v>225</v>
      </c>
      <c r="B41" s="194">
        <v>9097</v>
      </c>
      <c r="C41" s="195">
        <v>1434</v>
      </c>
      <c r="D41" s="196">
        <v>7372</v>
      </c>
      <c r="E41" s="202">
        <v>494</v>
      </c>
      <c r="F41" s="198">
        <v>5868</v>
      </c>
      <c r="G41" s="199">
        <v>977</v>
      </c>
      <c r="H41" s="200">
        <v>2574</v>
      </c>
      <c r="I41" s="201">
        <v>206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</row>
    <row r="42" spans="1:46" x14ac:dyDescent="0.25">
      <c r="A42" s="193" t="s">
        <v>226</v>
      </c>
      <c r="B42" s="194">
        <v>123398</v>
      </c>
      <c r="C42" s="195">
        <v>19246</v>
      </c>
      <c r="D42" s="196">
        <v>4982</v>
      </c>
      <c r="E42" s="202">
        <v>694</v>
      </c>
      <c r="F42" s="198">
        <v>88874</v>
      </c>
      <c r="G42" s="199">
        <v>14067</v>
      </c>
      <c r="H42" s="200">
        <v>2251</v>
      </c>
      <c r="I42" s="201">
        <v>390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</row>
    <row r="43" spans="1:46" x14ac:dyDescent="0.25">
      <c r="A43" s="193" t="s">
        <v>227</v>
      </c>
      <c r="B43" s="194">
        <v>244</v>
      </c>
      <c r="C43" s="195">
        <v>43</v>
      </c>
      <c r="D43" s="196">
        <v>84</v>
      </c>
      <c r="E43" s="202">
        <v>27</v>
      </c>
      <c r="F43" s="198">
        <v>96</v>
      </c>
      <c r="G43" s="199">
        <v>31</v>
      </c>
      <c r="H43" s="200">
        <v>6</v>
      </c>
      <c r="I43" s="201">
        <v>9</v>
      </c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</row>
    <row r="44" spans="1:46" x14ac:dyDescent="0.25">
      <c r="A44" s="193" t="s">
        <v>228</v>
      </c>
      <c r="B44" s="194">
        <v>1423</v>
      </c>
      <c r="C44" s="195">
        <v>435</v>
      </c>
      <c r="D44" s="196">
        <v>1115</v>
      </c>
      <c r="E44" s="202">
        <v>155</v>
      </c>
      <c r="F44" s="198">
        <v>503</v>
      </c>
      <c r="G44" s="199">
        <v>1210</v>
      </c>
      <c r="H44" s="200">
        <v>251</v>
      </c>
      <c r="I44" s="201">
        <v>178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</row>
    <row r="45" spans="1:46" x14ac:dyDescent="0.25">
      <c r="A45" s="193" t="s">
        <v>229</v>
      </c>
      <c r="B45" s="194">
        <v>1104</v>
      </c>
      <c r="C45" s="195">
        <v>264</v>
      </c>
      <c r="D45" s="196">
        <v>999</v>
      </c>
      <c r="E45" s="202">
        <v>49</v>
      </c>
      <c r="F45" s="198">
        <v>511</v>
      </c>
      <c r="G45" s="199">
        <v>185</v>
      </c>
      <c r="H45" s="200">
        <v>408</v>
      </c>
      <c r="I45" s="201">
        <v>13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</row>
    <row r="46" spans="1:46" x14ac:dyDescent="0.25">
      <c r="A46" s="193" t="s">
        <v>230</v>
      </c>
      <c r="B46" s="194">
        <v>671</v>
      </c>
      <c r="C46" s="195">
        <v>212</v>
      </c>
      <c r="D46" s="196">
        <v>872</v>
      </c>
      <c r="E46" s="202">
        <v>90</v>
      </c>
      <c r="F46" s="198">
        <v>601</v>
      </c>
      <c r="G46" s="199">
        <v>181</v>
      </c>
      <c r="H46" s="200">
        <v>344</v>
      </c>
      <c r="I46" s="201">
        <v>35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</row>
    <row r="47" spans="1:46" x14ac:dyDescent="0.25">
      <c r="A47" s="193" t="s">
        <v>231</v>
      </c>
      <c r="B47" s="194">
        <v>4789</v>
      </c>
      <c r="C47" s="195">
        <v>841</v>
      </c>
      <c r="D47" s="196">
        <v>1534</v>
      </c>
      <c r="E47" s="202">
        <v>182</v>
      </c>
      <c r="F47" s="198">
        <v>3480</v>
      </c>
      <c r="G47" s="199">
        <v>651</v>
      </c>
      <c r="H47" s="200">
        <v>448</v>
      </c>
      <c r="I47" s="201">
        <v>54</v>
      </c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</row>
    <row r="48" spans="1:46" x14ac:dyDescent="0.25">
      <c r="A48" s="193" t="s">
        <v>232</v>
      </c>
      <c r="B48" s="194">
        <v>2382</v>
      </c>
      <c r="C48" s="195">
        <v>775</v>
      </c>
      <c r="D48" s="196">
        <v>2276</v>
      </c>
      <c r="E48" s="202">
        <v>675</v>
      </c>
      <c r="F48" s="198">
        <v>1796</v>
      </c>
      <c r="G48" s="199">
        <v>951</v>
      </c>
      <c r="H48" s="200">
        <v>379</v>
      </c>
      <c r="I48" s="201">
        <v>86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</row>
    <row r="49" spans="1:46" x14ac:dyDescent="0.25">
      <c r="A49" s="193" t="s">
        <v>233</v>
      </c>
      <c r="B49" s="194">
        <v>40580</v>
      </c>
      <c r="C49" s="195">
        <v>4217</v>
      </c>
      <c r="D49" s="196">
        <v>161</v>
      </c>
      <c r="E49" s="202">
        <v>91</v>
      </c>
      <c r="F49" s="198">
        <v>18156</v>
      </c>
      <c r="G49" s="199">
        <v>3293</v>
      </c>
      <c r="H49" s="200">
        <v>78</v>
      </c>
      <c r="I49" s="201">
        <v>74</v>
      </c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</row>
    <row r="50" spans="1:46" x14ac:dyDescent="0.25">
      <c r="A50" s="193" t="s">
        <v>234</v>
      </c>
      <c r="B50" s="194">
        <v>9903</v>
      </c>
      <c r="C50" s="195">
        <v>1283</v>
      </c>
      <c r="D50" s="196">
        <v>140</v>
      </c>
      <c r="E50" s="202">
        <v>21</v>
      </c>
      <c r="F50" s="198">
        <v>4908</v>
      </c>
      <c r="G50" s="199">
        <v>1055</v>
      </c>
      <c r="H50" s="200">
        <v>49</v>
      </c>
      <c r="I50" s="201">
        <v>43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</row>
    <row r="51" spans="1:46" x14ac:dyDescent="0.25">
      <c r="A51" s="193" t="s">
        <v>235</v>
      </c>
      <c r="B51" s="194">
        <v>25924</v>
      </c>
      <c r="C51" s="195">
        <v>4306</v>
      </c>
      <c r="D51" s="196">
        <v>2328</v>
      </c>
      <c r="E51" s="202">
        <v>359</v>
      </c>
      <c r="F51" s="198">
        <v>21053</v>
      </c>
      <c r="G51" s="199">
        <v>3591</v>
      </c>
      <c r="H51" s="200">
        <v>756</v>
      </c>
      <c r="I51" s="201">
        <v>199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</row>
    <row r="52" spans="1:46" x14ac:dyDescent="0.25">
      <c r="A52" s="193" t="s">
        <v>236</v>
      </c>
      <c r="B52" s="194">
        <v>4577</v>
      </c>
      <c r="C52" s="195">
        <v>666</v>
      </c>
      <c r="D52" s="196">
        <v>1225</v>
      </c>
      <c r="E52" s="202">
        <v>325</v>
      </c>
      <c r="F52" s="198">
        <v>2792</v>
      </c>
      <c r="G52" s="199">
        <v>715</v>
      </c>
      <c r="H52" s="200">
        <v>322</v>
      </c>
      <c r="I52" s="201">
        <v>122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1:46" x14ac:dyDescent="0.25">
      <c r="A53" s="193" t="s">
        <v>237</v>
      </c>
      <c r="B53" s="194">
        <v>477</v>
      </c>
      <c r="C53" s="195">
        <v>85</v>
      </c>
      <c r="D53" s="196">
        <v>641</v>
      </c>
      <c r="E53" s="202">
        <v>46</v>
      </c>
      <c r="F53" s="198">
        <v>266</v>
      </c>
      <c r="G53" s="199">
        <v>57</v>
      </c>
      <c r="H53" s="200">
        <v>132</v>
      </c>
      <c r="I53" s="201">
        <v>7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</row>
    <row r="54" spans="1:46" ht="15.75" thickBot="1" x14ac:dyDescent="0.3">
      <c r="A54" s="193" t="s">
        <v>238</v>
      </c>
      <c r="B54" s="194">
        <v>765</v>
      </c>
      <c r="C54" s="195">
        <v>123</v>
      </c>
      <c r="D54" s="196">
        <v>468</v>
      </c>
      <c r="E54" s="203">
        <v>34</v>
      </c>
      <c r="F54" s="198">
        <v>610</v>
      </c>
      <c r="G54" s="199">
        <v>85</v>
      </c>
      <c r="H54" s="200">
        <v>106</v>
      </c>
      <c r="I54" s="201">
        <v>11</v>
      </c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</row>
    <row r="55" spans="1:46" ht="15.75" thickBot="1" x14ac:dyDescent="0.3">
      <c r="A55" s="204" t="s">
        <v>239</v>
      </c>
      <c r="B55" s="205">
        <f>SUM(B4:B54)</f>
        <v>427511</v>
      </c>
      <c r="C55" s="206">
        <f>SUM(C4:C54)</f>
        <v>73242</v>
      </c>
      <c r="D55" s="207">
        <f>SUM(D4:D54)</f>
        <v>123116</v>
      </c>
      <c r="E55" s="208">
        <f>SUM(E4:E54)</f>
        <v>13726</v>
      </c>
      <c r="F55" s="209">
        <f>SUM(F4:F54)</f>
        <v>317878</v>
      </c>
      <c r="G55" s="210">
        <f t="shared" ref="G55:I55" si="0">SUM(G4:G54)</f>
        <v>63980</v>
      </c>
      <c r="H55" s="211">
        <f t="shared" si="0"/>
        <v>50062</v>
      </c>
      <c r="I55" s="212">
        <f t="shared" si="0"/>
        <v>6291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</row>
    <row r="56" spans="1:46" ht="16.5" x14ac:dyDescent="0.3">
      <c r="A56" s="213"/>
      <c r="B56" s="213"/>
      <c r="C56" s="213"/>
      <c r="D56" s="213"/>
      <c r="E56" s="213"/>
      <c r="F56" s="213"/>
      <c r="G56" s="213"/>
      <c r="H56" s="213"/>
      <c r="I56" s="21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</row>
    <row r="57" spans="1:46" ht="16.5" x14ac:dyDescent="0.3">
      <c r="A57" s="213"/>
      <c r="B57" s="213"/>
      <c r="C57" s="213"/>
      <c r="D57" s="213"/>
      <c r="E57" s="213"/>
      <c r="F57" s="213"/>
      <c r="G57" s="213"/>
      <c r="H57" s="213"/>
      <c r="I57" s="213" t="s">
        <v>113</v>
      </c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/>
      <c r="AT57" s="179"/>
    </row>
    <row r="58" spans="1:46" ht="16.5" x14ac:dyDescent="0.3">
      <c r="A58" s="213"/>
      <c r="B58" s="213"/>
      <c r="C58" s="213"/>
      <c r="D58" s="213"/>
      <c r="E58" s="213"/>
      <c r="F58" s="213"/>
      <c r="G58" s="213"/>
      <c r="H58" s="213"/>
      <c r="I58" s="214" t="s">
        <v>113</v>
      </c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</row>
    <row r="59" spans="1:46" ht="16.5" x14ac:dyDescent="0.3">
      <c r="A59" s="213"/>
      <c r="B59" s="213"/>
      <c r="C59" s="213"/>
      <c r="D59" s="213"/>
      <c r="E59" s="213"/>
      <c r="F59" s="213"/>
      <c r="G59" s="213"/>
      <c r="H59" s="213"/>
      <c r="I59" s="213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</row>
    <row r="60" spans="1:46" ht="16.5" x14ac:dyDescent="0.3">
      <c r="A60" s="213"/>
      <c r="B60" s="213"/>
      <c r="C60" s="213"/>
      <c r="D60" s="213"/>
      <c r="E60" s="213"/>
      <c r="F60" s="213"/>
      <c r="G60" s="213"/>
      <c r="H60" s="213"/>
      <c r="I60" s="213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</row>
    <row r="61" spans="1:46" ht="16.5" x14ac:dyDescent="0.3">
      <c r="A61" s="213"/>
      <c r="B61" s="213"/>
      <c r="C61" s="213"/>
      <c r="D61" s="213"/>
      <c r="E61" s="213"/>
      <c r="F61" s="213"/>
      <c r="G61" s="213"/>
      <c r="H61" s="213"/>
      <c r="I61" s="213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</row>
    <row r="62" spans="1:46" ht="16.5" x14ac:dyDescent="0.3">
      <c r="A62" s="213"/>
      <c r="B62" s="213"/>
      <c r="C62" s="213"/>
      <c r="D62" s="213"/>
      <c r="E62" s="213"/>
      <c r="F62" s="213"/>
      <c r="G62" s="213"/>
      <c r="H62" s="213"/>
      <c r="I62" s="213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</row>
    <row r="63" spans="1:46" ht="16.5" x14ac:dyDescent="0.3">
      <c r="A63" s="213"/>
      <c r="B63" s="213"/>
      <c r="C63" s="213"/>
      <c r="D63" s="213"/>
      <c r="E63" s="213"/>
      <c r="F63" s="213"/>
      <c r="G63" s="213"/>
      <c r="H63" s="213"/>
      <c r="I63" s="213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</row>
    <row r="64" spans="1:46" ht="16.5" x14ac:dyDescent="0.3">
      <c r="A64" s="213"/>
      <c r="B64" s="213"/>
      <c r="C64" s="213"/>
      <c r="D64" s="213"/>
      <c r="E64" s="213"/>
      <c r="F64" s="213"/>
      <c r="G64" s="213"/>
      <c r="H64" s="213"/>
      <c r="I64" s="213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</row>
    <row r="65" spans="1:46" ht="16.5" x14ac:dyDescent="0.3">
      <c r="A65" s="213"/>
      <c r="B65" s="213"/>
      <c r="C65" s="213"/>
      <c r="D65" s="213"/>
      <c r="E65" s="213"/>
      <c r="F65" s="213"/>
      <c r="G65" s="213"/>
      <c r="H65" s="213"/>
      <c r="I65" s="213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</row>
    <row r="66" spans="1:46" ht="16.5" x14ac:dyDescent="0.3">
      <c r="A66" s="213"/>
      <c r="B66" s="213"/>
      <c r="C66" s="213"/>
      <c r="D66" s="213"/>
      <c r="E66" s="213"/>
      <c r="F66" s="213"/>
      <c r="G66" s="213"/>
      <c r="H66" s="213"/>
      <c r="I66" s="213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</row>
    <row r="67" spans="1:46" ht="16.5" x14ac:dyDescent="0.3">
      <c r="A67" s="213"/>
      <c r="B67" s="213"/>
      <c r="C67" s="213"/>
      <c r="D67" s="213"/>
      <c r="E67" s="213"/>
      <c r="F67" s="213"/>
      <c r="G67" s="213"/>
      <c r="H67" s="213"/>
      <c r="I67" s="213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1:46" ht="16.5" x14ac:dyDescent="0.3">
      <c r="A68" s="213"/>
      <c r="B68" s="213"/>
      <c r="C68" s="213"/>
      <c r="D68" s="213"/>
      <c r="E68" s="213"/>
      <c r="F68" s="213"/>
      <c r="G68" s="213"/>
      <c r="H68" s="213"/>
      <c r="I68" s="213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1:46" ht="16.5" x14ac:dyDescent="0.3">
      <c r="A69" s="213"/>
      <c r="B69" s="213"/>
      <c r="C69" s="213"/>
      <c r="D69" s="213"/>
      <c r="E69" s="213"/>
      <c r="F69" s="213"/>
      <c r="G69" s="213"/>
      <c r="H69" s="213"/>
      <c r="I69" s="213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1:46" ht="16.5" x14ac:dyDescent="0.3">
      <c r="A70" s="213"/>
      <c r="B70" s="213"/>
      <c r="C70" s="213"/>
      <c r="D70" s="213"/>
      <c r="E70" s="213"/>
      <c r="F70" s="213"/>
      <c r="G70" s="213"/>
      <c r="H70" s="213"/>
      <c r="I70" s="213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</row>
    <row r="71" spans="1:46" ht="16.5" x14ac:dyDescent="0.3">
      <c r="A71" s="213"/>
      <c r="B71" s="213"/>
      <c r="C71" s="213"/>
      <c r="D71" s="213"/>
      <c r="E71" s="213"/>
      <c r="F71" s="213"/>
      <c r="G71" s="213"/>
      <c r="H71" s="213"/>
      <c r="I71" s="213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</row>
    <row r="72" spans="1:46" ht="16.5" x14ac:dyDescent="0.3">
      <c r="A72" s="213"/>
      <c r="B72" s="213"/>
      <c r="C72" s="213"/>
      <c r="D72" s="213"/>
      <c r="E72" s="213"/>
      <c r="F72" s="213"/>
      <c r="G72" s="213"/>
      <c r="H72" s="213"/>
      <c r="I72" s="213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</row>
    <row r="73" spans="1:46" ht="16.5" x14ac:dyDescent="0.3">
      <c r="A73" s="213"/>
      <c r="B73" s="213"/>
      <c r="C73" s="213"/>
      <c r="D73" s="213"/>
      <c r="E73" s="213"/>
      <c r="F73" s="213"/>
      <c r="G73" s="213"/>
      <c r="H73" s="213"/>
      <c r="I73" s="213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</row>
    <row r="74" spans="1:46" ht="16.5" x14ac:dyDescent="0.3">
      <c r="A74" s="213"/>
      <c r="B74" s="213"/>
      <c r="C74" s="213"/>
      <c r="D74" s="213"/>
      <c r="E74" s="213"/>
      <c r="F74" s="213"/>
      <c r="G74" s="213"/>
      <c r="H74" s="213"/>
      <c r="I74" s="213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</row>
    <row r="75" spans="1:46" ht="16.5" x14ac:dyDescent="0.3">
      <c r="A75" s="213"/>
      <c r="B75" s="213"/>
      <c r="C75" s="213"/>
      <c r="D75" s="213"/>
      <c r="E75" s="213"/>
      <c r="F75" s="213"/>
      <c r="G75" s="213"/>
      <c r="H75" s="213"/>
      <c r="I75" s="213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</row>
    <row r="76" spans="1:46" ht="16.5" x14ac:dyDescent="0.3">
      <c r="A76" s="213"/>
      <c r="B76" s="213"/>
      <c r="C76" s="213"/>
      <c r="D76" s="213"/>
      <c r="E76" s="213"/>
      <c r="F76" s="213"/>
      <c r="G76" s="213"/>
      <c r="H76" s="213"/>
      <c r="I76" s="213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</row>
    <row r="77" spans="1:46" ht="16.5" x14ac:dyDescent="0.3">
      <c r="A77" s="213"/>
      <c r="B77" s="213"/>
      <c r="C77" s="213"/>
      <c r="D77" s="213"/>
      <c r="E77" s="213"/>
      <c r="F77" s="213"/>
      <c r="G77" s="213"/>
      <c r="H77" s="213"/>
      <c r="I77" s="213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</row>
    <row r="78" spans="1:46" ht="16.5" x14ac:dyDescent="0.3">
      <c r="A78" s="213"/>
      <c r="B78" s="213"/>
      <c r="C78" s="213"/>
      <c r="D78" s="213"/>
      <c r="E78" s="213"/>
      <c r="F78" s="213"/>
      <c r="G78" s="213"/>
      <c r="H78" s="213"/>
      <c r="I78" s="213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</row>
    <row r="79" spans="1:46" ht="16.5" x14ac:dyDescent="0.3">
      <c r="A79" s="213"/>
      <c r="B79" s="213"/>
      <c r="C79" s="213"/>
      <c r="D79" s="213"/>
      <c r="E79" s="213"/>
      <c r="F79" s="213"/>
      <c r="G79" s="213"/>
      <c r="H79" s="213"/>
      <c r="I79" s="213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</row>
    <row r="80" spans="1:46" ht="16.5" x14ac:dyDescent="0.3">
      <c r="A80" s="213"/>
      <c r="B80" s="213"/>
      <c r="C80" s="213"/>
      <c r="D80" s="213"/>
      <c r="E80" s="213"/>
      <c r="F80" s="213"/>
      <c r="G80" s="213"/>
      <c r="H80" s="213"/>
      <c r="I80" s="213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</row>
    <row r="81" spans="1:46" ht="16.5" x14ac:dyDescent="0.3">
      <c r="A81" s="213"/>
      <c r="B81" s="213"/>
      <c r="C81" s="213"/>
      <c r="D81" s="213"/>
      <c r="E81" s="213"/>
      <c r="F81" s="213"/>
      <c r="G81" s="213"/>
      <c r="H81" s="213"/>
      <c r="I81" s="213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</row>
    <row r="82" spans="1:46" ht="16.5" x14ac:dyDescent="0.3">
      <c r="A82" s="213"/>
      <c r="B82" s="213"/>
      <c r="C82" s="213"/>
      <c r="D82" s="213"/>
      <c r="E82" s="213"/>
      <c r="F82" s="213"/>
      <c r="G82" s="213"/>
      <c r="H82" s="213"/>
      <c r="I82" s="213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</row>
    <row r="83" spans="1:46" ht="16.5" x14ac:dyDescent="0.3">
      <c r="A83" s="213"/>
      <c r="B83" s="213"/>
      <c r="C83" s="213"/>
      <c r="D83" s="213"/>
      <c r="E83" s="213"/>
      <c r="F83" s="213"/>
      <c r="G83" s="213"/>
      <c r="H83" s="213"/>
      <c r="I83" s="213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</row>
    <row r="84" spans="1:46" ht="16.5" x14ac:dyDescent="0.3">
      <c r="A84" s="213"/>
      <c r="B84" s="213"/>
      <c r="C84" s="213"/>
      <c r="D84" s="213"/>
      <c r="E84" s="213"/>
      <c r="F84" s="213"/>
      <c r="G84" s="213"/>
      <c r="H84" s="213"/>
      <c r="I84" s="213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</row>
    <row r="85" spans="1:46" ht="16.5" x14ac:dyDescent="0.3">
      <c r="A85" s="213"/>
      <c r="B85" s="213"/>
      <c r="C85" s="213"/>
      <c r="D85" s="213"/>
      <c r="E85" s="213"/>
      <c r="F85" s="213"/>
      <c r="G85" s="213"/>
      <c r="H85" s="213"/>
      <c r="I85" s="213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</row>
    <row r="86" spans="1:46" ht="16.5" x14ac:dyDescent="0.3">
      <c r="A86" s="213"/>
      <c r="B86" s="213"/>
      <c r="C86" s="213"/>
      <c r="D86" s="213"/>
      <c r="E86" s="213"/>
      <c r="F86" s="213"/>
      <c r="G86" s="213"/>
      <c r="H86" s="213"/>
      <c r="I86" s="213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</row>
    <row r="87" spans="1:46" ht="16.5" x14ac:dyDescent="0.3">
      <c r="A87" s="213"/>
      <c r="B87" s="213"/>
      <c r="C87" s="213"/>
      <c r="D87" s="213"/>
      <c r="E87" s="213"/>
      <c r="F87" s="213"/>
      <c r="G87" s="213"/>
      <c r="H87" s="213"/>
      <c r="I87" s="213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</row>
    <row r="88" spans="1:46" ht="16.5" x14ac:dyDescent="0.3">
      <c r="A88" s="213"/>
      <c r="B88" s="213"/>
      <c r="C88" s="213"/>
      <c r="D88" s="213"/>
      <c r="E88" s="213"/>
      <c r="F88" s="213"/>
      <c r="G88" s="213"/>
      <c r="H88" s="213"/>
      <c r="I88" s="213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</row>
    <row r="89" spans="1:46" ht="16.5" x14ac:dyDescent="0.3">
      <c r="A89" s="213"/>
      <c r="B89" s="213"/>
      <c r="C89" s="213"/>
      <c r="D89" s="213"/>
      <c r="E89" s="213"/>
      <c r="F89" s="213"/>
      <c r="G89" s="213"/>
      <c r="H89" s="213"/>
      <c r="I89" s="213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</row>
    <row r="90" spans="1:46" ht="16.5" x14ac:dyDescent="0.3">
      <c r="A90" s="213"/>
      <c r="B90" s="213"/>
      <c r="C90" s="213"/>
      <c r="D90" s="213"/>
      <c r="E90" s="213"/>
      <c r="F90" s="213"/>
      <c r="G90" s="213"/>
      <c r="H90" s="213"/>
      <c r="I90" s="213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</row>
    <row r="91" spans="1:46" ht="16.5" x14ac:dyDescent="0.3">
      <c r="A91" s="213"/>
      <c r="B91" s="213"/>
      <c r="C91" s="213"/>
      <c r="D91" s="213"/>
      <c r="E91" s="213"/>
      <c r="F91" s="213"/>
      <c r="G91" s="213"/>
      <c r="H91" s="213"/>
      <c r="I91" s="213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</row>
    <row r="92" spans="1:46" ht="16.5" x14ac:dyDescent="0.3">
      <c r="A92" s="213"/>
      <c r="B92" s="213"/>
      <c r="C92" s="213"/>
      <c r="D92" s="213"/>
      <c r="E92" s="213"/>
      <c r="F92" s="213"/>
      <c r="G92" s="213"/>
      <c r="H92" s="213"/>
      <c r="I92" s="213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</row>
    <row r="93" spans="1:46" ht="16.5" x14ac:dyDescent="0.3">
      <c r="A93" s="213"/>
      <c r="B93" s="213"/>
      <c r="C93" s="213"/>
      <c r="D93" s="213"/>
      <c r="E93" s="213"/>
      <c r="F93" s="213"/>
      <c r="G93" s="213"/>
      <c r="H93" s="213"/>
      <c r="I93" s="213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</row>
    <row r="94" spans="1:46" ht="16.5" x14ac:dyDescent="0.3">
      <c r="A94" s="213"/>
      <c r="B94" s="213"/>
      <c r="C94" s="213"/>
      <c r="D94" s="213"/>
      <c r="E94" s="213"/>
      <c r="F94" s="213"/>
      <c r="G94" s="213"/>
      <c r="H94" s="213"/>
      <c r="I94" s="213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</row>
    <row r="95" spans="1:46" ht="16.5" x14ac:dyDescent="0.3">
      <c r="A95" s="213"/>
      <c r="B95" s="213"/>
      <c r="C95" s="213"/>
      <c r="D95" s="213"/>
      <c r="E95" s="213"/>
      <c r="F95" s="213"/>
      <c r="G95" s="213"/>
      <c r="H95" s="213"/>
      <c r="I95" s="213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</row>
    <row r="96" spans="1:46" ht="16.5" x14ac:dyDescent="0.3">
      <c r="A96" s="213"/>
      <c r="B96" s="213"/>
      <c r="C96" s="213"/>
      <c r="D96" s="213"/>
      <c r="E96" s="213"/>
      <c r="F96" s="213"/>
      <c r="G96" s="213"/>
      <c r="H96" s="213"/>
      <c r="I96" s="213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</row>
    <row r="97" spans="1:46" ht="16.5" x14ac:dyDescent="0.3">
      <c r="A97" s="213"/>
      <c r="B97" s="213"/>
      <c r="C97" s="213"/>
      <c r="D97" s="213"/>
      <c r="E97" s="213"/>
      <c r="F97" s="213"/>
      <c r="G97" s="213"/>
      <c r="H97" s="213"/>
      <c r="I97" s="213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</row>
    <row r="98" spans="1:46" ht="16.5" x14ac:dyDescent="0.3">
      <c r="A98" s="213"/>
      <c r="B98" s="213"/>
      <c r="C98" s="213"/>
      <c r="D98" s="213"/>
      <c r="E98" s="213"/>
      <c r="F98" s="213"/>
      <c r="G98" s="213"/>
      <c r="H98" s="213"/>
      <c r="I98" s="213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</row>
    <row r="99" spans="1:46" ht="16.5" x14ac:dyDescent="0.3">
      <c r="A99" s="213"/>
      <c r="B99" s="213"/>
      <c r="C99" s="213"/>
      <c r="D99" s="213"/>
      <c r="E99" s="213"/>
      <c r="F99" s="213"/>
      <c r="G99" s="213"/>
      <c r="H99" s="213"/>
      <c r="I99" s="213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</row>
    <row r="100" spans="1:46" ht="16.5" x14ac:dyDescent="0.3">
      <c r="A100" s="213"/>
      <c r="B100" s="213"/>
      <c r="C100" s="213"/>
      <c r="D100" s="213"/>
      <c r="E100" s="213"/>
      <c r="F100" s="213"/>
      <c r="G100" s="213"/>
      <c r="H100" s="213"/>
      <c r="I100" s="213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</row>
    <row r="101" spans="1:46" ht="16.5" x14ac:dyDescent="0.3">
      <c r="A101" s="213"/>
      <c r="B101" s="213"/>
      <c r="C101" s="213"/>
      <c r="D101" s="213"/>
      <c r="E101" s="213"/>
      <c r="F101" s="213"/>
      <c r="G101" s="213"/>
      <c r="H101" s="213"/>
      <c r="I101" s="213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</row>
    <row r="102" spans="1:46" ht="16.5" x14ac:dyDescent="0.3">
      <c r="A102" s="213"/>
      <c r="B102" s="213"/>
      <c r="C102" s="213"/>
      <c r="D102" s="213"/>
      <c r="E102" s="213"/>
      <c r="F102" s="213"/>
      <c r="G102" s="213"/>
      <c r="H102" s="213"/>
      <c r="I102" s="213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</row>
    <row r="103" spans="1:46" ht="16.5" x14ac:dyDescent="0.3">
      <c r="A103" s="213"/>
      <c r="B103" s="213"/>
      <c r="C103" s="213"/>
      <c r="D103" s="213"/>
      <c r="E103" s="213"/>
      <c r="F103" s="213"/>
      <c r="G103" s="213"/>
      <c r="H103" s="213"/>
      <c r="I103" s="213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</row>
    <row r="104" spans="1:46" ht="16.5" x14ac:dyDescent="0.3">
      <c r="A104" s="213"/>
      <c r="B104" s="213"/>
      <c r="C104" s="213"/>
      <c r="D104" s="213"/>
      <c r="E104" s="213"/>
      <c r="F104" s="213"/>
      <c r="G104" s="213"/>
      <c r="H104" s="213"/>
      <c r="I104" s="213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</row>
    <row r="105" spans="1:46" ht="16.5" x14ac:dyDescent="0.3">
      <c r="A105" s="213"/>
      <c r="B105" s="213"/>
      <c r="C105" s="213"/>
      <c r="D105" s="213"/>
      <c r="E105" s="213"/>
      <c r="F105" s="213"/>
      <c r="G105" s="213"/>
      <c r="H105" s="213"/>
      <c r="I105" s="213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</row>
    <row r="106" spans="1:46" ht="16.5" x14ac:dyDescent="0.3">
      <c r="A106" s="213"/>
      <c r="B106" s="213"/>
      <c r="C106" s="213"/>
      <c r="D106" s="213"/>
      <c r="E106" s="213"/>
      <c r="F106" s="213"/>
      <c r="G106" s="213"/>
      <c r="H106" s="213"/>
      <c r="I106" s="213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</row>
    <row r="107" spans="1:46" ht="16.5" x14ac:dyDescent="0.3">
      <c r="A107" s="213"/>
      <c r="B107" s="213"/>
      <c r="C107" s="213"/>
      <c r="D107" s="213"/>
      <c r="E107" s="213"/>
      <c r="F107" s="213"/>
      <c r="G107" s="213"/>
      <c r="H107" s="213"/>
      <c r="I107" s="213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</row>
    <row r="108" spans="1:46" x14ac:dyDescent="0.25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</row>
    <row r="109" spans="1:46" x14ac:dyDescent="0.25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</row>
    <row r="110" spans="1:46" x14ac:dyDescent="0.25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</row>
    <row r="111" spans="1:46" x14ac:dyDescent="0.25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</row>
    <row r="112" spans="1:46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</row>
    <row r="113" spans="1:46" x14ac:dyDescent="0.25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</row>
    <row r="114" spans="1:46" x14ac:dyDescent="0.25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  <c r="AR114" s="179"/>
      <c r="AS114" s="179"/>
      <c r="AT114" s="179"/>
    </row>
    <row r="115" spans="1:46" x14ac:dyDescent="0.25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</row>
    <row r="116" spans="1:46" x14ac:dyDescent="0.25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</row>
    <row r="117" spans="1:46" x14ac:dyDescent="0.25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</row>
    <row r="118" spans="1:46" x14ac:dyDescent="0.25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</row>
    <row r="119" spans="1:46" x14ac:dyDescent="0.25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</row>
    <row r="120" spans="1:46" x14ac:dyDescent="0.25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</row>
    <row r="121" spans="1:46" x14ac:dyDescent="0.25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</row>
    <row r="122" spans="1:46" x14ac:dyDescent="0.25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79"/>
      <c r="AH122" s="179"/>
      <c r="AI122" s="179"/>
      <c r="AJ122" s="179"/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</row>
    <row r="123" spans="1:46" x14ac:dyDescent="0.25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</row>
    <row r="124" spans="1:46" x14ac:dyDescent="0.25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</row>
    <row r="125" spans="1:46" x14ac:dyDescent="0.25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</row>
    <row r="126" spans="1:46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</row>
    <row r="127" spans="1:46" x14ac:dyDescent="0.25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</row>
    <row r="128" spans="1:46" x14ac:dyDescent="0.25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</row>
    <row r="129" spans="1:46" x14ac:dyDescent="0.25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</row>
    <row r="130" spans="1:46" x14ac:dyDescent="0.25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</row>
    <row r="131" spans="1:46" x14ac:dyDescent="0.25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</row>
    <row r="132" spans="1:46" x14ac:dyDescent="0.25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</row>
    <row r="133" spans="1:46" x14ac:dyDescent="0.25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</row>
    <row r="134" spans="1:46" x14ac:dyDescent="0.25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</row>
    <row r="135" spans="1:46" x14ac:dyDescent="0.25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</row>
    <row r="136" spans="1:46" x14ac:dyDescent="0.25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</row>
    <row r="137" spans="1:46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</row>
    <row r="138" spans="1:46" x14ac:dyDescent="0.25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</row>
    <row r="139" spans="1:46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</row>
    <row r="140" spans="1:46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</row>
    <row r="141" spans="1:46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</row>
    <row r="142" spans="1:46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</row>
    <row r="143" spans="1:46" x14ac:dyDescent="0.25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</row>
    <row r="144" spans="1:46" x14ac:dyDescent="0.2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</row>
    <row r="145" spans="1:46" x14ac:dyDescent="0.25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</row>
    <row r="146" spans="1:46" x14ac:dyDescent="0.25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</row>
    <row r="147" spans="1:46" x14ac:dyDescent="0.25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</row>
    <row r="148" spans="1:46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</row>
    <row r="149" spans="1:46" x14ac:dyDescent="0.25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</row>
    <row r="150" spans="1:46" x14ac:dyDescent="0.25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79"/>
      <c r="AT150" s="179"/>
    </row>
    <row r="151" spans="1:46" x14ac:dyDescent="0.25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</row>
    <row r="152" spans="1:46" x14ac:dyDescent="0.25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179"/>
      <c r="AH152" s="17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79"/>
      <c r="AT152" s="179"/>
    </row>
    <row r="153" spans="1:46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179"/>
      <c r="AH153" s="17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79"/>
      <c r="AT153" s="179"/>
    </row>
    <row r="154" spans="1:46" x14ac:dyDescent="0.25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</row>
    <row r="155" spans="1:46" x14ac:dyDescent="0.25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</row>
    <row r="156" spans="1:46" x14ac:dyDescent="0.25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79"/>
      <c r="AT156" s="179"/>
    </row>
    <row r="157" spans="1:46" x14ac:dyDescent="0.25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</row>
    <row r="158" spans="1:46" x14ac:dyDescent="0.25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</row>
    <row r="159" spans="1:46" x14ac:dyDescent="0.25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</row>
    <row r="160" spans="1:46" x14ac:dyDescent="0.25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</row>
    <row r="161" spans="1:46" x14ac:dyDescent="0.25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</row>
    <row r="162" spans="1:46" x14ac:dyDescent="0.25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</row>
    <row r="163" spans="1:46" x14ac:dyDescent="0.25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</row>
    <row r="164" spans="1:46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</row>
    <row r="165" spans="1:46" x14ac:dyDescent="0.25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</row>
    <row r="166" spans="1:46" x14ac:dyDescent="0.25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</row>
    <row r="167" spans="1:46" x14ac:dyDescent="0.25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</row>
    <row r="168" spans="1:46" x14ac:dyDescent="0.25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</row>
    <row r="169" spans="1:46" x14ac:dyDescent="0.25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</row>
    <row r="170" spans="1:46" x14ac:dyDescent="0.25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79"/>
      <c r="AL170" s="179"/>
      <c r="AM170" s="179"/>
      <c r="AN170" s="179"/>
      <c r="AO170" s="179"/>
      <c r="AP170" s="179"/>
      <c r="AQ170" s="179"/>
      <c r="AR170" s="179"/>
      <c r="AS170" s="179"/>
      <c r="AT170" s="179"/>
    </row>
    <row r="171" spans="1:46" x14ac:dyDescent="0.25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  <c r="AR171" s="179"/>
      <c r="AS171" s="179"/>
      <c r="AT171" s="179"/>
    </row>
    <row r="172" spans="1:46" x14ac:dyDescent="0.25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</row>
    <row r="173" spans="1:46" x14ac:dyDescent="0.25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</row>
    <row r="174" spans="1:46" x14ac:dyDescent="0.25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</row>
    <row r="175" spans="1:46" x14ac:dyDescent="0.25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</row>
    <row r="176" spans="1:46" x14ac:dyDescent="0.25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</row>
    <row r="177" spans="1:46" x14ac:dyDescent="0.25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79"/>
      <c r="AH177" s="179"/>
      <c r="AI177" s="179"/>
      <c r="AJ177" s="17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</row>
    <row r="178" spans="1:46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</row>
    <row r="179" spans="1:46" x14ac:dyDescent="0.25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</row>
    <row r="180" spans="1:46" x14ac:dyDescent="0.2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</row>
    <row r="181" spans="1:46" x14ac:dyDescent="0.25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</row>
    <row r="182" spans="1:46" x14ac:dyDescent="0.25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</row>
    <row r="183" spans="1:46" x14ac:dyDescent="0.25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</row>
    <row r="184" spans="1:46" x14ac:dyDescent="0.25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</row>
    <row r="185" spans="1:46" x14ac:dyDescent="0.25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</row>
    <row r="186" spans="1:46" x14ac:dyDescent="0.25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</row>
    <row r="187" spans="1:46" x14ac:dyDescent="0.25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  <c r="AR187" s="179"/>
      <c r="AS187" s="179"/>
      <c r="AT187" s="179"/>
    </row>
    <row r="188" spans="1:46" x14ac:dyDescent="0.25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  <c r="AR188" s="179"/>
      <c r="AS188" s="179"/>
      <c r="AT188" s="179"/>
    </row>
    <row r="189" spans="1:46" x14ac:dyDescent="0.25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79"/>
      <c r="AH189" s="179"/>
      <c r="AI189" s="179"/>
      <c r="AJ189" s="179"/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</row>
    <row r="190" spans="1:46" x14ac:dyDescent="0.25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</row>
    <row r="191" spans="1:46" x14ac:dyDescent="0.25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</row>
    <row r="192" spans="1:46" x14ac:dyDescent="0.25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179"/>
      <c r="AI192" s="179"/>
      <c r="AJ192" s="179"/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</row>
    <row r="193" spans="1:46" x14ac:dyDescent="0.25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</row>
    <row r="194" spans="1:46" x14ac:dyDescent="0.25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</row>
    <row r="195" spans="1:46" x14ac:dyDescent="0.25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</row>
    <row r="196" spans="1:46" x14ac:dyDescent="0.25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179"/>
      <c r="AI196" s="179"/>
      <c r="AJ196" s="179"/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</row>
    <row r="197" spans="1:46" x14ac:dyDescent="0.25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</row>
    <row r="198" spans="1:46" x14ac:dyDescent="0.25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</row>
    <row r="199" spans="1:46" x14ac:dyDescent="0.25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</row>
    <row r="200" spans="1:46" x14ac:dyDescent="0.25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</row>
    <row r="201" spans="1:46" x14ac:dyDescent="0.25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</row>
    <row r="202" spans="1:46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</row>
    <row r="203" spans="1:46" x14ac:dyDescent="0.25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</row>
    <row r="204" spans="1:46" x14ac:dyDescent="0.25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</row>
    <row r="205" spans="1:46" x14ac:dyDescent="0.25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</row>
    <row r="206" spans="1:46" x14ac:dyDescent="0.25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</row>
    <row r="207" spans="1:46" x14ac:dyDescent="0.25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</row>
    <row r="208" spans="1:46" x14ac:dyDescent="0.25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</row>
    <row r="209" spans="1:46" x14ac:dyDescent="0.25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</row>
    <row r="210" spans="1:46" x14ac:dyDescent="0.25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</row>
    <row r="211" spans="1:46" x14ac:dyDescent="0.25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  <c r="AR211" s="179"/>
      <c r="AS211" s="179"/>
      <c r="AT211" s="179"/>
    </row>
    <row r="212" spans="1:46" x14ac:dyDescent="0.25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  <c r="AR212" s="179"/>
      <c r="AS212" s="179"/>
      <c r="AT212" s="179"/>
    </row>
    <row r="213" spans="1:46" x14ac:dyDescent="0.25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179"/>
      <c r="AI213" s="179"/>
      <c r="AJ213" s="179"/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</row>
    <row r="214" spans="1:46" x14ac:dyDescent="0.25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</row>
    <row r="215" spans="1:46" x14ac:dyDescent="0.25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79"/>
      <c r="AL215" s="179"/>
      <c r="AM215" s="179"/>
      <c r="AN215" s="179"/>
      <c r="AO215" s="179"/>
      <c r="AP215" s="179"/>
      <c r="AQ215" s="179"/>
      <c r="AR215" s="179"/>
      <c r="AS215" s="179"/>
      <c r="AT215" s="179"/>
    </row>
    <row r="216" spans="1:46" x14ac:dyDescent="0.25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</row>
    <row r="217" spans="1:46" x14ac:dyDescent="0.25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  <c r="AR217" s="179"/>
      <c r="AS217" s="179"/>
      <c r="AT217" s="179"/>
    </row>
    <row r="218" spans="1:46" x14ac:dyDescent="0.25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</row>
    <row r="219" spans="1:46" x14ac:dyDescent="0.25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79"/>
      <c r="AL219" s="179"/>
      <c r="AM219" s="179"/>
      <c r="AN219" s="179"/>
      <c r="AO219" s="179"/>
      <c r="AP219" s="179"/>
      <c r="AQ219" s="179"/>
      <c r="AR219" s="179"/>
      <c r="AS219" s="179"/>
      <c r="AT219" s="179"/>
    </row>
    <row r="220" spans="1:46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79"/>
      <c r="AL220" s="179"/>
      <c r="AM220" s="179"/>
      <c r="AN220" s="179"/>
      <c r="AO220" s="179"/>
      <c r="AP220" s="179"/>
      <c r="AQ220" s="179"/>
      <c r="AR220" s="179"/>
      <c r="AS220" s="179"/>
      <c r="AT220" s="179"/>
    </row>
    <row r="221" spans="1:46" x14ac:dyDescent="0.25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179"/>
    </row>
    <row r="222" spans="1:46" x14ac:dyDescent="0.25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79"/>
      <c r="AJ222" s="179"/>
      <c r="AK222" s="179"/>
      <c r="AL222" s="179"/>
      <c r="AM222" s="179"/>
      <c r="AN222" s="179"/>
      <c r="AO222" s="179"/>
      <c r="AP222" s="179"/>
      <c r="AQ222" s="179"/>
      <c r="AR222" s="179"/>
      <c r="AS222" s="179"/>
      <c r="AT222" s="179"/>
    </row>
    <row r="223" spans="1:46" x14ac:dyDescent="0.25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79"/>
      <c r="AL223" s="179"/>
      <c r="AM223" s="179"/>
      <c r="AN223" s="179"/>
      <c r="AO223" s="179"/>
      <c r="AP223" s="179"/>
      <c r="AQ223" s="179"/>
      <c r="AR223" s="179"/>
      <c r="AS223" s="179"/>
      <c r="AT223" s="179"/>
    </row>
    <row r="224" spans="1:46" x14ac:dyDescent="0.25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79"/>
      <c r="AL224" s="179"/>
      <c r="AM224" s="179"/>
      <c r="AN224" s="179"/>
      <c r="AO224" s="179"/>
      <c r="AP224" s="179"/>
      <c r="AQ224" s="179"/>
      <c r="AR224" s="179"/>
      <c r="AS224" s="179"/>
      <c r="AT224" s="179"/>
    </row>
    <row r="225" spans="1:46" x14ac:dyDescent="0.25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</row>
    <row r="226" spans="1:46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</row>
    <row r="227" spans="1:46" x14ac:dyDescent="0.25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</row>
    <row r="228" spans="1:46" x14ac:dyDescent="0.25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79"/>
      <c r="AJ228" s="179"/>
      <c r="AK228" s="179"/>
      <c r="AL228" s="179"/>
      <c r="AM228" s="179"/>
      <c r="AN228" s="179"/>
      <c r="AO228" s="179"/>
      <c r="AP228" s="179"/>
      <c r="AQ228" s="179"/>
      <c r="AR228" s="179"/>
      <c r="AS228" s="179"/>
      <c r="AT228" s="179"/>
    </row>
    <row r="229" spans="1:46" x14ac:dyDescent="0.25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</row>
    <row r="230" spans="1:46" x14ac:dyDescent="0.25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79"/>
      <c r="AL230" s="179"/>
      <c r="AM230" s="179"/>
      <c r="AN230" s="179"/>
      <c r="AO230" s="179"/>
      <c r="AP230" s="179"/>
      <c r="AQ230" s="179"/>
      <c r="AR230" s="179"/>
      <c r="AS230" s="179"/>
      <c r="AT230" s="179"/>
    </row>
    <row r="231" spans="1:46" x14ac:dyDescent="0.25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179"/>
      <c r="AT231" s="179"/>
    </row>
    <row r="232" spans="1:46" x14ac:dyDescent="0.25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/>
      <c r="AL232" s="179"/>
      <c r="AM232" s="179"/>
      <c r="AN232" s="179"/>
      <c r="AO232" s="179"/>
      <c r="AP232" s="179"/>
      <c r="AQ232" s="179"/>
      <c r="AR232" s="179"/>
      <c r="AS232" s="179"/>
      <c r="AT232" s="179"/>
    </row>
    <row r="233" spans="1:46" x14ac:dyDescent="0.25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179"/>
      <c r="AT233" s="179"/>
    </row>
    <row r="234" spans="1:46" x14ac:dyDescent="0.25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79"/>
      <c r="AL234" s="179"/>
      <c r="AM234" s="179"/>
      <c r="AN234" s="179"/>
      <c r="AO234" s="179"/>
      <c r="AP234" s="179"/>
      <c r="AQ234" s="179"/>
      <c r="AR234" s="179"/>
      <c r="AS234" s="179"/>
      <c r="AT234" s="179"/>
    </row>
    <row r="235" spans="1:46" x14ac:dyDescent="0.25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/>
      <c r="AL235" s="179"/>
      <c r="AM235" s="179"/>
      <c r="AN235" s="179"/>
      <c r="AO235" s="179"/>
      <c r="AP235" s="179"/>
      <c r="AQ235" s="179"/>
      <c r="AR235" s="179"/>
      <c r="AS235" s="179"/>
      <c r="AT235" s="179"/>
    </row>
    <row r="236" spans="1:46" x14ac:dyDescent="0.25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79"/>
      <c r="AJ236" s="179"/>
      <c r="AK236" s="179"/>
      <c r="AL236" s="179"/>
      <c r="AM236" s="179"/>
      <c r="AN236" s="179"/>
      <c r="AO236" s="179"/>
      <c r="AP236" s="179"/>
      <c r="AQ236" s="179"/>
      <c r="AR236" s="179"/>
      <c r="AS236" s="179"/>
      <c r="AT236" s="179"/>
    </row>
    <row r="237" spans="1:46" x14ac:dyDescent="0.25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79"/>
      <c r="AJ237" s="179"/>
      <c r="AK237" s="179"/>
      <c r="AL237" s="179"/>
      <c r="AM237" s="179"/>
      <c r="AN237" s="179"/>
      <c r="AO237" s="179"/>
      <c r="AP237" s="179"/>
      <c r="AQ237" s="179"/>
      <c r="AR237" s="179"/>
      <c r="AS237" s="179"/>
      <c r="AT237" s="179"/>
    </row>
    <row r="238" spans="1:46" x14ac:dyDescent="0.25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</row>
    <row r="239" spans="1:46" x14ac:dyDescent="0.25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79"/>
      <c r="AL239" s="179"/>
      <c r="AM239" s="179"/>
      <c r="AN239" s="179"/>
      <c r="AO239" s="179"/>
      <c r="AP239" s="179"/>
      <c r="AQ239" s="179"/>
      <c r="AR239" s="179"/>
      <c r="AS239" s="179"/>
      <c r="AT239" s="179"/>
    </row>
    <row r="240" spans="1:46" x14ac:dyDescent="0.25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79"/>
      <c r="AL240" s="179"/>
      <c r="AM240" s="179"/>
      <c r="AN240" s="179"/>
      <c r="AO240" s="179"/>
      <c r="AP240" s="179"/>
      <c r="AQ240" s="179"/>
      <c r="AR240" s="179"/>
      <c r="AS240" s="179"/>
      <c r="AT240" s="179"/>
    </row>
    <row r="241" spans="1:46" x14ac:dyDescent="0.25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79"/>
      <c r="AJ241" s="179"/>
      <c r="AK241" s="179"/>
      <c r="AL241" s="179"/>
      <c r="AM241" s="179"/>
      <c r="AN241" s="179"/>
      <c r="AO241" s="179"/>
      <c r="AP241" s="179"/>
      <c r="AQ241" s="179"/>
      <c r="AR241" s="179"/>
      <c r="AS241" s="179"/>
      <c r="AT241" s="179"/>
    </row>
    <row r="242" spans="1:46" x14ac:dyDescent="0.25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79"/>
      <c r="AL242" s="179"/>
      <c r="AM242" s="179"/>
      <c r="AN242" s="179"/>
      <c r="AO242" s="179"/>
      <c r="AP242" s="179"/>
      <c r="AQ242" s="179"/>
      <c r="AR242" s="179"/>
      <c r="AS242" s="179"/>
      <c r="AT242" s="179"/>
    </row>
    <row r="243" spans="1:46" x14ac:dyDescent="0.25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</row>
    <row r="244" spans="1:46" x14ac:dyDescent="0.25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</row>
    <row r="245" spans="1:46" x14ac:dyDescent="0.25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</row>
    <row r="246" spans="1:46" x14ac:dyDescent="0.25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79"/>
      <c r="AJ246" s="179"/>
      <c r="AK246" s="179"/>
      <c r="AL246" s="179"/>
      <c r="AM246" s="179"/>
      <c r="AN246" s="179"/>
      <c r="AO246" s="179"/>
      <c r="AP246" s="179"/>
      <c r="AQ246" s="179"/>
      <c r="AR246" s="179"/>
      <c r="AS246" s="179"/>
      <c r="AT246" s="179"/>
    </row>
    <row r="247" spans="1:46" x14ac:dyDescent="0.25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79"/>
      <c r="AL247" s="179"/>
      <c r="AM247" s="179"/>
      <c r="AN247" s="179"/>
      <c r="AO247" s="179"/>
      <c r="AP247" s="179"/>
      <c r="AQ247" s="179"/>
      <c r="AR247" s="179"/>
      <c r="AS247" s="179"/>
      <c r="AT247" s="179"/>
    </row>
    <row r="248" spans="1:46" x14ac:dyDescent="0.25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79"/>
      <c r="AL248" s="179"/>
      <c r="AM248" s="179"/>
      <c r="AN248" s="179"/>
      <c r="AO248" s="179"/>
      <c r="AP248" s="179"/>
      <c r="AQ248" s="179"/>
      <c r="AR248" s="179"/>
      <c r="AS248" s="179"/>
      <c r="AT248" s="179"/>
    </row>
    <row r="249" spans="1:46" x14ac:dyDescent="0.25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79"/>
      <c r="AJ249" s="179"/>
      <c r="AK249" s="179"/>
      <c r="AL249" s="179"/>
      <c r="AM249" s="179"/>
      <c r="AN249" s="179"/>
      <c r="AO249" s="179"/>
      <c r="AP249" s="179"/>
      <c r="AQ249" s="179"/>
      <c r="AR249" s="179"/>
      <c r="AS249" s="179"/>
      <c r="AT249" s="179"/>
    </row>
    <row r="250" spans="1:46" x14ac:dyDescent="0.25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79"/>
      <c r="AJ250" s="179"/>
      <c r="AK250" s="179"/>
      <c r="AL250" s="179"/>
      <c r="AM250" s="179"/>
      <c r="AN250" s="179"/>
      <c r="AO250" s="179"/>
      <c r="AP250" s="179"/>
      <c r="AQ250" s="179"/>
      <c r="AR250" s="179"/>
      <c r="AS250" s="179"/>
      <c r="AT250" s="179"/>
    </row>
    <row r="251" spans="1:46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79"/>
      <c r="AL251" s="179"/>
      <c r="AM251" s="179"/>
      <c r="AN251" s="179"/>
      <c r="AO251" s="179"/>
      <c r="AP251" s="179"/>
      <c r="AQ251" s="179"/>
      <c r="AR251" s="179"/>
      <c r="AS251" s="179"/>
      <c r="AT251" s="179"/>
    </row>
    <row r="252" spans="1:46" x14ac:dyDescent="0.25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179"/>
      <c r="AR252" s="179"/>
      <c r="AS252" s="179"/>
      <c r="AT252" s="179"/>
    </row>
    <row r="253" spans="1:46" x14ac:dyDescent="0.25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79"/>
      <c r="AL253" s="179"/>
      <c r="AM253" s="179"/>
      <c r="AN253" s="179"/>
      <c r="AO253" s="179"/>
      <c r="AP253" s="179"/>
      <c r="AQ253" s="179"/>
      <c r="AR253" s="179"/>
      <c r="AS253" s="179"/>
      <c r="AT253" s="179"/>
    </row>
    <row r="254" spans="1:46" x14ac:dyDescent="0.25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79"/>
      <c r="AL254" s="179"/>
      <c r="AM254" s="179"/>
      <c r="AN254" s="179"/>
      <c r="AO254" s="179"/>
      <c r="AP254" s="179"/>
      <c r="AQ254" s="179"/>
      <c r="AR254" s="179"/>
      <c r="AS254" s="179"/>
      <c r="AT254" s="179"/>
    </row>
    <row r="255" spans="1:46" x14ac:dyDescent="0.25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</row>
    <row r="256" spans="1:46" x14ac:dyDescent="0.25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  <c r="AJ256" s="179"/>
      <c r="AK256" s="179"/>
      <c r="AL256" s="179"/>
      <c r="AM256" s="179"/>
      <c r="AN256" s="179"/>
      <c r="AO256" s="179"/>
      <c r="AP256" s="179"/>
      <c r="AQ256" s="179"/>
      <c r="AR256" s="179"/>
      <c r="AS256" s="179"/>
      <c r="AT256" s="179"/>
    </row>
    <row r="257" spans="1:46" x14ac:dyDescent="0.25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79"/>
      <c r="AL257" s="179"/>
      <c r="AM257" s="179"/>
      <c r="AN257" s="179"/>
      <c r="AO257" s="179"/>
      <c r="AP257" s="179"/>
      <c r="AQ257" s="179"/>
      <c r="AR257" s="179"/>
      <c r="AS257" s="179"/>
      <c r="AT257" s="179"/>
    </row>
    <row r="258" spans="1:46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79"/>
      <c r="AL258" s="179"/>
      <c r="AM258" s="179"/>
      <c r="AN258" s="179"/>
      <c r="AO258" s="179"/>
      <c r="AP258" s="179"/>
      <c r="AQ258" s="179"/>
      <c r="AR258" s="179"/>
      <c r="AS258" s="179"/>
      <c r="AT258" s="179"/>
    </row>
    <row r="259" spans="1:46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79"/>
      <c r="AL259" s="179"/>
      <c r="AM259" s="179"/>
      <c r="AN259" s="179"/>
      <c r="AO259" s="179"/>
      <c r="AP259" s="179"/>
      <c r="AQ259" s="179"/>
      <c r="AR259" s="179"/>
      <c r="AS259" s="179"/>
      <c r="AT259" s="179"/>
    </row>
    <row r="260" spans="1:46" x14ac:dyDescent="0.25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79"/>
      <c r="AL260" s="179"/>
      <c r="AM260" s="179"/>
      <c r="AN260" s="179"/>
      <c r="AO260" s="179"/>
      <c r="AP260" s="179"/>
      <c r="AQ260" s="179"/>
      <c r="AR260" s="179"/>
      <c r="AS260" s="179"/>
      <c r="AT260" s="179"/>
    </row>
    <row r="261" spans="1:46" x14ac:dyDescent="0.25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79"/>
      <c r="AL261" s="179"/>
      <c r="AM261" s="179"/>
      <c r="AN261" s="179"/>
      <c r="AO261" s="179"/>
      <c r="AP261" s="179"/>
      <c r="AQ261" s="179"/>
      <c r="AR261" s="179"/>
      <c r="AS261" s="179"/>
      <c r="AT261" s="179"/>
    </row>
    <row r="262" spans="1:46" x14ac:dyDescent="0.25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79"/>
      <c r="AL262" s="179"/>
      <c r="AM262" s="179"/>
      <c r="AN262" s="179"/>
      <c r="AO262" s="179"/>
      <c r="AP262" s="179"/>
      <c r="AQ262" s="179"/>
      <c r="AR262" s="179"/>
      <c r="AS262" s="179"/>
      <c r="AT262" s="179"/>
    </row>
    <row r="263" spans="1:46" x14ac:dyDescent="0.25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79"/>
      <c r="AL263" s="179"/>
      <c r="AM263" s="179"/>
      <c r="AN263" s="179"/>
      <c r="AO263" s="179"/>
      <c r="AP263" s="179"/>
      <c r="AQ263" s="179"/>
      <c r="AR263" s="179"/>
      <c r="AS263" s="179"/>
      <c r="AT263" s="179"/>
    </row>
    <row r="264" spans="1:46" x14ac:dyDescent="0.25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</row>
    <row r="265" spans="1:46" x14ac:dyDescent="0.25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179"/>
      <c r="AT265" s="179"/>
    </row>
    <row r="266" spans="1:46" x14ac:dyDescent="0.25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179"/>
      <c r="AN266" s="179"/>
      <c r="AO266" s="179"/>
      <c r="AP266" s="179"/>
      <c r="AQ266" s="179"/>
      <c r="AR266" s="179"/>
      <c r="AS266" s="179"/>
      <c r="AT266" s="179"/>
    </row>
    <row r="267" spans="1:46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</row>
    <row r="268" spans="1:46" x14ac:dyDescent="0.25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</row>
    <row r="269" spans="1:46" x14ac:dyDescent="0.25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179"/>
    </row>
    <row r="270" spans="1:46" x14ac:dyDescent="0.25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179"/>
    </row>
    <row r="271" spans="1:46" x14ac:dyDescent="0.25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179"/>
      <c r="AN271" s="179"/>
      <c r="AO271" s="179"/>
      <c r="AP271" s="179"/>
      <c r="AQ271" s="179"/>
      <c r="AR271" s="179"/>
      <c r="AS271" s="179"/>
      <c r="AT271" s="179"/>
    </row>
    <row r="272" spans="1:46" x14ac:dyDescent="0.25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179"/>
      <c r="AN272" s="179"/>
      <c r="AO272" s="179"/>
      <c r="AP272" s="179"/>
      <c r="AQ272" s="179"/>
      <c r="AR272" s="179"/>
      <c r="AS272" s="179"/>
      <c r="AT272" s="179"/>
    </row>
    <row r="273" spans="1:46" x14ac:dyDescent="0.25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79"/>
      <c r="AL273" s="179"/>
      <c r="AM273" s="179"/>
      <c r="AN273" s="179"/>
      <c r="AO273" s="179"/>
      <c r="AP273" s="179"/>
      <c r="AQ273" s="179"/>
      <c r="AR273" s="179"/>
      <c r="AS273" s="179"/>
      <c r="AT273" s="179"/>
    </row>
    <row r="274" spans="1:46" x14ac:dyDescent="0.25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</row>
    <row r="275" spans="1:46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79"/>
      <c r="AL275" s="179"/>
      <c r="AM275" s="179"/>
      <c r="AN275" s="179"/>
      <c r="AO275" s="179"/>
      <c r="AP275" s="179"/>
      <c r="AQ275" s="179"/>
      <c r="AR275" s="179"/>
      <c r="AS275" s="179"/>
      <c r="AT275" s="179"/>
    </row>
    <row r="276" spans="1:46" x14ac:dyDescent="0.25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179"/>
      <c r="AI276" s="179"/>
      <c r="AJ276" s="179"/>
      <c r="AK276" s="179"/>
      <c r="AL276" s="179"/>
      <c r="AM276" s="179"/>
      <c r="AN276" s="179"/>
      <c r="AO276" s="179"/>
      <c r="AP276" s="179"/>
      <c r="AQ276" s="179"/>
      <c r="AR276" s="179"/>
      <c r="AS276" s="179"/>
      <c r="AT276" s="179"/>
    </row>
    <row r="277" spans="1:46" x14ac:dyDescent="0.25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79"/>
      <c r="AJ277" s="179"/>
      <c r="AK277" s="179"/>
      <c r="AL277" s="179"/>
      <c r="AM277" s="179"/>
      <c r="AN277" s="179"/>
      <c r="AO277" s="179"/>
      <c r="AP277" s="179"/>
      <c r="AQ277" s="179"/>
      <c r="AR277" s="179"/>
      <c r="AS277" s="179"/>
      <c r="AT277" s="179"/>
    </row>
    <row r="278" spans="1:46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179"/>
      <c r="AI278" s="179"/>
      <c r="AJ278" s="179"/>
      <c r="AK278" s="179"/>
      <c r="AL278" s="179"/>
      <c r="AM278" s="179"/>
      <c r="AN278" s="179"/>
      <c r="AO278" s="179"/>
      <c r="AP278" s="179"/>
      <c r="AQ278" s="179"/>
      <c r="AR278" s="179"/>
      <c r="AS278" s="179"/>
      <c r="AT278" s="179"/>
    </row>
    <row r="279" spans="1:46" x14ac:dyDescent="0.25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  <c r="AR279" s="179"/>
      <c r="AS279" s="179"/>
      <c r="AT279" s="179"/>
    </row>
    <row r="280" spans="1:46" x14ac:dyDescent="0.25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79"/>
      <c r="AL280" s="179"/>
      <c r="AM280" s="179"/>
      <c r="AN280" s="179"/>
      <c r="AO280" s="179"/>
      <c r="AP280" s="179"/>
      <c r="AQ280" s="179"/>
      <c r="AR280" s="179"/>
      <c r="AS280" s="179"/>
      <c r="AT280" s="179"/>
    </row>
    <row r="281" spans="1:46" x14ac:dyDescent="0.25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79"/>
      <c r="AL281" s="179"/>
      <c r="AM281" s="179"/>
      <c r="AN281" s="179"/>
      <c r="AO281" s="179"/>
      <c r="AP281" s="179"/>
      <c r="AQ281" s="179"/>
      <c r="AR281" s="179"/>
      <c r="AS281" s="179"/>
      <c r="AT281" s="179"/>
    </row>
    <row r="282" spans="1:46" x14ac:dyDescent="0.25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79"/>
      <c r="AL282" s="179"/>
      <c r="AM282" s="179"/>
      <c r="AN282" s="179"/>
      <c r="AO282" s="179"/>
      <c r="AP282" s="179"/>
      <c r="AQ282" s="179"/>
      <c r="AR282" s="179"/>
      <c r="AS282" s="179"/>
      <c r="AT282" s="179"/>
    </row>
    <row r="283" spans="1:46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79"/>
      <c r="AL283" s="179"/>
      <c r="AM283" s="179"/>
      <c r="AN283" s="179"/>
      <c r="AO283" s="179"/>
      <c r="AP283" s="179"/>
      <c r="AQ283" s="179"/>
      <c r="AR283" s="179"/>
      <c r="AS283" s="179"/>
      <c r="AT283" s="179"/>
    </row>
    <row r="284" spans="1:46" x14ac:dyDescent="0.25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79"/>
      <c r="AL284" s="179"/>
      <c r="AM284" s="179"/>
      <c r="AN284" s="179"/>
      <c r="AO284" s="179"/>
      <c r="AP284" s="179"/>
      <c r="AQ284" s="179"/>
      <c r="AR284" s="179"/>
      <c r="AS284" s="179"/>
      <c r="AT284" s="179"/>
    </row>
    <row r="285" spans="1:46" x14ac:dyDescent="0.25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179"/>
    </row>
    <row r="286" spans="1:46" x14ac:dyDescent="0.25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179"/>
    </row>
    <row r="287" spans="1:46" x14ac:dyDescent="0.25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79"/>
      <c r="AL287" s="179"/>
      <c r="AM287" s="179"/>
      <c r="AN287" s="179"/>
      <c r="AO287" s="179"/>
      <c r="AP287" s="179"/>
      <c r="AQ287" s="179"/>
      <c r="AR287" s="179"/>
      <c r="AS287" s="179"/>
      <c r="AT287" s="179"/>
    </row>
    <row r="288" spans="1:46" x14ac:dyDescent="0.25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79"/>
      <c r="AL288" s="179"/>
      <c r="AM288" s="179"/>
      <c r="AN288" s="179"/>
      <c r="AO288" s="179"/>
      <c r="AP288" s="179"/>
      <c r="AQ288" s="179"/>
      <c r="AR288" s="179"/>
      <c r="AS288" s="179"/>
      <c r="AT288" s="179"/>
    </row>
    <row r="289" spans="1:46" x14ac:dyDescent="0.25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79"/>
      <c r="AL289" s="179"/>
      <c r="AM289" s="179"/>
      <c r="AN289" s="179"/>
      <c r="AO289" s="179"/>
      <c r="AP289" s="179"/>
      <c r="AQ289" s="179"/>
      <c r="AR289" s="179"/>
      <c r="AS289" s="179"/>
      <c r="AT289" s="179"/>
    </row>
    <row r="290" spans="1:46" x14ac:dyDescent="0.25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</row>
    <row r="291" spans="1:46" x14ac:dyDescent="0.25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79"/>
      <c r="AL291" s="179"/>
      <c r="AM291" s="179"/>
      <c r="AN291" s="179"/>
      <c r="AO291" s="179"/>
      <c r="AP291" s="179"/>
      <c r="AQ291" s="179"/>
      <c r="AR291" s="179"/>
      <c r="AS291" s="179"/>
      <c r="AT291" s="179"/>
    </row>
    <row r="292" spans="1:46" x14ac:dyDescent="0.25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</row>
    <row r="293" spans="1:46" x14ac:dyDescent="0.25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</row>
    <row r="294" spans="1:46" x14ac:dyDescent="0.25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179"/>
      <c r="AI294" s="179"/>
      <c r="AJ294" s="179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</row>
    <row r="295" spans="1:46" x14ac:dyDescent="0.25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179"/>
      <c r="AI295" s="179"/>
      <c r="AJ295" s="179"/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</row>
    <row r="296" spans="1:46" x14ac:dyDescent="0.25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</row>
    <row r="297" spans="1:46" x14ac:dyDescent="0.25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</row>
    <row r="298" spans="1:46" x14ac:dyDescent="0.25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</row>
    <row r="299" spans="1:46" x14ac:dyDescent="0.25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179"/>
      <c r="AI299" s="179"/>
      <c r="AJ299" s="179"/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</row>
    <row r="300" spans="1:46" x14ac:dyDescent="0.25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</row>
    <row r="301" spans="1:46" x14ac:dyDescent="0.25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179"/>
      <c r="AI301" s="179"/>
      <c r="AJ301" s="179"/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</row>
    <row r="302" spans="1:46" x14ac:dyDescent="0.25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</row>
    <row r="303" spans="1:46" x14ac:dyDescent="0.25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</row>
    <row r="304" spans="1:46" x14ac:dyDescent="0.25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</row>
    <row r="305" spans="1:46" x14ac:dyDescent="0.25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</row>
    <row r="306" spans="1:46" x14ac:dyDescent="0.25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179"/>
      <c r="AI306" s="179"/>
      <c r="AJ306" s="179"/>
      <c r="AK306" s="179"/>
      <c r="AL306" s="179"/>
      <c r="AM306" s="179"/>
      <c r="AN306" s="179"/>
      <c r="AO306" s="179"/>
      <c r="AP306" s="179"/>
      <c r="AQ306" s="179"/>
      <c r="AR306" s="179"/>
      <c r="AS306" s="179"/>
      <c r="AT306" s="179"/>
    </row>
    <row r="307" spans="1:46" x14ac:dyDescent="0.25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</row>
    <row r="308" spans="1:46" x14ac:dyDescent="0.25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</row>
    <row r="309" spans="1:46" x14ac:dyDescent="0.25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179"/>
      <c r="AI309" s="179"/>
      <c r="AJ309" s="179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</row>
    <row r="310" spans="1:46" x14ac:dyDescent="0.25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</row>
    <row r="311" spans="1:46" x14ac:dyDescent="0.25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179"/>
    </row>
    <row r="312" spans="1:46" x14ac:dyDescent="0.25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179"/>
    </row>
    <row r="313" spans="1:46" x14ac:dyDescent="0.25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79"/>
      <c r="AL313" s="179"/>
      <c r="AM313" s="179"/>
      <c r="AN313" s="179"/>
      <c r="AO313" s="179"/>
      <c r="AP313" s="179"/>
      <c r="AQ313" s="179"/>
      <c r="AR313" s="179"/>
      <c r="AS313" s="179"/>
      <c r="AT313" s="179"/>
    </row>
    <row r="314" spans="1:46" x14ac:dyDescent="0.25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79"/>
      <c r="AL314" s="179"/>
      <c r="AM314" s="179"/>
      <c r="AN314" s="179"/>
      <c r="AO314" s="179"/>
      <c r="AP314" s="179"/>
      <c r="AQ314" s="179"/>
      <c r="AR314" s="179"/>
      <c r="AS314" s="179"/>
      <c r="AT314" s="179"/>
    </row>
    <row r="315" spans="1:46" x14ac:dyDescent="0.25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179"/>
    </row>
    <row r="316" spans="1:46" x14ac:dyDescent="0.25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179"/>
    </row>
    <row r="317" spans="1:46" x14ac:dyDescent="0.25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179"/>
      <c r="AI317" s="179"/>
      <c r="AJ317" s="179"/>
      <c r="AK317" s="179"/>
      <c r="AL317" s="179"/>
      <c r="AM317" s="179"/>
      <c r="AN317" s="179"/>
      <c r="AO317" s="179"/>
      <c r="AP317" s="179"/>
      <c r="AQ317" s="179"/>
      <c r="AR317" s="179"/>
      <c r="AS317" s="179"/>
      <c r="AT317" s="179"/>
    </row>
    <row r="318" spans="1:46" x14ac:dyDescent="0.25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179"/>
      <c r="AI318" s="179"/>
      <c r="AJ318" s="179"/>
      <c r="AK318" s="179"/>
      <c r="AL318" s="179"/>
      <c r="AM318" s="179"/>
      <c r="AN318" s="179"/>
      <c r="AO318" s="179"/>
      <c r="AP318" s="179"/>
      <c r="AQ318" s="179"/>
      <c r="AR318" s="179"/>
      <c r="AS318" s="179"/>
      <c r="AT318" s="179"/>
    </row>
    <row r="319" spans="1:46" x14ac:dyDescent="0.25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</row>
    <row r="320" spans="1:46" x14ac:dyDescent="0.25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179"/>
    </row>
    <row r="321" spans="1:46" x14ac:dyDescent="0.25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/>
    </row>
    <row r="322" spans="1:46" x14ac:dyDescent="0.25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79"/>
      <c r="AL322" s="179"/>
      <c r="AM322" s="179"/>
      <c r="AN322" s="179"/>
      <c r="AO322" s="179"/>
      <c r="AP322" s="179"/>
      <c r="AQ322" s="179"/>
      <c r="AR322" s="179"/>
      <c r="AS322" s="179"/>
      <c r="AT322" s="179"/>
    </row>
    <row r="323" spans="1:46" x14ac:dyDescent="0.25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</row>
    <row r="324" spans="1:46" x14ac:dyDescent="0.25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179"/>
      <c r="AI324" s="179"/>
      <c r="AJ324" s="179"/>
      <c r="AK324" s="179"/>
      <c r="AL324" s="179"/>
      <c r="AM324" s="179"/>
      <c r="AN324" s="179"/>
      <c r="AO324" s="179"/>
      <c r="AP324" s="179"/>
      <c r="AQ324" s="179"/>
      <c r="AR324" s="179"/>
      <c r="AS324" s="179"/>
      <c r="AT324" s="179"/>
    </row>
    <row r="325" spans="1:46" x14ac:dyDescent="0.25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  <c r="AR325" s="179"/>
      <c r="AS325" s="179"/>
      <c r="AT325" s="179"/>
    </row>
    <row r="326" spans="1:46" x14ac:dyDescent="0.25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</row>
    <row r="327" spans="1:46" x14ac:dyDescent="0.25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</row>
    <row r="328" spans="1:46" x14ac:dyDescent="0.25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</row>
    <row r="329" spans="1:46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79"/>
      <c r="AL329" s="179"/>
      <c r="AM329" s="179"/>
      <c r="AN329" s="179"/>
      <c r="AO329" s="179"/>
      <c r="AP329" s="179"/>
      <c r="AQ329" s="179"/>
      <c r="AR329" s="179"/>
      <c r="AS329" s="179"/>
      <c r="AT329" s="179"/>
    </row>
    <row r="330" spans="1:46" x14ac:dyDescent="0.25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79"/>
      <c r="AL330" s="179"/>
      <c r="AM330" s="179"/>
      <c r="AN330" s="179"/>
      <c r="AO330" s="179"/>
      <c r="AP330" s="179"/>
      <c r="AQ330" s="179"/>
      <c r="AR330" s="179"/>
      <c r="AS330" s="179"/>
      <c r="AT330" s="179"/>
    </row>
    <row r="331" spans="1:46" x14ac:dyDescent="0.25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79"/>
      <c r="AL331" s="179"/>
      <c r="AM331" s="179"/>
      <c r="AN331" s="179"/>
      <c r="AO331" s="179"/>
      <c r="AP331" s="179"/>
      <c r="AQ331" s="179"/>
      <c r="AR331" s="179"/>
      <c r="AS331" s="179"/>
      <c r="AT331" s="179"/>
    </row>
    <row r="332" spans="1:46" x14ac:dyDescent="0.25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79"/>
      <c r="AL332" s="179"/>
      <c r="AM332" s="179"/>
      <c r="AN332" s="179"/>
      <c r="AO332" s="179"/>
      <c r="AP332" s="179"/>
      <c r="AQ332" s="179"/>
      <c r="AR332" s="179"/>
      <c r="AS332" s="179"/>
      <c r="AT332" s="179"/>
    </row>
    <row r="333" spans="1:46" x14ac:dyDescent="0.25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</row>
    <row r="334" spans="1:46" x14ac:dyDescent="0.25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</row>
    <row r="335" spans="1:46" x14ac:dyDescent="0.25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179"/>
      <c r="AI335" s="179"/>
      <c r="AJ335" s="179"/>
      <c r="AK335" s="179"/>
      <c r="AL335" s="179"/>
      <c r="AM335" s="179"/>
      <c r="AN335" s="179"/>
      <c r="AO335" s="179"/>
      <c r="AP335" s="179"/>
      <c r="AQ335" s="179"/>
      <c r="AR335" s="179"/>
      <c r="AS335" s="179"/>
      <c r="AT335" s="179"/>
    </row>
    <row r="336" spans="1:46" x14ac:dyDescent="0.25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79"/>
      <c r="AL336" s="179"/>
      <c r="AM336" s="179"/>
      <c r="AN336" s="179"/>
      <c r="AO336" s="179"/>
      <c r="AP336" s="179"/>
      <c r="AQ336" s="179"/>
      <c r="AR336" s="179"/>
      <c r="AS336" s="179"/>
      <c r="AT336" s="179"/>
    </row>
    <row r="337" spans="1:46" x14ac:dyDescent="0.25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79"/>
      <c r="AL337" s="179"/>
      <c r="AM337" s="179"/>
      <c r="AN337" s="179"/>
      <c r="AO337" s="179"/>
      <c r="AP337" s="179"/>
      <c r="AQ337" s="179"/>
      <c r="AR337" s="179"/>
      <c r="AS337" s="179"/>
      <c r="AT337" s="179"/>
    </row>
    <row r="338" spans="1:46" x14ac:dyDescent="0.25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79"/>
      <c r="AL338" s="179"/>
      <c r="AM338" s="179"/>
      <c r="AN338" s="179"/>
      <c r="AO338" s="179"/>
      <c r="AP338" s="179"/>
      <c r="AQ338" s="179"/>
      <c r="AR338" s="179"/>
      <c r="AS338" s="179"/>
      <c r="AT338" s="179"/>
    </row>
    <row r="339" spans="1:46" x14ac:dyDescent="0.25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79"/>
      <c r="AL339" s="179"/>
      <c r="AM339" s="179"/>
      <c r="AN339" s="179"/>
      <c r="AO339" s="179"/>
      <c r="AP339" s="179"/>
      <c r="AQ339" s="179"/>
      <c r="AR339" s="179"/>
      <c r="AS339" s="179"/>
      <c r="AT339" s="179"/>
    </row>
    <row r="340" spans="1:46" x14ac:dyDescent="0.25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79"/>
      <c r="AL340" s="179"/>
      <c r="AM340" s="179"/>
      <c r="AN340" s="179"/>
      <c r="AO340" s="179"/>
      <c r="AP340" s="179"/>
      <c r="AQ340" s="179"/>
      <c r="AR340" s="179"/>
      <c r="AS340" s="179"/>
      <c r="AT340" s="179"/>
    </row>
    <row r="341" spans="1:46" x14ac:dyDescent="0.25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79"/>
      <c r="AL341" s="179"/>
      <c r="AM341" s="179"/>
      <c r="AN341" s="179"/>
      <c r="AO341" s="179"/>
      <c r="AP341" s="179"/>
      <c r="AQ341" s="179"/>
      <c r="AR341" s="179"/>
      <c r="AS341" s="179"/>
      <c r="AT341" s="179"/>
    </row>
    <row r="342" spans="1:46" x14ac:dyDescent="0.25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</row>
    <row r="343" spans="1:46" x14ac:dyDescent="0.25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</row>
    <row r="344" spans="1:46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</row>
    <row r="345" spans="1:46" x14ac:dyDescent="0.25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</row>
    <row r="346" spans="1:46" x14ac:dyDescent="0.25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79"/>
      <c r="AL346" s="179"/>
      <c r="AM346" s="179"/>
      <c r="AN346" s="179"/>
      <c r="AO346" s="179"/>
      <c r="AP346" s="179"/>
      <c r="AQ346" s="179"/>
      <c r="AR346" s="179"/>
      <c r="AS346" s="179"/>
      <c r="AT346" s="179"/>
    </row>
    <row r="347" spans="1:46" x14ac:dyDescent="0.25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</row>
    <row r="348" spans="1:46" x14ac:dyDescent="0.25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</row>
    <row r="349" spans="1:46" x14ac:dyDescent="0.25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</row>
    <row r="350" spans="1:46" x14ac:dyDescent="0.25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79"/>
      <c r="AL350" s="179"/>
      <c r="AM350" s="179"/>
      <c r="AN350" s="179"/>
      <c r="AO350" s="179"/>
      <c r="AP350" s="179"/>
      <c r="AQ350" s="179"/>
      <c r="AR350" s="179"/>
      <c r="AS350" s="179"/>
      <c r="AT350" s="179"/>
    </row>
    <row r="351" spans="1:46" x14ac:dyDescent="0.25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79"/>
      <c r="AL351" s="179"/>
      <c r="AM351" s="179"/>
      <c r="AN351" s="179"/>
      <c r="AO351" s="179"/>
      <c r="AP351" s="179"/>
      <c r="AQ351" s="179"/>
      <c r="AR351" s="179"/>
      <c r="AS351" s="179"/>
      <c r="AT351" s="179"/>
    </row>
    <row r="352" spans="1:46" x14ac:dyDescent="0.25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79"/>
      <c r="AL352" s="179"/>
      <c r="AM352" s="179"/>
      <c r="AN352" s="179"/>
      <c r="AO352" s="179"/>
      <c r="AP352" s="179"/>
      <c r="AQ352" s="179"/>
      <c r="AR352" s="179"/>
      <c r="AS352" s="179"/>
      <c r="AT352" s="179"/>
    </row>
    <row r="353" spans="1:46" x14ac:dyDescent="0.25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79"/>
      <c r="AL353" s="179"/>
      <c r="AM353" s="179"/>
      <c r="AN353" s="179"/>
      <c r="AO353" s="179"/>
      <c r="AP353" s="179"/>
      <c r="AQ353" s="179"/>
      <c r="AR353" s="179"/>
      <c r="AS353" s="179"/>
      <c r="AT353" s="179"/>
    </row>
    <row r="354" spans="1:46" x14ac:dyDescent="0.25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79"/>
      <c r="AL354" s="179"/>
      <c r="AM354" s="179"/>
      <c r="AN354" s="179"/>
      <c r="AO354" s="179"/>
      <c r="AP354" s="179"/>
      <c r="AQ354" s="179"/>
      <c r="AR354" s="179"/>
      <c r="AS354" s="179"/>
      <c r="AT354" s="179"/>
    </row>
    <row r="355" spans="1:46" x14ac:dyDescent="0.25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79"/>
      <c r="AL355" s="179"/>
      <c r="AM355" s="179"/>
      <c r="AN355" s="179"/>
      <c r="AO355" s="179"/>
      <c r="AP355" s="179"/>
      <c r="AQ355" s="179"/>
      <c r="AR355" s="179"/>
      <c r="AS355" s="179"/>
      <c r="AT355" s="179"/>
    </row>
    <row r="356" spans="1:46" x14ac:dyDescent="0.25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179"/>
      <c r="AI356" s="179"/>
      <c r="AJ356" s="179"/>
      <c r="AK356" s="179"/>
      <c r="AL356" s="179"/>
      <c r="AM356" s="179"/>
      <c r="AN356" s="179"/>
      <c r="AO356" s="179"/>
      <c r="AP356" s="179"/>
      <c r="AQ356" s="179"/>
      <c r="AR356" s="179"/>
      <c r="AS356" s="179"/>
      <c r="AT356" s="179"/>
    </row>
    <row r="357" spans="1:46" x14ac:dyDescent="0.25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</row>
    <row r="358" spans="1:46" x14ac:dyDescent="0.25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</row>
    <row r="359" spans="1:46" x14ac:dyDescent="0.25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179"/>
      <c r="AI359" s="179"/>
      <c r="AJ359" s="179"/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</row>
    <row r="360" spans="1:46" x14ac:dyDescent="0.25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</row>
    <row r="361" spans="1:46" x14ac:dyDescent="0.25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</row>
    <row r="362" spans="1:46" x14ac:dyDescent="0.25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79"/>
      <c r="AL362" s="179"/>
      <c r="AM362" s="179"/>
      <c r="AN362" s="179"/>
      <c r="AO362" s="179"/>
      <c r="AP362" s="179"/>
      <c r="AQ362" s="179"/>
      <c r="AR362" s="179"/>
      <c r="AS362" s="179"/>
      <c r="AT362" s="179"/>
    </row>
    <row r="363" spans="1:46" x14ac:dyDescent="0.25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</row>
    <row r="364" spans="1:46" x14ac:dyDescent="0.25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</row>
    <row r="365" spans="1:46" x14ac:dyDescent="0.25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79"/>
      <c r="AL365" s="179"/>
      <c r="AM365" s="179"/>
      <c r="AN365" s="179"/>
      <c r="AO365" s="179"/>
      <c r="AP365" s="179"/>
      <c r="AQ365" s="179"/>
      <c r="AR365" s="179"/>
      <c r="AS365" s="179"/>
      <c r="AT365" s="179"/>
    </row>
    <row r="366" spans="1:46" x14ac:dyDescent="0.25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79"/>
      <c r="AL366" s="179"/>
      <c r="AM366" s="179"/>
      <c r="AN366" s="179"/>
      <c r="AO366" s="179"/>
      <c r="AP366" s="179"/>
      <c r="AQ366" s="179"/>
      <c r="AR366" s="179"/>
      <c r="AS366" s="179"/>
      <c r="AT366" s="179"/>
    </row>
    <row r="367" spans="1:46" x14ac:dyDescent="0.25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179"/>
      <c r="AI367" s="179"/>
      <c r="AJ367" s="179"/>
      <c r="AK367" s="179"/>
      <c r="AL367" s="179"/>
      <c r="AM367" s="179"/>
      <c r="AN367" s="179"/>
      <c r="AO367" s="179"/>
      <c r="AP367" s="179"/>
      <c r="AQ367" s="179"/>
      <c r="AR367" s="179"/>
      <c r="AS367" s="179"/>
      <c r="AT367" s="179"/>
    </row>
    <row r="368" spans="1:46" x14ac:dyDescent="0.25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79"/>
      <c r="AL368" s="179"/>
      <c r="AM368" s="179"/>
      <c r="AN368" s="179"/>
      <c r="AO368" s="179"/>
      <c r="AP368" s="179"/>
      <c r="AQ368" s="179"/>
      <c r="AR368" s="179"/>
      <c r="AS368" s="179"/>
      <c r="AT368" s="179"/>
    </row>
    <row r="369" spans="1:46" x14ac:dyDescent="0.25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79"/>
      <c r="AL369" s="179"/>
      <c r="AM369" s="179"/>
      <c r="AN369" s="179"/>
      <c r="AO369" s="179"/>
      <c r="AP369" s="179"/>
      <c r="AQ369" s="179"/>
      <c r="AR369" s="179"/>
      <c r="AS369" s="179"/>
      <c r="AT369" s="179"/>
    </row>
    <row r="370" spans="1:46" x14ac:dyDescent="0.25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179"/>
      <c r="AI370" s="179"/>
      <c r="AJ370" s="179"/>
      <c r="AK370" s="179"/>
      <c r="AL370" s="179"/>
      <c r="AM370" s="179"/>
      <c r="AN370" s="179"/>
      <c r="AO370" s="179"/>
      <c r="AP370" s="179"/>
      <c r="AQ370" s="179"/>
      <c r="AR370" s="179"/>
      <c r="AS370" s="179"/>
      <c r="AT370" s="179"/>
    </row>
    <row r="371" spans="1:46" x14ac:dyDescent="0.25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  <c r="AR371" s="179"/>
      <c r="AS371" s="179"/>
      <c r="AT371" s="179"/>
    </row>
    <row r="372" spans="1:46" x14ac:dyDescent="0.25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79"/>
      <c r="AL372" s="179"/>
      <c r="AM372" s="179"/>
      <c r="AN372" s="179"/>
      <c r="AO372" s="179"/>
      <c r="AP372" s="179"/>
      <c r="AQ372" s="179"/>
      <c r="AR372" s="179"/>
      <c r="AS372" s="179"/>
      <c r="AT372" s="179"/>
    </row>
    <row r="373" spans="1:46" x14ac:dyDescent="0.25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79"/>
      <c r="AL373" s="179"/>
      <c r="AM373" s="179"/>
      <c r="AN373" s="179"/>
      <c r="AO373" s="179"/>
      <c r="AP373" s="179"/>
      <c r="AQ373" s="179"/>
      <c r="AR373" s="179"/>
      <c r="AS373" s="179"/>
      <c r="AT373" s="179"/>
    </row>
    <row r="374" spans="1:46" x14ac:dyDescent="0.25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79"/>
      <c r="AL374" s="179"/>
      <c r="AM374" s="179"/>
      <c r="AN374" s="179"/>
      <c r="AO374" s="179"/>
      <c r="AP374" s="179"/>
      <c r="AQ374" s="179"/>
      <c r="AR374" s="179"/>
      <c r="AS374" s="179"/>
      <c r="AT374" s="179"/>
    </row>
    <row r="375" spans="1:46" x14ac:dyDescent="0.25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79"/>
      <c r="AL375" s="179"/>
      <c r="AM375" s="179"/>
      <c r="AN375" s="179"/>
      <c r="AO375" s="179"/>
      <c r="AP375" s="179"/>
      <c r="AQ375" s="179"/>
      <c r="AR375" s="179"/>
      <c r="AS375" s="179"/>
      <c r="AT375" s="179"/>
    </row>
    <row r="376" spans="1:46" x14ac:dyDescent="0.25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79"/>
      <c r="AL376" s="179"/>
      <c r="AM376" s="179"/>
      <c r="AN376" s="179"/>
      <c r="AO376" s="179"/>
      <c r="AP376" s="179"/>
      <c r="AQ376" s="179"/>
      <c r="AR376" s="179"/>
      <c r="AS376" s="179"/>
      <c r="AT376" s="179"/>
    </row>
    <row r="377" spans="1:46" x14ac:dyDescent="0.25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79"/>
      <c r="AL377" s="179"/>
      <c r="AM377" s="179"/>
      <c r="AN377" s="179"/>
      <c r="AO377" s="179"/>
      <c r="AP377" s="179"/>
      <c r="AQ377" s="179"/>
      <c r="AR377" s="179"/>
      <c r="AS377" s="179"/>
      <c r="AT377" s="179"/>
    </row>
    <row r="378" spans="1:46" x14ac:dyDescent="0.25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79"/>
      <c r="AL378" s="179"/>
      <c r="AM378" s="179"/>
      <c r="AN378" s="179"/>
      <c r="AO378" s="179"/>
      <c r="AP378" s="179"/>
      <c r="AQ378" s="179"/>
      <c r="AR378" s="179"/>
      <c r="AS378" s="179"/>
      <c r="AT378" s="179"/>
    </row>
    <row r="379" spans="1:46" x14ac:dyDescent="0.25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79"/>
      <c r="AL379" s="179"/>
      <c r="AM379" s="179"/>
      <c r="AN379" s="179"/>
      <c r="AO379" s="179"/>
      <c r="AP379" s="179"/>
      <c r="AQ379" s="179"/>
      <c r="AR379" s="179"/>
      <c r="AS379" s="179"/>
      <c r="AT379" s="179"/>
    </row>
    <row r="380" spans="1:46" x14ac:dyDescent="0.25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</row>
    <row r="381" spans="1:46" x14ac:dyDescent="0.25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</row>
    <row r="382" spans="1:46" x14ac:dyDescent="0.25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79"/>
      <c r="AL382" s="179"/>
      <c r="AM382" s="179"/>
      <c r="AN382" s="179"/>
      <c r="AO382" s="179"/>
      <c r="AP382" s="179"/>
      <c r="AQ382" s="179"/>
      <c r="AR382" s="179"/>
      <c r="AS382" s="179"/>
      <c r="AT382" s="179"/>
    </row>
    <row r="383" spans="1:46" x14ac:dyDescent="0.25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79"/>
      <c r="AL383" s="179"/>
      <c r="AM383" s="179"/>
      <c r="AN383" s="179"/>
      <c r="AO383" s="179"/>
      <c r="AP383" s="179"/>
      <c r="AQ383" s="179"/>
      <c r="AR383" s="179"/>
      <c r="AS383" s="179"/>
      <c r="AT383" s="179"/>
    </row>
    <row r="384" spans="1:46" x14ac:dyDescent="0.25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79"/>
      <c r="AL384" s="179"/>
      <c r="AM384" s="179"/>
      <c r="AN384" s="179"/>
      <c r="AO384" s="179"/>
      <c r="AP384" s="179"/>
      <c r="AQ384" s="179"/>
      <c r="AR384" s="179"/>
      <c r="AS384" s="179"/>
      <c r="AT384" s="179"/>
    </row>
    <row r="385" spans="1:46" x14ac:dyDescent="0.25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79"/>
      <c r="AL385" s="179"/>
      <c r="AM385" s="179"/>
      <c r="AN385" s="179"/>
      <c r="AO385" s="179"/>
      <c r="AP385" s="179"/>
      <c r="AQ385" s="179"/>
      <c r="AR385" s="179"/>
      <c r="AS385" s="179"/>
      <c r="AT385" s="179"/>
    </row>
    <row r="386" spans="1:46" x14ac:dyDescent="0.25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</row>
    <row r="387" spans="1:46" x14ac:dyDescent="0.25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179"/>
      <c r="AI387" s="179"/>
      <c r="AJ387" s="179"/>
      <c r="AK387" s="179"/>
      <c r="AL387" s="179"/>
      <c r="AM387" s="179"/>
      <c r="AN387" s="179"/>
      <c r="AO387" s="179"/>
      <c r="AP387" s="179"/>
      <c r="AQ387" s="179"/>
      <c r="AR387" s="179"/>
      <c r="AS387" s="179"/>
      <c r="AT387" s="179"/>
    </row>
    <row r="388" spans="1:46" x14ac:dyDescent="0.25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</row>
    <row r="389" spans="1:46" x14ac:dyDescent="0.25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179"/>
      <c r="AT389" s="179"/>
    </row>
    <row r="390" spans="1:46" x14ac:dyDescent="0.25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179"/>
      <c r="AI390" s="179"/>
      <c r="AJ390" s="179"/>
      <c r="AK390" s="179"/>
      <c r="AL390" s="179"/>
      <c r="AM390" s="179"/>
      <c r="AN390" s="179"/>
      <c r="AO390" s="179"/>
      <c r="AP390" s="179"/>
      <c r="AQ390" s="179"/>
      <c r="AR390" s="179"/>
      <c r="AS390" s="179"/>
      <c r="AT390" s="179"/>
    </row>
    <row r="391" spans="1:46" x14ac:dyDescent="0.25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79"/>
      <c r="AL391" s="179"/>
      <c r="AM391" s="179"/>
      <c r="AN391" s="179"/>
      <c r="AO391" s="179"/>
      <c r="AP391" s="179"/>
      <c r="AQ391" s="179"/>
      <c r="AR391" s="179"/>
      <c r="AS391" s="179"/>
      <c r="AT391" s="179"/>
    </row>
    <row r="392" spans="1:46" x14ac:dyDescent="0.25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79"/>
      <c r="AL392" s="179"/>
      <c r="AM392" s="179"/>
      <c r="AN392" s="179"/>
      <c r="AO392" s="179"/>
      <c r="AP392" s="179"/>
      <c r="AQ392" s="179"/>
      <c r="AR392" s="179"/>
      <c r="AS392" s="179"/>
      <c r="AT392" s="179"/>
    </row>
    <row r="393" spans="1:46" x14ac:dyDescent="0.25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79"/>
      <c r="AL393" s="179"/>
      <c r="AM393" s="179"/>
      <c r="AN393" s="179"/>
      <c r="AO393" s="179"/>
      <c r="AP393" s="179"/>
      <c r="AQ393" s="179"/>
      <c r="AR393" s="179"/>
      <c r="AS393" s="179"/>
      <c r="AT393" s="179"/>
    </row>
    <row r="394" spans="1:46" x14ac:dyDescent="0.25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</row>
    <row r="395" spans="1:46" x14ac:dyDescent="0.25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179"/>
      <c r="AI395" s="179"/>
      <c r="AJ395" s="179"/>
      <c r="AK395" s="179"/>
      <c r="AL395" s="179"/>
      <c r="AM395" s="179"/>
      <c r="AN395" s="179"/>
      <c r="AO395" s="179"/>
      <c r="AP395" s="179"/>
      <c r="AQ395" s="179"/>
      <c r="AR395" s="179"/>
      <c r="AS395" s="179"/>
      <c r="AT395" s="179"/>
    </row>
    <row r="396" spans="1:46" x14ac:dyDescent="0.25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79"/>
      <c r="AL396" s="179"/>
      <c r="AM396" s="179"/>
      <c r="AN396" s="179"/>
      <c r="AO396" s="179"/>
      <c r="AP396" s="179"/>
      <c r="AQ396" s="179"/>
      <c r="AR396" s="179"/>
      <c r="AS396" s="179"/>
      <c r="AT396" s="179"/>
    </row>
    <row r="397" spans="1:46" x14ac:dyDescent="0.25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179"/>
      <c r="AI397" s="179"/>
      <c r="AJ397" s="179"/>
      <c r="AK397" s="179"/>
      <c r="AL397" s="179"/>
      <c r="AM397" s="179"/>
      <c r="AN397" s="179"/>
      <c r="AO397" s="179"/>
      <c r="AP397" s="179"/>
      <c r="AQ397" s="179"/>
      <c r="AR397" s="179"/>
      <c r="AS397" s="179"/>
      <c r="AT397" s="179"/>
    </row>
    <row r="398" spans="1:46" x14ac:dyDescent="0.25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179"/>
      <c r="AI398" s="179"/>
      <c r="AJ398" s="179"/>
      <c r="AK398" s="179"/>
      <c r="AL398" s="179"/>
      <c r="AM398" s="179"/>
      <c r="AN398" s="179"/>
      <c r="AO398" s="179"/>
      <c r="AP398" s="179"/>
      <c r="AQ398" s="179"/>
      <c r="AR398" s="179"/>
      <c r="AS398" s="179"/>
      <c r="AT398" s="179"/>
    </row>
    <row r="399" spans="1:46" x14ac:dyDescent="0.25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79"/>
      <c r="AL399" s="179"/>
      <c r="AM399" s="179"/>
      <c r="AN399" s="179"/>
      <c r="AO399" s="179"/>
      <c r="AP399" s="179"/>
      <c r="AQ399" s="179"/>
      <c r="AR399" s="179"/>
      <c r="AS399" s="179"/>
      <c r="AT399" s="179"/>
    </row>
    <row r="400" spans="1:46" x14ac:dyDescent="0.25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79"/>
      <c r="AL400" s="179"/>
      <c r="AM400" s="179"/>
      <c r="AN400" s="179"/>
      <c r="AO400" s="179"/>
      <c r="AP400" s="179"/>
      <c r="AQ400" s="179"/>
      <c r="AR400" s="179"/>
      <c r="AS400" s="179"/>
      <c r="AT400" s="179"/>
    </row>
    <row r="401" spans="1:46" x14ac:dyDescent="0.25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79"/>
      <c r="AL401" s="179"/>
      <c r="AM401" s="179"/>
      <c r="AN401" s="179"/>
      <c r="AO401" s="179"/>
      <c r="AP401" s="179"/>
      <c r="AQ401" s="179"/>
      <c r="AR401" s="179"/>
      <c r="AS401" s="179"/>
      <c r="AT401" s="179"/>
    </row>
    <row r="402" spans="1:46" x14ac:dyDescent="0.25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79"/>
      <c r="AL402" s="179"/>
      <c r="AM402" s="179"/>
      <c r="AN402" s="179"/>
      <c r="AO402" s="179"/>
      <c r="AP402" s="179"/>
      <c r="AQ402" s="179"/>
      <c r="AR402" s="179"/>
      <c r="AS402" s="179"/>
      <c r="AT402" s="179"/>
    </row>
    <row r="403" spans="1:46" x14ac:dyDescent="0.25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79"/>
      <c r="AL403" s="179"/>
      <c r="AM403" s="179"/>
      <c r="AN403" s="179"/>
      <c r="AO403" s="179"/>
      <c r="AP403" s="179"/>
      <c r="AQ403" s="179"/>
      <c r="AR403" s="179"/>
      <c r="AS403" s="179"/>
      <c r="AT403" s="179"/>
    </row>
    <row r="404" spans="1:46" x14ac:dyDescent="0.25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79"/>
      <c r="AL404" s="179"/>
      <c r="AM404" s="179"/>
      <c r="AN404" s="179"/>
      <c r="AO404" s="179"/>
      <c r="AP404" s="179"/>
      <c r="AQ404" s="179"/>
      <c r="AR404" s="179"/>
      <c r="AS404" s="179"/>
      <c r="AT404" s="179"/>
    </row>
    <row r="405" spans="1:46" x14ac:dyDescent="0.25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179"/>
      <c r="AI405" s="179"/>
      <c r="AJ405" s="179"/>
      <c r="AK405" s="179"/>
      <c r="AL405" s="179"/>
      <c r="AM405" s="179"/>
      <c r="AN405" s="179"/>
      <c r="AO405" s="179"/>
      <c r="AP405" s="179"/>
      <c r="AQ405" s="179"/>
      <c r="AR405" s="179"/>
      <c r="AS405" s="179"/>
      <c r="AT405" s="179"/>
    </row>
    <row r="406" spans="1:46" x14ac:dyDescent="0.25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79"/>
      <c r="AL406" s="179"/>
      <c r="AM406" s="179"/>
      <c r="AN406" s="179"/>
      <c r="AO406" s="179"/>
      <c r="AP406" s="179"/>
      <c r="AQ406" s="179"/>
      <c r="AR406" s="179"/>
      <c r="AS406" s="179"/>
      <c r="AT406" s="179"/>
    </row>
    <row r="407" spans="1:46" x14ac:dyDescent="0.25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</row>
    <row r="408" spans="1:46" x14ac:dyDescent="0.25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179"/>
      <c r="AI408" s="179"/>
      <c r="AJ408" s="179"/>
      <c r="AK408" s="179"/>
      <c r="AL408" s="179"/>
      <c r="AM408" s="179"/>
      <c r="AN408" s="179"/>
      <c r="AO408" s="179"/>
      <c r="AP408" s="179"/>
      <c r="AQ408" s="179"/>
      <c r="AR408" s="179"/>
      <c r="AS408" s="179"/>
      <c r="AT408" s="179"/>
    </row>
    <row r="409" spans="1:46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79"/>
      <c r="AL409" s="179"/>
      <c r="AM409" s="179"/>
      <c r="AN409" s="179"/>
      <c r="AO409" s="179"/>
      <c r="AP409" s="179"/>
      <c r="AQ409" s="179"/>
      <c r="AR409" s="179"/>
      <c r="AS409" s="179"/>
      <c r="AT409" s="179"/>
    </row>
    <row r="410" spans="1:46" x14ac:dyDescent="0.25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79"/>
      <c r="AL410" s="179"/>
      <c r="AM410" s="179"/>
      <c r="AN410" s="179"/>
      <c r="AO410" s="179"/>
      <c r="AP410" s="179"/>
      <c r="AQ410" s="179"/>
      <c r="AR410" s="179"/>
      <c r="AS410" s="179"/>
      <c r="AT410" s="179"/>
    </row>
    <row r="411" spans="1:46" x14ac:dyDescent="0.25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79"/>
      <c r="AL411" s="179"/>
      <c r="AM411" s="179"/>
      <c r="AN411" s="179"/>
      <c r="AO411" s="179"/>
      <c r="AP411" s="179"/>
      <c r="AQ411" s="179"/>
      <c r="AR411" s="179"/>
      <c r="AS411" s="179"/>
      <c r="AT411" s="179"/>
    </row>
    <row r="412" spans="1:46" x14ac:dyDescent="0.25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179"/>
      <c r="AI412" s="179"/>
      <c r="AJ412" s="179"/>
      <c r="AK412" s="179"/>
      <c r="AL412" s="179"/>
      <c r="AM412" s="179"/>
      <c r="AN412" s="179"/>
      <c r="AO412" s="179"/>
      <c r="AP412" s="179"/>
      <c r="AQ412" s="179"/>
      <c r="AR412" s="179"/>
      <c r="AS412" s="179"/>
      <c r="AT412" s="179"/>
    </row>
    <row r="413" spans="1:46" x14ac:dyDescent="0.25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79"/>
      <c r="AL413" s="179"/>
      <c r="AM413" s="179"/>
      <c r="AN413" s="179"/>
      <c r="AO413" s="179"/>
      <c r="AP413" s="179"/>
      <c r="AQ413" s="179"/>
      <c r="AR413" s="179"/>
      <c r="AS413" s="179"/>
      <c r="AT413" s="179"/>
    </row>
    <row r="414" spans="1:46" x14ac:dyDescent="0.25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79"/>
      <c r="AL414" s="179"/>
      <c r="AM414" s="179"/>
      <c r="AN414" s="179"/>
      <c r="AO414" s="179"/>
      <c r="AP414" s="179"/>
      <c r="AQ414" s="179"/>
      <c r="AR414" s="179"/>
      <c r="AS414" s="179"/>
      <c r="AT414" s="179"/>
    </row>
    <row r="415" spans="1:46" x14ac:dyDescent="0.25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179"/>
      <c r="AI415" s="179"/>
      <c r="AJ415" s="179"/>
      <c r="AK415" s="179"/>
      <c r="AL415" s="179"/>
      <c r="AM415" s="179"/>
      <c r="AN415" s="179"/>
      <c r="AO415" s="179"/>
      <c r="AP415" s="179"/>
      <c r="AQ415" s="179"/>
      <c r="AR415" s="179"/>
      <c r="AS415" s="179"/>
      <c r="AT415" s="179"/>
    </row>
    <row r="416" spans="1:46" x14ac:dyDescent="0.25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79"/>
      <c r="AL416" s="179"/>
      <c r="AM416" s="179"/>
      <c r="AN416" s="179"/>
      <c r="AO416" s="179"/>
      <c r="AP416" s="179"/>
      <c r="AQ416" s="179"/>
      <c r="AR416" s="179"/>
      <c r="AS416" s="179"/>
      <c r="AT416" s="179"/>
    </row>
    <row r="417" spans="1:46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  <c r="AR417" s="179"/>
      <c r="AS417" s="179"/>
      <c r="AT417" s="179"/>
    </row>
    <row r="418" spans="1:46" x14ac:dyDescent="0.25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</row>
    <row r="419" spans="1:46" x14ac:dyDescent="0.25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79"/>
      <c r="AL419" s="179"/>
      <c r="AM419" s="179"/>
      <c r="AN419" s="179"/>
      <c r="AO419" s="179"/>
      <c r="AP419" s="179"/>
      <c r="AQ419" s="179"/>
      <c r="AR419" s="179"/>
      <c r="AS419" s="179"/>
      <c r="AT419" s="179"/>
    </row>
    <row r="420" spans="1:46" x14ac:dyDescent="0.25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79"/>
      <c r="AL420" s="179"/>
      <c r="AM420" s="179"/>
      <c r="AN420" s="179"/>
      <c r="AO420" s="179"/>
      <c r="AP420" s="179"/>
      <c r="AQ420" s="179"/>
      <c r="AR420" s="179"/>
      <c r="AS420" s="179"/>
      <c r="AT420" s="179"/>
    </row>
    <row r="421" spans="1:46" x14ac:dyDescent="0.25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179"/>
      <c r="AI421" s="179"/>
      <c r="AJ421" s="179"/>
      <c r="AK421" s="179"/>
      <c r="AL421" s="179"/>
      <c r="AM421" s="179"/>
      <c r="AN421" s="179"/>
      <c r="AO421" s="179"/>
      <c r="AP421" s="179"/>
      <c r="AQ421" s="179"/>
      <c r="AR421" s="179"/>
      <c r="AS421" s="179"/>
      <c r="AT421" s="179"/>
    </row>
    <row r="422" spans="1:46" x14ac:dyDescent="0.25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179"/>
      <c r="AI422" s="179"/>
      <c r="AJ422" s="179"/>
      <c r="AK422" s="179"/>
      <c r="AL422" s="179"/>
      <c r="AM422" s="179"/>
      <c r="AN422" s="179"/>
      <c r="AO422" s="179"/>
      <c r="AP422" s="179"/>
      <c r="AQ422" s="179"/>
      <c r="AR422" s="179"/>
      <c r="AS422" s="179"/>
      <c r="AT422" s="179"/>
    </row>
    <row r="423" spans="1:46" x14ac:dyDescent="0.25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79"/>
      <c r="AL423" s="179"/>
      <c r="AM423" s="179"/>
      <c r="AN423" s="179"/>
      <c r="AO423" s="179"/>
      <c r="AP423" s="179"/>
      <c r="AQ423" s="179"/>
      <c r="AR423" s="179"/>
      <c r="AS423" s="179"/>
      <c r="AT423" s="179"/>
    </row>
    <row r="424" spans="1:46" x14ac:dyDescent="0.25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</row>
    <row r="425" spans="1:46" x14ac:dyDescent="0.25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79"/>
      <c r="AL425" s="179"/>
      <c r="AM425" s="179"/>
      <c r="AN425" s="179"/>
      <c r="AO425" s="179"/>
      <c r="AP425" s="179"/>
      <c r="AQ425" s="179"/>
      <c r="AR425" s="179"/>
      <c r="AS425" s="179"/>
      <c r="AT425" s="179"/>
    </row>
    <row r="426" spans="1:46" x14ac:dyDescent="0.25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179"/>
      <c r="AI426" s="179"/>
      <c r="AJ426" s="179"/>
      <c r="AK426" s="179"/>
      <c r="AL426" s="179"/>
      <c r="AM426" s="179"/>
      <c r="AN426" s="179"/>
      <c r="AO426" s="179"/>
      <c r="AP426" s="179"/>
      <c r="AQ426" s="179"/>
      <c r="AR426" s="179"/>
      <c r="AS426" s="179"/>
      <c r="AT426" s="179"/>
    </row>
    <row r="427" spans="1:46" x14ac:dyDescent="0.25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79"/>
      <c r="AL427" s="179"/>
      <c r="AM427" s="179"/>
      <c r="AN427" s="179"/>
      <c r="AO427" s="179"/>
      <c r="AP427" s="179"/>
      <c r="AQ427" s="179"/>
      <c r="AR427" s="179"/>
      <c r="AS427" s="179"/>
      <c r="AT427" s="179"/>
    </row>
    <row r="428" spans="1:46" x14ac:dyDescent="0.25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79"/>
      <c r="AL428" s="179"/>
      <c r="AM428" s="179"/>
      <c r="AN428" s="179"/>
      <c r="AO428" s="179"/>
      <c r="AP428" s="179"/>
      <c r="AQ428" s="179"/>
      <c r="AR428" s="179"/>
      <c r="AS428" s="179"/>
      <c r="AT428" s="179"/>
    </row>
    <row r="429" spans="1:46" x14ac:dyDescent="0.25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179"/>
      <c r="AI429" s="179"/>
      <c r="AJ429" s="179"/>
      <c r="AK429" s="179"/>
      <c r="AL429" s="179"/>
      <c r="AM429" s="179"/>
      <c r="AN429" s="179"/>
      <c r="AO429" s="179"/>
      <c r="AP429" s="179"/>
      <c r="AQ429" s="179"/>
      <c r="AR429" s="179"/>
      <c r="AS429" s="179"/>
      <c r="AT429" s="179"/>
    </row>
    <row r="430" spans="1:46" x14ac:dyDescent="0.25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179"/>
      <c r="AI430" s="179"/>
      <c r="AJ430" s="179"/>
      <c r="AK430" s="179"/>
      <c r="AL430" s="179"/>
      <c r="AM430" s="179"/>
      <c r="AN430" s="179"/>
      <c r="AO430" s="179"/>
      <c r="AP430" s="179"/>
      <c r="AQ430" s="179"/>
      <c r="AR430" s="179"/>
      <c r="AS430" s="179"/>
      <c r="AT430" s="179"/>
    </row>
    <row r="431" spans="1:46" x14ac:dyDescent="0.25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179"/>
      <c r="AI431" s="179"/>
      <c r="AJ431" s="179"/>
      <c r="AK431" s="179"/>
      <c r="AL431" s="179"/>
      <c r="AM431" s="179"/>
      <c r="AN431" s="179"/>
      <c r="AO431" s="179"/>
      <c r="AP431" s="179"/>
      <c r="AQ431" s="179"/>
      <c r="AR431" s="179"/>
      <c r="AS431" s="179"/>
      <c r="AT431" s="179"/>
    </row>
    <row r="432" spans="1:46" x14ac:dyDescent="0.25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179"/>
      <c r="AI432" s="179"/>
      <c r="AJ432" s="179"/>
      <c r="AK432" s="179"/>
      <c r="AL432" s="179"/>
      <c r="AM432" s="179"/>
      <c r="AN432" s="179"/>
      <c r="AO432" s="179"/>
      <c r="AP432" s="179"/>
      <c r="AQ432" s="179"/>
      <c r="AR432" s="179"/>
      <c r="AS432" s="179"/>
      <c r="AT432" s="179"/>
    </row>
    <row r="433" spans="1:46" x14ac:dyDescent="0.25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79"/>
      <c r="AL433" s="179"/>
      <c r="AM433" s="179"/>
      <c r="AN433" s="179"/>
      <c r="AO433" s="179"/>
      <c r="AP433" s="179"/>
      <c r="AQ433" s="179"/>
      <c r="AR433" s="179"/>
      <c r="AS433" s="179"/>
      <c r="AT433" s="179"/>
    </row>
    <row r="434" spans="1:46" x14ac:dyDescent="0.25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79"/>
      <c r="AL434" s="179"/>
      <c r="AM434" s="179"/>
      <c r="AN434" s="179"/>
      <c r="AO434" s="179"/>
      <c r="AP434" s="179"/>
      <c r="AQ434" s="179"/>
      <c r="AR434" s="179"/>
      <c r="AS434" s="179"/>
      <c r="AT434" s="179"/>
    </row>
    <row r="435" spans="1:46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79"/>
      <c r="AL435" s="179"/>
      <c r="AM435" s="179"/>
      <c r="AN435" s="179"/>
      <c r="AO435" s="179"/>
      <c r="AP435" s="179"/>
      <c r="AQ435" s="179"/>
      <c r="AR435" s="179"/>
      <c r="AS435" s="179"/>
      <c r="AT435" s="179"/>
    </row>
    <row r="436" spans="1:46" x14ac:dyDescent="0.25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79"/>
      <c r="AL436" s="179"/>
      <c r="AM436" s="179"/>
      <c r="AN436" s="179"/>
      <c r="AO436" s="179"/>
      <c r="AP436" s="179"/>
      <c r="AQ436" s="179"/>
      <c r="AR436" s="179"/>
      <c r="AS436" s="179"/>
      <c r="AT436" s="179"/>
    </row>
    <row r="437" spans="1:46" x14ac:dyDescent="0.25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79"/>
      <c r="AL437" s="179"/>
      <c r="AM437" s="179"/>
      <c r="AN437" s="179"/>
      <c r="AO437" s="179"/>
      <c r="AP437" s="179"/>
      <c r="AQ437" s="179"/>
      <c r="AR437" s="179"/>
      <c r="AS437" s="179"/>
      <c r="AT437" s="179"/>
    </row>
    <row r="438" spans="1:46" x14ac:dyDescent="0.25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79"/>
      <c r="AL438" s="179"/>
      <c r="AM438" s="179"/>
      <c r="AN438" s="179"/>
      <c r="AO438" s="179"/>
      <c r="AP438" s="179"/>
      <c r="AQ438" s="179"/>
      <c r="AR438" s="179"/>
      <c r="AS438" s="179"/>
      <c r="AT438" s="179"/>
    </row>
    <row r="439" spans="1:46" x14ac:dyDescent="0.25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79"/>
      <c r="AL439" s="179"/>
      <c r="AM439" s="179"/>
      <c r="AN439" s="179"/>
      <c r="AO439" s="179"/>
      <c r="AP439" s="179"/>
      <c r="AQ439" s="179"/>
      <c r="AR439" s="179"/>
      <c r="AS439" s="179"/>
      <c r="AT439" s="179"/>
    </row>
    <row r="440" spans="1:46" x14ac:dyDescent="0.25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179"/>
      <c r="AI440" s="179"/>
      <c r="AJ440" s="179"/>
      <c r="AK440" s="179"/>
      <c r="AL440" s="179"/>
      <c r="AM440" s="179"/>
      <c r="AN440" s="179"/>
      <c r="AO440" s="179"/>
      <c r="AP440" s="179"/>
      <c r="AQ440" s="179"/>
      <c r="AR440" s="179"/>
      <c r="AS440" s="179"/>
      <c r="AT440" s="179"/>
    </row>
    <row r="441" spans="1:46" x14ac:dyDescent="0.25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79"/>
      <c r="AL441" s="179"/>
      <c r="AM441" s="179"/>
      <c r="AN441" s="179"/>
      <c r="AO441" s="179"/>
      <c r="AP441" s="179"/>
      <c r="AQ441" s="179"/>
      <c r="AR441" s="179"/>
      <c r="AS441" s="179"/>
      <c r="AT441" s="179"/>
    </row>
    <row r="442" spans="1:46" x14ac:dyDescent="0.25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79"/>
      <c r="AL442" s="179"/>
      <c r="AM442" s="179"/>
      <c r="AN442" s="179"/>
      <c r="AO442" s="179"/>
      <c r="AP442" s="179"/>
      <c r="AQ442" s="179"/>
      <c r="AR442" s="179"/>
      <c r="AS442" s="179"/>
      <c r="AT442" s="179"/>
    </row>
    <row r="443" spans="1:46" x14ac:dyDescent="0.25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79"/>
      <c r="AL443" s="179"/>
      <c r="AM443" s="179"/>
      <c r="AN443" s="179"/>
      <c r="AO443" s="179"/>
      <c r="AP443" s="179"/>
      <c r="AQ443" s="179"/>
      <c r="AR443" s="179"/>
      <c r="AS443" s="179"/>
      <c r="AT443" s="179"/>
    </row>
    <row r="444" spans="1:46" x14ac:dyDescent="0.25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79"/>
      <c r="AL444" s="179"/>
      <c r="AM444" s="179"/>
      <c r="AN444" s="179"/>
      <c r="AO444" s="179"/>
      <c r="AP444" s="179"/>
      <c r="AQ444" s="179"/>
      <c r="AR444" s="179"/>
      <c r="AS444" s="179"/>
      <c r="AT444" s="179"/>
    </row>
    <row r="445" spans="1:46" x14ac:dyDescent="0.25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79"/>
      <c r="AL445" s="179"/>
      <c r="AM445" s="179"/>
      <c r="AN445" s="179"/>
      <c r="AO445" s="179"/>
      <c r="AP445" s="179"/>
      <c r="AQ445" s="179"/>
      <c r="AR445" s="179"/>
      <c r="AS445" s="179"/>
      <c r="AT445" s="179"/>
    </row>
    <row r="446" spans="1:46" x14ac:dyDescent="0.25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79"/>
      <c r="AL446" s="179"/>
      <c r="AM446" s="179"/>
      <c r="AN446" s="179"/>
      <c r="AO446" s="179"/>
      <c r="AP446" s="179"/>
      <c r="AQ446" s="179"/>
      <c r="AR446" s="179"/>
      <c r="AS446" s="179"/>
      <c r="AT446" s="179"/>
    </row>
    <row r="447" spans="1:46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79"/>
      <c r="AL447" s="179"/>
      <c r="AM447" s="179"/>
      <c r="AN447" s="179"/>
      <c r="AO447" s="179"/>
      <c r="AP447" s="179"/>
      <c r="AQ447" s="179"/>
      <c r="AR447" s="179"/>
      <c r="AS447" s="179"/>
      <c r="AT447" s="179"/>
    </row>
    <row r="448" spans="1:46" x14ac:dyDescent="0.25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</row>
    <row r="449" spans="1:46" x14ac:dyDescent="0.25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179"/>
      <c r="AI449" s="179"/>
      <c r="AJ449" s="179"/>
      <c r="AK449" s="179"/>
      <c r="AL449" s="179"/>
      <c r="AM449" s="179"/>
      <c r="AN449" s="179"/>
      <c r="AO449" s="179"/>
      <c r="AP449" s="179"/>
      <c r="AQ449" s="179"/>
      <c r="AR449" s="179"/>
      <c r="AS449" s="179"/>
      <c r="AT449" s="179"/>
    </row>
    <row r="450" spans="1:46" x14ac:dyDescent="0.25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79"/>
      <c r="AL450" s="179"/>
      <c r="AM450" s="179"/>
      <c r="AN450" s="179"/>
      <c r="AO450" s="179"/>
      <c r="AP450" s="179"/>
      <c r="AQ450" s="179"/>
      <c r="AR450" s="179"/>
      <c r="AS450" s="179"/>
      <c r="AT450" s="179"/>
    </row>
    <row r="451" spans="1:46" x14ac:dyDescent="0.25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79"/>
      <c r="AL451" s="179"/>
      <c r="AM451" s="179"/>
      <c r="AN451" s="179"/>
      <c r="AO451" s="179"/>
      <c r="AP451" s="179"/>
      <c r="AQ451" s="179"/>
      <c r="AR451" s="179"/>
      <c r="AS451" s="179"/>
      <c r="AT451" s="179"/>
    </row>
    <row r="452" spans="1:46" x14ac:dyDescent="0.25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79"/>
      <c r="AL452" s="179"/>
      <c r="AM452" s="179"/>
      <c r="AN452" s="179"/>
      <c r="AO452" s="179"/>
      <c r="AP452" s="179"/>
      <c r="AQ452" s="179"/>
      <c r="AR452" s="179"/>
      <c r="AS452" s="179"/>
      <c r="AT452" s="179"/>
    </row>
    <row r="453" spans="1:46" x14ac:dyDescent="0.25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  <c r="AR453" s="179"/>
      <c r="AS453" s="179"/>
      <c r="AT453" s="179"/>
    </row>
    <row r="454" spans="1:46" x14ac:dyDescent="0.25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</row>
    <row r="455" spans="1:46" x14ac:dyDescent="0.25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79"/>
      <c r="AL455" s="179"/>
      <c r="AM455" s="179"/>
      <c r="AN455" s="179"/>
      <c r="AO455" s="179"/>
      <c r="AP455" s="179"/>
      <c r="AQ455" s="179"/>
      <c r="AR455" s="179"/>
      <c r="AS455" s="179"/>
      <c r="AT455" s="179"/>
    </row>
    <row r="456" spans="1:46" x14ac:dyDescent="0.25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79"/>
      <c r="AL456" s="179"/>
      <c r="AM456" s="179"/>
      <c r="AN456" s="179"/>
      <c r="AO456" s="179"/>
      <c r="AP456" s="179"/>
      <c r="AQ456" s="179"/>
      <c r="AR456" s="179"/>
      <c r="AS456" s="179"/>
      <c r="AT456" s="179"/>
    </row>
    <row r="457" spans="1:46" x14ac:dyDescent="0.25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79"/>
      <c r="AL457" s="179"/>
      <c r="AM457" s="179"/>
      <c r="AN457" s="179"/>
      <c r="AO457" s="179"/>
      <c r="AP457" s="179"/>
      <c r="AQ457" s="179"/>
      <c r="AR457" s="179"/>
      <c r="AS457" s="179"/>
      <c r="AT457" s="179"/>
    </row>
    <row r="458" spans="1:46" x14ac:dyDescent="0.25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79"/>
      <c r="AL458" s="179"/>
      <c r="AM458" s="179"/>
      <c r="AN458" s="179"/>
      <c r="AO458" s="179"/>
      <c r="AP458" s="179"/>
      <c r="AQ458" s="179"/>
      <c r="AR458" s="179"/>
      <c r="AS458" s="179"/>
      <c r="AT458" s="179"/>
    </row>
    <row r="459" spans="1:46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  <c r="AR459" s="179"/>
      <c r="AS459" s="179"/>
      <c r="AT459" s="179"/>
    </row>
    <row r="460" spans="1:46" x14ac:dyDescent="0.25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</row>
    <row r="461" spans="1:46" x14ac:dyDescent="0.25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79"/>
      <c r="AL461" s="179"/>
      <c r="AM461" s="179"/>
      <c r="AN461" s="179"/>
      <c r="AO461" s="179"/>
      <c r="AP461" s="179"/>
      <c r="AQ461" s="179"/>
      <c r="AR461" s="179"/>
      <c r="AS461" s="179"/>
      <c r="AT461" s="179"/>
    </row>
    <row r="462" spans="1:46" x14ac:dyDescent="0.25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179"/>
      <c r="AI462" s="179"/>
      <c r="AJ462" s="179"/>
      <c r="AK462" s="179"/>
      <c r="AL462" s="179"/>
      <c r="AM462" s="179"/>
      <c r="AN462" s="179"/>
      <c r="AO462" s="179"/>
      <c r="AP462" s="179"/>
      <c r="AQ462" s="179"/>
      <c r="AR462" s="179"/>
      <c r="AS462" s="179"/>
      <c r="AT462" s="179"/>
    </row>
    <row r="463" spans="1:46" x14ac:dyDescent="0.25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  <c r="AR463" s="179"/>
      <c r="AS463" s="179"/>
      <c r="AT463" s="179"/>
    </row>
    <row r="464" spans="1:46" x14ac:dyDescent="0.25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179"/>
      <c r="AI464" s="179"/>
      <c r="AJ464" s="179"/>
      <c r="AK464" s="179"/>
      <c r="AL464" s="179"/>
      <c r="AM464" s="179"/>
      <c r="AN464" s="179"/>
      <c r="AO464" s="179"/>
      <c r="AP464" s="179"/>
      <c r="AQ464" s="179"/>
      <c r="AR464" s="179"/>
      <c r="AS464" s="179"/>
      <c r="AT464" s="179"/>
    </row>
    <row r="465" spans="1:46" x14ac:dyDescent="0.25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</row>
    <row r="466" spans="1:46" x14ac:dyDescent="0.25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179"/>
      <c r="AI466" s="179"/>
      <c r="AJ466" s="179"/>
      <c r="AK466" s="179"/>
      <c r="AL466" s="179"/>
      <c r="AM466" s="179"/>
      <c r="AN466" s="179"/>
      <c r="AO466" s="179"/>
      <c r="AP466" s="179"/>
      <c r="AQ466" s="179"/>
      <c r="AR466" s="179"/>
      <c r="AS466" s="179"/>
      <c r="AT466" s="179"/>
    </row>
    <row r="467" spans="1:46" x14ac:dyDescent="0.25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79"/>
      <c r="AL467" s="179"/>
      <c r="AM467" s="179"/>
      <c r="AN467" s="179"/>
      <c r="AO467" s="179"/>
      <c r="AP467" s="179"/>
      <c r="AQ467" s="179"/>
      <c r="AR467" s="179"/>
      <c r="AS467" s="179"/>
      <c r="AT467" s="179"/>
    </row>
    <row r="468" spans="1:46" x14ac:dyDescent="0.25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79"/>
      <c r="AL468" s="179"/>
      <c r="AM468" s="179"/>
      <c r="AN468" s="179"/>
      <c r="AO468" s="179"/>
      <c r="AP468" s="179"/>
      <c r="AQ468" s="179"/>
      <c r="AR468" s="179"/>
      <c r="AS468" s="179"/>
      <c r="AT468" s="179"/>
    </row>
    <row r="469" spans="1:46" x14ac:dyDescent="0.25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179"/>
      <c r="AI469" s="179"/>
      <c r="AJ469" s="179"/>
      <c r="AK469" s="179"/>
      <c r="AL469" s="179"/>
      <c r="AM469" s="179"/>
      <c r="AN469" s="179"/>
      <c r="AO469" s="179"/>
      <c r="AP469" s="179"/>
      <c r="AQ469" s="179"/>
      <c r="AR469" s="179"/>
      <c r="AS469" s="179"/>
      <c r="AT469" s="179"/>
    </row>
    <row r="470" spans="1:46" x14ac:dyDescent="0.25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79"/>
      <c r="AL470" s="179"/>
      <c r="AM470" s="179"/>
      <c r="AN470" s="179"/>
      <c r="AO470" s="179"/>
      <c r="AP470" s="179"/>
      <c r="AQ470" s="179"/>
      <c r="AR470" s="179"/>
      <c r="AS470" s="179"/>
      <c r="AT470" s="179"/>
    </row>
    <row r="471" spans="1:46" x14ac:dyDescent="0.25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79"/>
      <c r="AL471" s="179"/>
      <c r="AM471" s="179"/>
      <c r="AN471" s="179"/>
      <c r="AO471" s="179"/>
      <c r="AP471" s="179"/>
      <c r="AQ471" s="179"/>
      <c r="AR471" s="179"/>
      <c r="AS471" s="179"/>
      <c r="AT471" s="179"/>
    </row>
    <row r="472" spans="1:46" x14ac:dyDescent="0.25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79"/>
      <c r="AL472" s="179"/>
      <c r="AM472" s="179"/>
      <c r="AN472" s="179"/>
      <c r="AO472" s="179"/>
      <c r="AP472" s="179"/>
      <c r="AQ472" s="179"/>
      <c r="AR472" s="179"/>
      <c r="AS472" s="179"/>
      <c r="AT472" s="179"/>
    </row>
    <row r="473" spans="1:46" x14ac:dyDescent="0.25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79"/>
      <c r="AL473" s="179"/>
      <c r="AM473" s="179"/>
      <c r="AN473" s="179"/>
      <c r="AO473" s="179"/>
      <c r="AP473" s="179"/>
      <c r="AQ473" s="179"/>
      <c r="AR473" s="179"/>
      <c r="AS473" s="179"/>
      <c r="AT473" s="179"/>
    </row>
    <row r="474" spans="1:46" x14ac:dyDescent="0.25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79"/>
      <c r="AL474" s="179"/>
      <c r="AM474" s="179"/>
      <c r="AN474" s="179"/>
      <c r="AO474" s="179"/>
      <c r="AP474" s="179"/>
      <c r="AQ474" s="179"/>
      <c r="AR474" s="179"/>
      <c r="AS474" s="179"/>
      <c r="AT474" s="179"/>
    </row>
    <row r="475" spans="1:46" x14ac:dyDescent="0.25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79"/>
      <c r="AL475" s="179"/>
      <c r="AM475" s="179"/>
      <c r="AN475" s="179"/>
      <c r="AO475" s="179"/>
      <c r="AP475" s="179"/>
      <c r="AQ475" s="179"/>
      <c r="AR475" s="179"/>
      <c r="AS475" s="179"/>
      <c r="AT475" s="179"/>
    </row>
    <row r="476" spans="1:46" x14ac:dyDescent="0.25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79"/>
      <c r="AL476" s="179"/>
      <c r="AM476" s="179"/>
      <c r="AN476" s="179"/>
      <c r="AO476" s="179"/>
      <c r="AP476" s="179"/>
      <c r="AQ476" s="179"/>
      <c r="AR476" s="179"/>
      <c r="AS476" s="179"/>
      <c r="AT476" s="179"/>
    </row>
    <row r="477" spans="1:46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79"/>
      <c r="AL477" s="179"/>
      <c r="AM477" s="179"/>
      <c r="AN477" s="179"/>
      <c r="AO477" s="179"/>
      <c r="AP477" s="179"/>
      <c r="AQ477" s="179"/>
      <c r="AR477" s="179"/>
      <c r="AS477" s="179"/>
      <c r="AT477" s="179"/>
    </row>
    <row r="478" spans="1:46" x14ac:dyDescent="0.25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</row>
    <row r="479" spans="1:46" x14ac:dyDescent="0.25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</row>
    <row r="480" spans="1:46" x14ac:dyDescent="0.25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79"/>
      <c r="AL480" s="179"/>
      <c r="AM480" s="179"/>
      <c r="AN480" s="179"/>
      <c r="AO480" s="179"/>
      <c r="AP480" s="179"/>
      <c r="AQ480" s="179"/>
      <c r="AR480" s="179"/>
      <c r="AS480" s="179"/>
      <c r="AT480" s="179"/>
    </row>
    <row r="481" spans="1:46" x14ac:dyDescent="0.25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79"/>
      <c r="AL481" s="179"/>
      <c r="AM481" s="179"/>
      <c r="AN481" s="179"/>
      <c r="AO481" s="179"/>
      <c r="AP481" s="179"/>
      <c r="AQ481" s="179"/>
      <c r="AR481" s="179"/>
      <c r="AS481" s="179"/>
      <c r="AT481" s="179"/>
    </row>
    <row r="482" spans="1:46" x14ac:dyDescent="0.25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179"/>
      <c r="AI482" s="179"/>
      <c r="AJ482" s="179"/>
      <c r="AK482" s="179"/>
      <c r="AL482" s="179"/>
      <c r="AM482" s="179"/>
      <c r="AN482" s="179"/>
      <c r="AO482" s="179"/>
      <c r="AP482" s="179"/>
      <c r="AQ482" s="179"/>
      <c r="AR482" s="179"/>
      <c r="AS482" s="179"/>
      <c r="AT482" s="179"/>
    </row>
    <row r="483" spans="1:46" x14ac:dyDescent="0.25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79"/>
      <c r="AL483" s="179"/>
      <c r="AM483" s="179"/>
      <c r="AN483" s="179"/>
      <c r="AO483" s="179"/>
      <c r="AP483" s="179"/>
      <c r="AQ483" s="179"/>
      <c r="AR483" s="179"/>
      <c r="AS483" s="179"/>
      <c r="AT483" s="179"/>
    </row>
    <row r="484" spans="1:46" x14ac:dyDescent="0.25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</row>
    <row r="485" spans="1:46" x14ac:dyDescent="0.25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179"/>
      <c r="AI485" s="179"/>
      <c r="AJ485" s="179"/>
      <c r="AK485" s="179"/>
      <c r="AL485" s="179"/>
      <c r="AM485" s="179"/>
      <c r="AN485" s="179"/>
      <c r="AO485" s="179"/>
      <c r="AP485" s="179"/>
      <c r="AQ485" s="179"/>
      <c r="AR485" s="179"/>
      <c r="AS485" s="179"/>
      <c r="AT485" s="179"/>
    </row>
    <row r="486" spans="1:46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79"/>
      <c r="AL486" s="179"/>
      <c r="AM486" s="179"/>
      <c r="AN486" s="179"/>
      <c r="AO486" s="179"/>
      <c r="AP486" s="179"/>
      <c r="AQ486" s="179"/>
      <c r="AR486" s="179"/>
      <c r="AS486" s="179"/>
      <c r="AT486" s="179"/>
    </row>
    <row r="487" spans="1:46" x14ac:dyDescent="0.25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79"/>
      <c r="AL487" s="179"/>
      <c r="AM487" s="179"/>
      <c r="AN487" s="179"/>
      <c r="AO487" s="179"/>
      <c r="AP487" s="179"/>
      <c r="AQ487" s="179"/>
      <c r="AR487" s="179"/>
      <c r="AS487" s="179"/>
      <c r="AT487" s="179"/>
    </row>
    <row r="488" spans="1:46" x14ac:dyDescent="0.25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79"/>
      <c r="AL488" s="179"/>
      <c r="AM488" s="179"/>
      <c r="AN488" s="179"/>
      <c r="AO488" s="179"/>
      <c r="AP488" s="179"/>
      <c r="AQ488" s="179"/>
      <c r="AR488" s="179"/>
      <c r="AS488" s="179"/>
      <c r="AT488" s="179"/>
    </row>
    <row r="489" spans="1:46" x14ac:dyDescent="0.25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179"/>
      <c r="AI489" s="179"/>
      <c r="AJ489" s="179"/>
      <c r="AK489" s="179"/>
      <c r="AL489" s="179"/>
      <c r="AM489" s="179"/>
      <c r="AN489" s="179"/>
      <c r="AO489" s="179"/>
      <c r="AP489" s="179"/>
      <c r="AQ489" s="179"/>
      <c r="AR489" s="179"/>
      <c r="AS489" s="179"/>
      <c r="AT489" s="179"/>
    </row>
    <row r="490" spans="1:46" x14ac:dyDescent="0.25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79"/>
      <c r="AL490" s="179"/>
      <c r="AM490" s="179"/>
      <c r="AN490" s="179"/>
      <c r="AO490" s="179"/>
      <c r="AP490" s="179"/>
      <c r="AQ490" s="179"/>
      <c r="AR490" s="179"/>
      <c r="AS490" s="179"/>
      <c r="AT490" s="179"/>
    </row>
    <row r="491" spans="1:46" x14ac:dyDescent="0.25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79"/>
      <c r="AL491" s="179"/>
      <c r="AM491" s="179"/>
      <c r="AN491" s="179"/>
      <c r="AO491" s="179"/>
      <c r="AP491" s="179"/>
      <c r="AQ491" s="179"/>
      <c r="AR491" s="179"/>
      <c r="AS491" s="179"/>
      <c r="AT491" s="179"/>
    </row>
    <row r="492" spans="1:46" x14ac:dyDescent="0.25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79"/>
      <c r="AL492" s="179"/>
      <c r="AM492" s="179"/>
      <c r="AN492" s="179"/>
      <c r="AO492" s="179"/>
      <c r="AP492" s="179"/>
      <c r="AQ492" s="179"/>
      <c r="AR492" s="179"/>
      <c r="AS492" s="179"/>
      <c r="AT492" s="179"/>
    </row>
    <row r="493" spans="1:46" x14ac:dyDescent="0.25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79"/>
      <c r="AL493" s="179"/>
      <c r="AM493" s="179"/>
      <c r="AN493" s="179"/>
      <c r="AO493" s="179"/>
      <c r="AP493" s="179"/>
      <c r="AQ493" s="179"/>
      <c r="AR493" s="179"/>
      <c r="AS493" s="179"/>
      <c r="AT493" s="179"/>
    </row>
    <row r="494" spans="1:46" x14ac:dyDescent="0.25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79"/>
      <c r="AL494" s="179"/>
      <c r="AM494" s="179"/>
      <c r="AN494" s="179"/>
      <c r="AO494" s="179"/>
      <c r="AP494" s="179"/>
      <c r="AQ494" s="179"/>
      <c r="AR494" s="179"/>
      <c r="AS494" s="179"/>
      <c r="AT494" s="179"/>
    </row>
    <row r="495" spans="1:46" x14ac:dyDescent="0.25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79"/>
      <c r="AL495" s="179"/>
      <c r="AM495" s="179"/>
      <c r="AN495" s="179"/>
      <c r="AO495" s="179"/>
      <c r="AP495" s="179"/>
      <c r="AQ495" s="179"/>
      <c r="AR495" s="179"/>
      <c r="AS495" s="179"/>
      <c r="AT495" s="179"/>
    </row>
    <row r="496" spans="1:46" x14ac:dyDescent="0.25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79"/>
      <c r="AL496" s="179"/>
      <c r="AM496" s="179"/>
      <c r="AN496" s="179"/>
      <c r="AO496" s="179"/>
      <c r="AP496" s="179"/>
      <c r="AQ496" s="179"/>
      <c r="AR496" s="179"/>
      <c r="AS496" s="179"/>
      <c r="AT496" s="179"/>
    </row>
    <row r="497" spans="1:46" x14ac:dyDescent="0.25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79"/>
      <c r="AL497" s="179"/>
      <c r="AM497" s="179"/>
      <c r="AN497" s="179"/>
      <c r="AO497" s="179"/>
      <c r="AP497" s="179"/>
      <c r="AQ497" s="179"/>
      <c r="AR497" s="179"/>
      <c r="AS497" s="179"/>
      <c r="AT497" s="179"/>
    </row>
    <row r="498" spans="1:46" x14ac:dyDescent="0.25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79"/>
      <c r="AL498" s="179"/>
      <c r="AM498" s="179"/>
      <c r="AN498" s="179"/>
      <c r="AO498" s="179"/>
      <c r="AP498" s="179"/>
      <c r="AQ498" s="179"/>
      <c r="AR498" s="179"/>
      <c r="AS498" s="179"/>
      <c r="AT498" s="179"/>
    </row>
    <row r="499" spans="1:46" x14ac:dyDescent="0.25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79"/>
      <c r="AL499" s="179"/>
      <c r="AM499" s="179"/>
      <c r="AN499" s="179"/>
      <c r="AO499" s="179"/>
      <c r="AP499" s="179"/>
      <c r="AQ499" s="179"/>
      <c r="AR499" s="179"/>
      <c r="AS499" s="179"/>
      <c r="AT499" s="179"/>
    </row>
    <row r="500" spans="1:46" x14ac:dyDescent="0.25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79"/>
      <c r="AL500" s="179"/>
      <c r="AM500" s="179"/>
      <c r="AN500" s="179"/>
      <c r="AO500" s="179"/>
      <c r="AP500" s="179"/>
      <c r="AQ500" s="179"/>
      <c r="AR500" s="179"/>
      <c r="AS500" s="179"/>
      <c r="AT500" s="179"/>
    </row>
    <row r="501" spans="1:46" x14ac:dyDescent="0.25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79"/>
      <c r="AL501" s="179"/>
      <c r="AM501" s="179"/>
      <c r="AN501" s="179"/>
      <c r="AO501" s="179"/>
      <c r="AP501" s="179"/>
      <c r="AQ501" s="179"/>
      <c r="AR501" s="179"/>
      <c r="AS501" s="179"/>
      <c r="AT501" s="179"/>
    </row>
    <row r="502" spans="1:46" x14ac:dyDescent="0.25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79"/>
      <c r="AL502" s="179"/>
      <c r="AM502" s="179"/>
      <c r="AN502" s="179"/>
      <c r="AO502" s="179"/>
      <c r="AP502" s="179"/>
      <c r="AQ502" s="179"/>
      <c r="AR502" s="179"/>
      <c r="AS502" s="179"/>
      <c r="AT502" s="179"/>
    </row>
    <row r="503" spans="1:46" x14ac:dyDescent="0.25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79"/>
      <c r="AL503" s="179"/>
      <c r="AM503" s="179"/>
      <c r="AN503" s="179"/>
      <c r="AO503" s="179"/>
      <c r="AP503" s="179"/>
      <c r="AQ503" s="179"/>
      <c r="AR503" s="179"/>
      <c r="AS503" s="179"/>
      <c r="AT503" s="179"/>
    </row>
    <row r="504" spans="1:46" x14ac:dyDescent="0.25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79"/>
      <c r="AL504" s="179"/>
      <c r="AM504" s="179"/>
      <c r="AN504" s="179"/>
      <c r="AO504" s="179"/>
      <c r="AP504" s="179"/>
      <c r="AQ504" s="179"/>
      <c r="AR504" s="179"/>
      <c r="AS504" s="179"/>
      <c r="AT504" s="179"/>
    </row>
    <row r="505" spans="1:46" x14ac:dyDescent="0.25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179"/>
      <c r="AI505" s="179"/>
      <c r="AJ505" s="179"/>
      <c r="AK505" s="179"/>
      <c r="AL505" s="179"/>
      <c r="AM505" s="179"/>
      <c r="AN505" s="179"/>
      <c r="AO505" s="179"/>
      <c r="AP505" s="179"/>
      <c r="AQ505" s="179"/>
      <c r="AR505" s="179"/>
      <c r="AS505" s="179"/>
      <c r="AT505" s="179"/>
    </row>
    <row r="506" spans="1:46" x14ac:dyDescent="0.25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179"/>
      <c r="AI506" s="179"/>
      <c r="AJ506" s="179"/>
      <c r="AK506" s="179"/>
      <c r="AL506" s="179"/>
      <c r="AM506" s="179"/>
      <c r="AN506" s="179"/>
      <c r="AO506" s="179"/>
      <c r="AP506" s="179"/>
      <c r="AQ506" s="179"/>
      <c r="AR506" s="179"/>
      <c r="AS506" s="179"/>
      <c r="AT506" s="179"/>
    </row>
    <row r="507" spans="1:46" x14ac:dyDescent="0.25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79"/>
      <c r="AL507" s="179"/>
      <c r="AM507" s="179"/>
      <c r="AN507" s="179"/>
      <c r="AO507" s="179"/>
      <c r="AP507" s="179"/>
      <c r="AQ507" s="179"/>
      <c r="AR507" s="179"/>
      <c r="AS507" s="179"/>
      <c r="AT507" s="179"/>
    </row>
    <row r="508" spans="1:46" x14ac:dyDescent="0.25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</row>
    <row r="509" spans="1:46" x14ac:dyDescent="0.25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  <c r="AR509" s="179"/>
      <c r="AS509" s="179"/>
      <c r="AT509" s="179"/>
    </row>
    <row r="510" spans="1:46" x14ac:dyDescent="0.25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179"/>
      <c r="AI510" s="179"/>
      <c r="AJ510" s="179"/>
      <c r="AK510" s="179"/>
      <c r="AL510" s="179"/>
      <c r="AM510" s="179"/>
      <c r="AN510" s="179"/>
      <c r="AO510" s="179"/>
      <c r="AP510" s="179"/>
      <c r="AQ510" s="179"/>
      <c r="AR510" s="179"/>
      <c r="AS510" s="179"/>
      <c r="AT510" s="179"/>
    </row>
    <row r="511" spans="1:46" x14ac:dyDescent="0.25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79"/>
      <c r="AL511" s="179"/>
      <c r="AM511" s="179"/>
      <c r="AN511" s="179"/>
      <c r="AO511" s="179"/>
      <c r="AP511" s="179"/>
      <c r="AQ511" s="179"/>
      <c r="AR511" s="179"/>
      <c r="AS511" s="179"/>
      <c r="AT511" s="179"/>
    </row>
    <row r="512" spans="1:46" x14ac:dyDescent="0.25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79"/>
      <c r="AL512" s="179"/>
      <c r="AM512" s="179"/>
      <c r="AN512" s="179"/>
      <c r="AO512" s="179"/>
      <c r="AP512" s="179"/>
      <c r="AQ512" s="179"/>
      <c r="AR512" s="179"/>
      <c r="AS512" s="179"/>
      <c r="AT512" s="179"/>
    </row>
    <row r="513" spans="1:46" x14ac:dyDescent="0.25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79"/>
      <c r="AL513" s="179"/>
      <c r="AM513" s="179"/>
      <c r="AN513" s="179"/>
      <c r="AO513" s="179"/>
      <c r="AP513" s="179"/>
      <c r="AQ513" s="179"/>
      <c r="AR513" s="179"/>
      <c r="AS513" s="179"/>
      <c r="AT513" s="179"/>
    </row>
    <row r="514" spans="1:46" x14ac:dyDescent="0.25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</row>
    <row r="515" spans="1:46" x14ac:dyDescent="0.25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79"/>
      <c r="AL515" s="179"/>
      <c r="AM515" s="179"/>
      <c r="AN515" s="179"/>
      <c r="AO515" s="179"/>
      <c r="AP515" s="179"/>
      <c r="AQ515" s="179"/>
      <c r="AR515" s="179"/>
      <c r="AS515" s="179"/>
      <c r="AT515" s="179"/>
    </row>
    <row r="516" spans="1:46" x14ac:dyDescent="0.25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79"/>
      <c r="AL516" s="179"/>
      <c r="AM516" s="179"/>
      <c r="AN516" s="179"/>
      <c r="AO516" s="179"/>
      <c r="AP516" s="179"/>
      <c r="AQ516" s="179"/>
      <c r="AR516" s="179"/>
      <c r="AS516" s="179"/>
      <c r="AT516" s="179"/>
    </row>
    <row r="517" spans="1:46" x14ac:dyDescent="0.25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79"/>
      <c r="AL517" s="179"/>
      <c r="AM517" s="179"/>
      <c r="AN517" s="179"/>
      <c r="AO517" s="179"/>
      <c r="AP517" s="179"/>
      <c r="AQ517" s="179"/>
      <c r="AR517" s="179"/>
      <c r="AS517" s="179"/>
      <c r="AT517" s="179"/>
    </row>
    <row r="518" spans="1:46" x14ac:dyDescent="0.25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79"/>
      <c r="AL518" s="179"/>
      <c r="AM518" s="179"/>
      <c r="AN518" s="179"/>
      <c r="AO518" s="179"/>
      <c r="AP518" s="179"/>
      <c r="AQ518" s="179"/>
      <c r="AR518" s="179"/>
      <c r="AS518" s="179"/>
      <c r="AT518" s="179"/>
    </row>
    <row r="519" spans="1:46" x14ac:dyDescent="0.25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79"/>
      <c r="AL519" s="179"/>
      <c r="AM519" s="179"/>
      <c r="AN519" s="179"/>
      <c r="AO519" s="179"/>
      <c r="AP519" s="179"/>
      <c r="AQ519" s="179"/>
      <c r="AR519" s="179"/>
      <c r="AS519" s="179"/>
      <c r="AT519" s="179"/>
    </row>
    <row r="520" spans="1:46" x14ac:dyDescent="0.25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79"/>
      <c r="AL520" s="179"/>
      <c r="AM520" s="179"/>
      <c r="AN520" s="179"/>
      <c r="AO520" s="179"/>
      <c r="AP520" s="179"/>
      <c r="AQ520" s="179"/>
      <c r="AR520" s="179"/>
      <c r="AS520" s="179"/>
      <c r="AT520" s="179"/>
    </row>
    <row r="521" spans="1:46" x14ac:dyDescent="0.25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79"/>
      <c r="AL521" s="179"/>
      <c r="AM521" s="179"/>
      <c r="AN521" s="179"/>
      <c r="AO521" s="179"/>
      <c r="AP521" s="179"/>
      <c r="AQ521" s="179"/>
      <c r="AR521" s="179"/>
      <c r="AS521" s="179"/>
      <c r="AT521" s="179"/>
    </row>
    <row r="522" spans="1:46" x14ac:dyDescent="0.25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79"/>
      <c r="AL522" s="179"/>
      <c r="AM522" s="179"/>
      <c r="AN522" s="179"/>
      <c r="AO522" s="179"/>
      <c r="AP522" s="179"/>
      <c r="AQ522" s="179"/>
      <c r="AR522" s="179"/>
      <c r="AS522" s="179"/>
      <c r="AT522" s="179"/>
    </row>
    <row r="523" spans="1:46" x14ac:dyDescent="0.25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179"/>
      <c r="AI523" s="179"/>
      <c r="AJ523" s="179"/>
      <c r="AK523" s="179"/>
      <c r="AL523" s="179"/>
      <c r="AM523" s="179"/>
      <c r="AN523" s="179"/>
      <c r="AO523" s="179"/>
      <c r="AP523" s="179"/>
      <c r="AQ523" s="179"/>
      <c r="AR523" s="179"/>
      <c r="AS523" s="179"/>
      <c r="AT523" s="179"/>
    </row>
    <row r="524" spans="1:46" x14ac:dyDescent="0.25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79"/>
      <c r="AL524" s="179"/>
      <c r="AM524" s="179"/>
      <c r="AN524" s="179"/>
      <c r="AO524" s="179"/>
      <c r="AP524" s="179"/>
      <c r="AQ524" s="179"/>
      <c r="AR524" s="179"/>
      <c r="AS524" s="179"/>
      <c r="AT524" s="179"/>
    </row>
    <row r="525" spans="1:46" x14ac:dyDescent="0.25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79"/>
      <c r="AL525" s="179"/>
      <c r="AM525" s="179"/>
      <c r="AN525" s="179"/>
      <c r="AO525" s="179"/>
      <c r="AP525" s="179"/>
      <c r="AQ525" s="179"/>
      <c r="AR525" s="179"/>
      <c r="AS525" s="179"/>
      <c r="AT525" s="179"/>
    </row>
    <row r="526" spans="1:46" x14ac:dyDescent="0.25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</row>
    <row r="527" spans="1:46" x14ac:dyDescent="0.25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79"/>
      <c r="AL527" s="179"/>
      <c r="AM527" s="179"/>
      <c r="AN527" s="179"/>
      <c r="AO527" s="179"/>
      <c r="AP527" s="179"/>
      <c r="AQ527" s="179"/>
      <c r="AR527" s="179"/>
      <c r="AS527" s="179"/>
      <c r="AT527" s="179"/>
    </row>
    <row r="528" spans="1:46" x14ac:dyDescent="0.25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79"/>
      <c r="AL528" s="179"/>
      <c r="AM528" s="179"/>
      <c r="AN528" s="179"/>
      <c r="AO528" s="179"/>
      <c r="AP528" s="179"/>
      <c r="AQ528" s="179"/>
      <c r="AR528" s="179"/>
      <c r="AS528" s="179"/>
      <c r="AT528" s="179"/>
    </row>
    <row r="529" spans="1:46" x14ac:dyDescent="0.25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79"/>
      <c r="AL529" s="179"/>
      <c r="AM529" s="179"/>
      <c r="AN529" s="179"/>
      <c r="AO529" s="179"/>
      <c r="AP529" s="179"/>
      <c r="AQ529" s="179"/>
      <c r="AR529" s="179"/>
      <c r="AS529" s="179"/>
      <c r="AT529" s="179"/>
    </row>
    <row r="530" spans="1:46" x14ac:dyDescent="0.25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79"/>
      <c r="AL530" s="179"/>
      <c r="AM530" s="179"/>
      <c r="AN530" s="179"/>
      <c r="AO530" s="179"/>
      <c r="AP530" s="179"/>
      <c r="AQ530" s="179"/>
      <c r="AR530" s="179"/>
      <c r="AS530" s="179"/>
      <c r="AT530" s="179"/>
    </row>
    <row r="531" spans="1:46" x14ac:dyDescent="0.25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79"/>
      <c r="AL531" s="179"/>
      <c r="AM531" s="179"/>
      <c r="AN531" s="179"/>
      <c r="AO531" s="179"/>
      <c r="AP531" s="179"/>
      <c r="AQ531" s="179"/>
      <c r="AR531" s="179"/>
      <c r="AS531" s="179"/>
      <c r="AT531" s="179"/>
    </row>
    <row r="532" spans="1:46" x14ac:dyDescent="0.25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179"/>
      <c r="AI532" s="179"/>
      <c r="AJ532" s="179"/>
      <c r="AK532" s="179"/>
      <c r="AL532" s="179"/>
      <c r="AM532" s="179"/>
      <c r="AN532" s="179"/>
      <c r="AO532" s="179"/>
      <c r="AP532" s="179"/>
      <c r="AQ532" s="179"/>
      <c r="AR532" s="179"/>
      <c r="AS532" s="179"/>
      <c r="AT532" s="179"/>
    </row>
    <row r="533" spans="1:46" x14ac:dyDescent="0.25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79"/>
      <c r="AL533" s="179"/>
      <c r="AM533" s="179"/>
      <c r="AN533" s="179"/>
      <c r="AO533" s="179"/>
      <c r="AP533" s="179"/>
      <c r="AQ533" s="179"/>
      <c r="AR533" s="179"/>
      <c r="AS533" s="179"/>
      <c r="AT533" s="179"/>
    </row>
    <row r="534" spans="1:46" x14ac:dyDescent="0.25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79"/>
      <c r="AL534" s="179"/>
      <c r="AM534" s="179"/>
      <c r="AN534" s="179"/>
      <c r="AO534" s="179"/>
      <c r="AP534" s="179"/>
      <c r="AQ534" s="179"/>
      <c r="AR534" s="179"/>
      <c r="AS534" s="179"/>
      <c r="AT534" s="179"/>
    </row>
    <row r="535" spans="1:46" x14ac:dyDescent="0.25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79"/>
      <c r="AL535" s="179"/>
      <c r="AM535" s="179"/>
      <c r="AN535" s="179"/>
      <c r="AO535" s="179"/>
      <c r="AP535" s="179"/>
      <c r="AQ535" s="179"/>
      <c r="AR535" s="179"/>
      <c r="AS535" s="179"/>
      <c r="AT535" s="179"/>
    </row>
    <row r="536" spans="1:46" x14ac:dyDescent="0.25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</row>
    <row r="537" spans="1:46" x14ac:dyDescent="0.25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</row>
    <row r="538" spans="1:46" x14ac:dyDescent="0.25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</row>
    <row r="539" spans="1:46" x14ac:dyDescent="0.25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79"/>
      <c r="AL539" s="179"/>
      <c r="AM539" s="179"/>
      <c r="AN539" s="179"/>
      <c r="AO539" s="179"/>
      <c r="AP539" s="179"/>
      <c r="AQ539" s="179"/>
      <c r="AR539" s="179"/>
      <c r="AS539" s="179"/>
      <c r="AT539" s="179"/>
    </row>
    <row r="540" spans="1:46" x14ac:dyDescent="0.25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179"/>
      <c r="AI540" s="179"/>
      <c r="AJ540" s="179"/>
      <c r="AK540" s="179"/>
      <c r="AL540" s="179"/>
      <c r="AM540" s="179"/>
      <c r="AN540" s="179"/>
      <c r="AO540" s="179"/>
      <c r="AP540" s="179"/>
      <c r="AQ540" s="179"/>
      <c r="AR540" s="179"/>
      <c r="AS540" s="179"/>
      <c r="AT540" s="179"/>
    </row>
    <row r="541" spans="1:46" x14ac:dyDescent="0.25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179"/>
      <c r="AI541" s="179"/>
      <c r="AJ541" s="179"/>
      <c r="AK541" s="179"/>
      <c r="AL541" s="179"/>
      <c r="AM541" s="179"/>
      <c r="AN541" s="179"/>
      <c r="AO541" s="179"/>
      <c r="AP541" s="179"/>
      <c r="AQ541" s="179"/>
      <c r="AR541" s="179"/>
      <c r="AS541" s="179"/>
      <c r="AT541" s="179"/>
    </row>
    <row r="542" spans="1:46" x14ac:dyDescent="0.25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79"/>
      <c r="AL542" s="179"/>
      <c r="AM542" s="179"/>
      <c r="AN542" s="179"/>
      <c r="AO542" s="179"/>
      <c r="AP542" s="179"/>
      <c r="AQ542" s="179"/>
      <c r="AR542" s="179"/>
      <c r="AS542" s="179"/>
      <c r="AT542" s="179"/>
    </row>
    <row r="543" spans="1:46" x14ac:dyDescent="0.25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79"/>
      <c r="AL543" s="179"/>
      <c r="AM543" s="179"/>
      <c r="AN543" s="179"/>
      <c r="AO543" s="179"/>
      <c r="AP543" s="179"/>
      <c r="AQ543" s="179"/>
      <c r="AR543" s="179"/>
      <c r="AS543" s="179"/>
      <c r="AT543" s="179"/>
    </row>
    <row r="544" spans="1:46" x14ac:dyDescent="0.25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</row>
    <row r="545" spans="1:46" x14ac:dyDescent="0.25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79"/>
      <c r="AL545" s="179"/>
      <c r="AM545" s="179"/>
      <c r="AN545" s="179"/>
      <c r="AO545" s="179"/>
      <c r="AP545" s="179"/>
      <c r="AQ545" s="179"/>
      <c r="AR545" s="179"/>
      <c r="AS545" s="179"/>
      <c r="AT545" s="179"/>
    </row>
    <row r="546" spans="1:46" x14ac:dyDescent="0.25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79"/>
      <c r="AL546" s="179"/>
      <c r="AM546" s="179"/>
      <c r="AN546" s="179"/>
      <c r="AO546" s="179"/>
      <c r="AP546" s="179"/>
      <c r="AQ546" s="179"/>
      <c r="AR546" s="179"/>
      <c r="AS546" s="179"/>
      <c r="AT546" s="179"/>
    </row>
    <row r="547" spans="1:46" x14ac:dyDescent="0.25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79"/>
      <c r="AL547" s="179"/>
      <c r="AM547" s="179"/>
      <c r="AN547" s="179"/>
      <c r="AO547" s="179"/>
      <c r="AP547" s="179"/>
      <c r="AQ547" s="179"/>
      <c r="AR547" s="179"/>
      <c r="AS547" s="179"/>
      <c r="AT547" s="179"/>
    </row>
    <row r="548" spans="1:46" x14ac:dyDescent="0.25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79"/>
      <c r="AO548" s="179"/>
      <c r="AP548" s="179"/>
      <c r="AQ548" s="179"/>
      <c r="AR548" s="179"/>
      <c r="AS548" s="179"/>
      <c r="AT548" s="179"/>
    </row>
    <row r="549" spans="1:46" x14ac:dyDescent="0.25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179"/>
      <c r="AI549" s="179"/>
      <c r="AJ549" s="179"/>
      <c r="AK549" s="179"/>
      <c r="AL549" s="179"/>
      <c r="AM549" s="179"/>
      <c r="AN549" s="179"/>
      <c r="AO549" s="179"/>
      <c r="AP549" s="179"/>
      <c r="AQ549" s="179"/>
      <c r="AR549" s="179"/>
      <c r="AS549" s="179"/>
      <c r="AT549" s="179"/>
    </row>
    <row r="550" spans="1:46" x14ac:dyDescent="0.25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79"/>
      <c r="AL550" s="179"/>
      <c r="AM550" s="179"/>
      <c r="AN550" s="179"/>
      <c r="AO550" s="179"/>
      <c r="AP550" s="179"/>
      <c r="AQ550" s="179"/>
      <c r="AR550" s="179"/>
      <c r="AS550" s="179"/>
      <c r="AT550" s="179"/>
    </row>
    <row r="551" spans="1:46" x14ac:dyDescent="0.25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179"/>
      <c r="AI551" s="179"/>
      <c r="AJ551" s="179"/>
      <c r="AK551" s="179"/>
      <c r="AL551" s="179"/>
      <c r="AM551" s="179"/>
      <c r="AN551" s="179"/>
      <c r="AO551" s="179"/>
      <c r="AP551" s="179"/>
      <c r="AQ551" s="179"/>
      <c r="AR551" s="179"/>
      <c r="AS551" s="179"/>
      <c r="AT551" s="179"/>
    </row>
    <row r="552" spans="1:46" x14ac:dyDescent="0.25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</row>
    <row r="553" spans="1:46" x14ac:dyDescent="0.25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</row>
    <row r="554" spans="1:46" x14ac:dyDescent="0.25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</row>
    <row r="555" spans="1:46" x14ac:dyDescent="0.25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</row>
    <row r="556" spans="1:46" x14ac:dyDescent="0.25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</row>
    <row r="557" spans="1:46" x14ac:dyDescent="0.25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</row>
    <row r="558" spans="1:46" x14ac:dyDescent="0.25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</row>
    <row r="559" spans="1:46" x14ac:dyDescent="0.25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</row>
    <row r="560" spans="1:46" x14ac:dyDescent="0.25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</row>
    <row r="561" spans="1:13" x14ac:dyDescent="0.25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</row>
    <row r="562" spans="1:13" x14ac:dyDescent="0.25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</row>
    <row r="563" spans="1:13" x14ac:dyDescent="0.25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</row>
    <row r="564" spans="1:13" x14ac:dyDescent="0.25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</row>
    <row r="565" spans="1:13" x14ac:dyDescent="0.25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</row>
    <row r="566" spans="1:13" x14ac:dyDescent="0.25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</row>
    <row r="567" spans="1:13" x14ac:dyDescent="0.25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</row>
    <row r="568" spans="1:13" x14ac:dyDescent="0.25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</row>
    <row r="569" spans="1:13" x14ac:dyDescent="0.25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</row>
    <row r="570" spans="1:13" x14ac:dyDescent="0.25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</row>
    <row r="571" spans="1:13" x14ac:dyDescent="0.25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</row>
    <row r="572" spans="1:13" x14ac:dyDescent="0.25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</row>
    <row r="573" spans="1:13" x14ac:dyDescent="0.25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</row>
    <row r="574" spans="1:13" x14ac:dyDescent="0.25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</row>
    <row r="575" spans="1:13" x14ac:dyDescent="0.25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</row>
    <row r="576" spans="1:13" x14ac:dyDescent="0.25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</row>
    <row r="577" spans="1:13" x14ac:dyDescent="0.25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</row>
    <row r="578" spans="1:13" x14ac:dyDescent="0.25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</row>
    <row r="579" spans="1:13" x14ac:dyDescent="0.25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</row>
    <row r="580" spans="1:13" x14ac:dyDescent="0.25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</row>
    <row r="581" spans="1:13" x14ac:dyDescent="0.25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</row>
    <row r="582" spans="1:13" x14ac:dyDescent="0.25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</row>
    <row r="583" spans="1:13" x14ac:dyDescent="0.25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</row>
    <row r="584" spans="1:13" x14ac:dyDescent="0.25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</row>
    <row r="585" spans="1:13" x14ac:dyDescent="0.25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</row>
    <row r="586" spans="1:13" x14ac:dyDescent="0.25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</row>
    <row r="587" spans="1:13" x14ac:dyDescent="0.25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</row>
    <row r="588" spans="1:13" x14ac:dyDescent="0.25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</row>
    <row r="589" spans="1:13" x14ac:dyDescent="0.25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</row>
    <row r="590" spans="1:13" x14ac:dyDescent="0.25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</row>
    <row r="591" spans="1:13" x14ac:dyDescent="0.25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</row>
    <row r="592" spans="1:13" x14ac:dyDescent="0.25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</row>
    <row r="593" spans="1:13" x14ac:dyDescent="0.25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</row>
    <row r="594" spans="1:13" x14ac:dyDescent="0.25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</row>
    <row r="595" spans="1:13" x14ac:dyDescent="0.25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</row>
    <row r="596" spans="1:13" x14ac:dyDescent="0.25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</row>
    <row r="597" spans="1:13" x14ac:dyDescent="0.25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</row>
    <row r="598" spans="1:13" x14ac:dyDescent="0.25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</row>
    <row r="599" spans="1:13" x14ac:dyDescent="0.25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</row>
    <row r="600" spans="1:13" x14ac:dyDescent="0.25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</row>
    <row r="601" spans="1:13" x14ac:dyDescent="0.25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</row>
    <row r="602" spans="1:13" x14ac:dyDescent="0.25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</row>
    <row r="603" spans="1:13" x14ac:dyDescent="0.25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</row>
    <row r="604" spans="1:13" x14ac:dyDescent="0.25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</row>
    <row r="605" spans="1:13" x14ac:dyDescent="0.25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</row>
    <row r="606" spans="1:13" x14ac:dyDescent="0.25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</row>
    <row r="607" spans="1:13" x14ac:dyDescent="0.25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</row>
    <row r="608" spans="1:13" x14ac:dyDescent="0.25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</row>
    <row r="609" spans="1:13" x14ac:dyDescent="0.25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</row>
    <row r="610" spans="1:13" x14ac:dyDescent="0.25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</row>
    <row r="611" spans="1:13" x14ac:dyDescent="0.25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</row>
    <row r="612" spans="1:13" x14ac:dyDescent="0.25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</row>
    <row r="613" spans="1:13" x14ac:dyDescent="0.25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</row>
    <row r="614" spans="1:13" x14ac:dyDescent="0.25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</row>
    <row r="615" spans="1:13" x14ac:dyDescent="0.25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</row>
    <row r="616" spans="1:13" x14ac:dyDescent="0.25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</row>
    <row r="617" spans="1:13" x14ac:dyDescent="0.25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</row>
    <row r="618" spans="1:13" x14ac:dyDescent="0.25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</row>
    <row r="619" spans="1:13" x14ac:dyDescent="0.25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</row>
    <row r="620" spans="1:13" x14ac:dyDescent="0.25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</row>
    <row r="621" spans="1:13" x14ac:dyDescent="0.25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</row>
    <row r="622" spans="1:13" x14ac:dyDescent="0.25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</row>
    <row r="623" spans="1:13" x14ac:dyDescent="0.25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</row>
    <row r="624" spans="1:13" x14ac:dyDescent="0.25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</row>
    <row r="625" spans="1:13" x14ac:dyDescent="0.25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</row>
    <row r="626" spans="1:13" x14ac:dyDescent="0.25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</row>
    <row r="627" spans="1:13" x14ac:dyDescent="0.25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</row>
    <row r="628" spans="1:13" x14ac:dyDescent="0.25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</row>
    <row r="629" spans="1:13" x14ac:dyDescent="0.25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</row>
    <row r="630" spans="1:13" x14ac:dyDescent="0.25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</row>
    <row r="631" spans="1:13" x14ac:dyDescent="0.25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</row>
    <row r="632" spans="1:13" x14ac:dyDescent="0.25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</row>
    <row r="633" spans="1:13" x14ac:dyDescent="0.25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</row>
    <row r="634" spans="1:13" x14ac:dyDescent="0.25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</row>
    <row r="635" spans="1:13" x14ac:dyDescent="0.25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</row>
    <row r="636" spans="1:13" x14ac:dyDescent="0.25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</row>
    <row r="637" spans="1:13" x14ac:dyDescent="0.25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</row>
    <row r="638" spans="1:13" x14ac:dyDescent="0.25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</row>
    <row r="639" spans="1:13" x14ac:dyDescent="0.25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</row>
    <row r="640" spans="1:13" x14ac:dyDescent="0.25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</row>
    <row r="641" spans="1:13" x14ac:dyDescent="0.25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</row>
    <row r="642" spans="1:13" x14ac:dyDescent="0.25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</row>
    <row r="643" spans="1:13" x14ac:dyDescent="0.25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</row>
    <row r="644" spans="1:13" x14ac:dyDescent="0.25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</row>
    <row r="645" spans="1:13" x14ac:dyDescent="0.25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</row>
    <row r="646" spans="1:13" x14ac:dyDescent="0.25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</row>
    <row r="647" spans="1:13" x14ac:dyDescent="0.25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</row>
    <row r="648" spans="1:13" x14ac:dyDescent="0.25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</row>
    <row r="649" spans="1:13" x14ac:dyDescent="0.25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</row>
    <row r="650" spans="1:13" x14ac:dyDescent="0.25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</row>
    <row r="651" spans="1:13" x14ac:dyDescent="0.25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</row>
    <row r="652" spans="1:13" x14ac:dyDescent="0.25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</row>
    <row r="653" spans="1:13" x14ac:dyDescent="0.25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</row>
    <row r="654" spans="1:13" x14ac:dyDescent="0.25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</row>
    <row r="655" spans="1:13" x14ac:dyDescent="0.25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</row>
    <row r="656" spans="1:13" x14ac:dyDescent="0.25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</row>
    <row r="657" spans="1:13" x14ac:dyDescent="0.25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</row>
    <row r="658" spans="1:13" x14ac:dyDescent="0.25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</row>
    <row r="659" spans="1:13" x14ac:dyDescent="0.25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</row>
    <row r="660" spans="1:13" x14ac:dyDescent="0.25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</row>
    <row r="661" spans="1:13" x14ac:dyDescent="0.25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</row>
    <row r="662" spans="1:13" x14ac:dyDescent="0.25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</row>
    <row r="663" spans="1:13" x14ac:dyDescent="0.25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</row>
    <row r="664" spans="1:13" x14ac:dyDescent="0.25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</row>
    <row r="665" spans="1:13" x14ac:dyDescent="0.25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</row>
    <row r="666" spans="1:13" x14ac:dyDescent="0.25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</row>
    <row r="667" spans="1:13" x14ac:dyDescent="0.25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</row>
    <row r="668" spans="1:13" x14ac:dyDescent="0.25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</row>
    <row r="669" spans="1:13" x14ac:dyDescent="0.25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</row>
    <row r="670" spans="1:13" x14ac:dyDescent="0.25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</row>
    <row r="671" spans="1:13" x14ac:dyDescent="0.25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</row>
    <row r="672" spans="1:13" x14ac:dyDescent="0.25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</row>
    <row r="673" spans="1:13" x14ac:dyDescent="0.25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</row>
    <row r="674" spans="1:13" x14ac:dyDescent="0.25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</row>
    <row r="675" spans="1:13" x14ac:dyDescent="0.25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</row>
    <row r="676" spans="1:13" x14ac:dyDescent="0.25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</row>
    <row r="677" spans="1:13" x14ac:dyDescent="0.25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</row>
    <row r="678" spans="1:13" x14ac:dyDescent="0.25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</row>
    <row r="679" spans="1:13" x14ac:dyDescent="0.25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</row>
    <row r="680" spans="1:13" x14ac:dyDescent="0.25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</row>
    <row r="681" spans="1:13" x14ac:dyDescent="0.25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</row>
    <row r="682" spans="1:13" x14ac:dyDescent="0.25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</row>
    <row r="683" spans="1:13" x14ac:dyDescent="0.25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</row>
    <row r="684" spans="1:13" x14ac:dyDescent="0.25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</row>
    <row r="685" spans="1:13" x14ac:dyDescent="0.25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</row>
    <row r="686" spans="1:13" x14ac:dyDescent="0.25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</row>
    <row r="687" spans="1:13" x14ac:dyDescent="0.25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</row>
    <row r="688" spans="1:13" x14ac:dyDescent="0.25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</row>
    <row r="689" spans="1:13" x14ac:dyDescent="0.25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</row>
    <row r="690" spans="1:13" x14ac:dyDescent="0.25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</row>
    <row r="691" spans="1:13" x14ac:dyDescent="0.25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</row>
    <row r="692" spans="1:13" x14ac:dyDescent="0.25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</row>
    <row r="693" spans="1:13" x14ac:dyDescent="0.25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</row>
    <row r="694" spans="1:13" x14ac:dyDescent="0.25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</row>
    <row r="695" spans="1:13" x14ac:dyDescent="0.25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</row>
    <row r="696" spans="1:13" x14ac:dyDescent="0.25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</row>
    <row r="697" spans="1:13" x14ac:dyDescent="0.25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</row>
    <row r="698" spans="1:13" x14ac:dyDescent="0.25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</row>
    <row r="699" spans="1:13" x14ac:dyDescent="0.25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</row>
    <row r="700" spans="1:13" x14ac:dyDescent="0.25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</row>
    <row r="701" spans="1:13" x14ac:dyDescent="0.25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</row>
    <row r="702" spans="1:13" x14ac:dyDescent="0.25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</row>
    <row r="703" spans="1:13" x14ac:dyDescent="0.25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</row>
    <row r="704" spans="1:13" x14ac:dyDescent="0.25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</row>
    <row r="705" spans="1:13" x14ac:dyDescent="0.25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</row>
    <row r="706" spans="1:13" x14ac:dyDescent="0.25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</row>
    <row r="707" spans="1:13" x14ac:dyDescent="0.25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</row>
    <row r="708" spans="1:13" x14ac:dyDescent="0.25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</row>
    <row r="709" spans="1:13" x14ac:dyDescent="0.25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</row>
    <row r="710" spans="1:13" x14ac:dyDescent="0.25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</row>
    <row r="711" spans="1:13" x14ac:dyDescent="0.25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</row>
    <row r="712" spans="1:13" x14ac:dyDescent="0.25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</row>
    <row r="713" spans="1:13" x14ac:dyDescent="0.25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</row>
    <row r="714" spans="1:13" x14ac:dyDescent="0.25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</row>
    <row r="715" spans="1:13" x14ac:dyDescent="0.25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</row>
    <row r="716" spans="1:13" x14ac:dyDescent="0.25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</row>
    <row r="717" spans="1:13" x14ac:dyDescent="0.25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</row>
    <row r="718" spans="1:13" x14ac:dyDescent="0.25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</row>
    <row r="719" spans="1:13" x14ac:dyDescent="0.25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</row>
    <row r="720" spans="1:13" x14ac:dyDescent="0.25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</row>
    <row r="721" spans="1:13" x14ac:dyDescent="0.25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</row>
    <row r="722" spans="1:13" x14ac:dyDescent="0.25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</row>
    <row r="723" spans="1:13" x14ac:dyDescent="0.25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</row>
    <row r="724" spans="1:13" x14ac:dyDescent="0.25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</row>
    <row r="725" spans="1:13" x14ac:dyDescent="0.25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</row>
    <row r="726" spans="1:13" x14ac:dyDescent="0.25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</row>
    <row r="727" spans="1:13" x14ac:dyDescent="0.25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</row>
    <row r="728" spans="1:13" x14ac:dyDescent="0.25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</row>
    <row r="729" spans="1:13" x14ac:dyDescent="0.25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</row>
    <row r="730" spans="1:13" x14ac:dyDescent="0.25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</row>
    <row r="731" spans="1:13" x14ac:dyDescent="0.25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</row>
    <row r="732" spans="1:13" x14ac:dyDescent="0.25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</row>
    <row r="733" spans="1:13" x14ac:dyDescent="0.25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</row>
    <row r="734" spans="1:13" x14ac:dyDescent="0.25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</row>
    <row r="735" spans="1:13" x14ac:dyDescent="0.25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</row>
    <row r="736" spans="1:13" x14ac:dyDescent="0.25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</row>
    <row r="737" spans="1:13" x14ac:dyDescent="0.25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</row>
    <row r="738" spans="1:13" x14ac:dyDescent="0.25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</row>
    <row r="739" spans="1:13" x14ac:dyDescent="0.25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4" customWidth="1"/>
    <col min="10" max="10" width="12.28515625" style="2" customWidth="1"/>
    <col min="11" max="11" width="15.5703125" style="2" customWidth="1"/>
    <col min="12" max="12" width="12" style="14" customWidth="1"/>
    <col min="13" max="13" width="17.7109375" style="15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4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85" t="s">
        <v>2</v>
      </c>
      <c r="C3" s="285"/>
      <c r="D3" s="285"/>
      <c r="E3" s="285"/>
      <c r="F3" s="285"/>
      <c r="G3" s="284" t="s">
        <v>0</v>
      </c>
      <c r="H3" s="284"/>
      <c r="I3" s="284"/>
      <c r="J3" s="284"/>
      <c r="K3" s="284"/>
      <c r="L3" s="284"/>
      <c r="M3" s="284"/>
      <c r="N3" s="284" t="s">
        <v>1</v>
      </c>
      <c r="O3" s="284"/>
      <c r="P3" s="284"/>
      <c r="Q3" s="284"/>
      <c r="R3" s="284"/>
      <c r="S3" s="284"/>
      <c r="T3" s="284"/>
      <c r="U3" s="284"/>
      <c r="V3" s="227"/>
      <c r="W3" s="284"/>
      <c r="X3" s="284"/>
      <c r="Z3" s="285" t="s">
        <v>263</v>
      </c>
      <c r="AA3" s="285"/>
      <c r="AB3" s="285"/>
      <c r="AC3" s="285"/>
      <c r="AD3" s="285"/>
    </row>
    <row r="4" spans="1:59" ht="77.25" thickBot="1" x14ac:dyDescent="0.25">
      <c r="A4" s="35" t="s">
        <v>3</v>
      </c>
      <c r="B4" s="228" t="s">
        <v>178</v>
      </c>
      <c r="C4" s="35" t="s">
        <v>179</v>
      </c>
      <c r="D4" s="228" t="s">
        <v>264</v>
      </c>
      <c r="E4" s="229" t="s">
        <v>265</v>
      </c>
      <c r="F4" s="230" t="s">
        <v>11</v>
      </c>
      <c r="G4" s="35" t="s">
        <v>115</v>
      </c>
      <c r="H4" s="228" t="s">
        <v>4</v>
      </c>
      <c r="I4" s="231">
        <v>0.85</v>
      </c>
      <c r="J4" s="35" t="s">
        <v>5</v>
      </c>
      <c r="K4" s="228" t="s">
        <v>6</v>
      </c>
      <c r="L4" s="231">
        <v>0.15</v>
      </c>
      <c r="M4" s="232" t="s">
        <v>7</v>
      </c>
      <c r="N4" s="223" t="s">
        <v>243</v>
      </c>
      <c r="O4" s="224" t="s">
        <v>244</v>
      </c>
      <c r="P4" s="224" t="s">
        <v>245</v>
      </c>
      <c r="Q4" s="224" t="s">
        <v>246</v>
      </c>
      <c r="R4" s="224" t="s">
        <v>247</v>
      </c>
      <c r="S4" s="224" t="s">
        <v>248</v>
      </c>
      <c r="T4" s="224" t="s">
        <v>249</v>
      </c>
      <c r="U4" s="224" t="s">
        <v>250</v>
      </c>
      <c r="V4" s="224" t="s">
        <v>251</v>
      </c>
      <c r="W4" s="224" t="s">
        <v>252</v>
      </c>
      <c r="X4" s="233" t="s">
        <v>8</v>
      </c>
      <c r="Y4" s="32"/>
      <c r="Z4" s="234" t="s">
        <v>14</v>
      </c>
      <c r="AA4" s="234" t="s">
        <v>12</v>
      </c>
      <c r="AB4" s="234" t="s">
        <v>13</v>
      </c>
      <c r="AC4" s="234" t="s">
        <v>266</v>
      </c>
      <c r="AD4" s="234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</row>
    <row r="5" spans="1:59" x14ac:dyDescent="0.2">
      <c r="A5" s="55"/>
      <c r="B5" s="235" t="s">
        <v>17</v>
      </c>
      <c r="C5" s="55" t="s">
        <v>17</v>
      </c>
      <c r="D5" s="235"/>
      <c r="E5" s="236"/>
      <c r="F5" s="237"/>
      <c r="G5" s="55"/>
      <c r="H5" s="235"/>
      <c r="I5" s="99"/>
      <c r="J5" s="100"/>
      <c r="K5" s="235"/>
      <c r="L5" s="99"/>
      <c r="M5" s="238"/>
      <c r="N5" s="100"/>
      <c r="O5" s="100"/>
      <c r="P5" s="100"/>
      <c r="Q5" s="100"/>
      <c r="R5" s="100"/>
      <c r="S5" s="100"/>
      <c r="T5" s="225">
        <v>0.85</v>
      </c>
      <c r="U5" s="225"/>
      <c r="V5" s="225"/>
      <c r="W5" s="226">
        <v>0.15</v>
      </c>
      <c r="X5" s="99"/>
      <c r="Y5" s="104"/>
      <c r="Z5" s="239" t="s">
        <v>17</v>
      </c>
      <c r="AA5" s="239" t="s">
        <v>17</v>
      </c>
      <c r="AB5" s="239" t="s">
        <v>17</v>
      </c>
      <c r="AC5" s="239" t="s">
        <v>17</v>
      </c>
      <c r="AD5" s="23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12" customFormat="1" ht="22.5" x14ac:dyDescent="0.2">
      <c r="A6" s="57"/>
      <c r="B6" s="240" t="s">
        <v>267</v>
      </c>
      <c r="C6" s="241" t="s">
        <v>268</v>
      </c>
      <c r="D6" s="241" t="s">
        <v>28</v>
      </c>
      <c r="E6" s="241" t="s">
        <v>29</v>
      </c>
      <c r="F6" s="110" t="s">
        <v>30</v>
      </c>
      <c r="G6" s="57" t="s">
        <v>18</v>
      </c>
      <c r="H6" s="241" t="s">
        <v>19</v>
      </c>
      <c r="I6" s="242" t="s">
        <v>20</v>
      </c>
      <c r="J6" s="107" t="s">
        <v>21</v>
      </c>
      <c r="K6" s="241" t="s">
        <v>22</v>
      </c>
      <c r="L6" s="242" t="s">
        <v>23</v>
      </c>
      <c r="M6" s="108" t="s">
        <v>24</v>
      </c>
      <c r="N6" s="107" t="s">
        <v>253</v>
      </c>
      <c r="O6" s="107" t="s">
        <v>254</v>
      </c>
      <c r="P6" s="107" t="s">
        <v>255</v>
      </c>
      <c r="Q6" s="107" t="s">
        <v>256</v>
      </c>
      <c r="R6" s="57" t="s">
        <v>257</v>
      </c>
      <c r="S6" s="107" t="s">
        <v>258</v>
      </c>
      <c r="T6" s="107" t="s">
        <v>259</v>
      </c>
      <c r="U6" s="107" t="s">
        <v>260</v>
      </c>
      <c r="V6" s="107" t="s">
        <v>261</v>
      </c>
      <c r="W6" s="241" t="s">
        <v>262</v>
      </c>
      <c r="X6" s="242" t="s">
        <v>25</v>
      </c>
      <c r="Y6" s="59"/>
      <c r="Z6" s="107" t="e">
        <f>+AC6*0.5</f>
        <v>#REF!</v>
      </c>
      <c r="AA6" s="107" t="e">
        <f>+AC6*0.25</f>
        <v>#REF!</v>
      </c>
      <c r="AB6" s="107" t="e">
        <f>+AC6*0.25</f>
        <v>#REF!</v>
      </c>
      <c r="AC6" s="107" t="e">
        <f>+#REF!</f>
        <v>#REF!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</row>
    <row r="7" spans="1:59" s="13" customFormat="1" ht="23.25" customHeight="1" thickBot="1" x14ac:dyDescent="0.25">
      <c r="A7" s="60"/>
      <c r="B7" s="61"/>
      <c r="C7" s="61"/>
      <c r="D7" s="61"/>
      <c r="E7" s="61"/>
      <c r="F7" s="243"/>
      <c r="G7" s="60"/>
      <c r="H7" s="61"/>
      <c r="I7" s="111"/>
      <c r="J7" s="61"/>
      <c r="K7" s="61"/>
      <c r="L7" s="111"/>
      <c r="M7" s="244"/>
      <c r="N7" s="107"/>
      <c r="O7" s="107"/>
      <c r="P7" s="107"/>
      <c r="Q7" s="107"/>
      <c r="R7" s="60"/>
      <c r="S7" s="107"/>
      <c r="T7" s="107"/>
      <c r="U7" s="107"/>
      <c r="V7" s="107"/>
      <c r="W7" s="61"/>
      <c r="X7" s="113"/>
      <c r="Y7" s="61"/>
      <c r="Z7" s="107" t="s">
        <v>33</v>
      </c>
      <c r="AA7" s="107" t="s">
        <v>31</v>
      </c>
      <c r="AB7" s="107" t="s">
        <v>32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</row>
    <row r="8" spans="1:59" ht="13.5" thickTop="1" x14ac:dyDescent="0.2">
      <c r="A8" s="38" t="s">
        <v>36</v>
      </c>
      <c r="B8" s="117">
        <v>558823</v>
      </c>
      <c r="C8" s="117">
        <v>145672.85</v>
      </c>
      <c r="D8" s="124">
        <f t="shared" ref="D8:D59" si="0">+C8/B8</f>
        <v>0.26067797853703228</v>
      </c>
      <c r="E8" s="125">
        <f>+D8*C8</f>
        <v>37973.704065728321</v>
      </c>
      <c r="F8" s="120">
        <f t="shared" ref="F8:F58" si="1">+E8/E$59</f>
        <v>2.3846074066165529E-5</v>
      </c>
      <c r="G8" s="245">
        <f>+'[5]CENSO POB 2020'!C5</f>
        <v>2974</v>
      </c>
      <c r="H8" s="116">
        <f t="shared" ref="H8:H58" si="2">+G8/$G$59</f>
        <v>5.141377508841821E-4</v>
      </c>
      <c r="I8" s="116">
        <f>+H8*I$4</f>
        <v>4.3701708825155477E-4</v>
      </c>
      <c r="J8" s="117">
        <f>+'[5]TERRITORIO INEGI 2021'!B2</f>
        <v>46.9</v>
      </c>
      <c r="K8" s="116">
        <f t="shared" ref="K8:K59" si="3">+J8/$J$59</f>
        <v>7.3102605507790314E-4</v>
      </c>
      <c r="L8" s="119">
        <f>+K8*L$4</f>
        <v>1.0965390826168547E-4</v>
      </c>
      <c r="M8" s="120">
        <f>+L8+I8</f>
        <v>5.4667099651324028E-4</v>
      </c>
      <c r="N8" s="121">
        <v>296</v>
      </c>
      <c r="O8" s="122">
        <v>291</v>
      </c>
      <c r="P8" s="123">
        <f>+O8/$O$59</f>
        <v>2.7055597858981759E-4</v>
      </c>
      <c r="Q8" s="123">
        <v>1.7570912812999999</v>
      </c>
      <c r="R8" s="246">
        <f>+Q8*P8</f>
        <v>4.7539155108375792E-4</v>
      </c>
      <c r="S8" s="247">
        <f>+R8/$R$59</f>
        <v>2.4656536212427173E-4</v>
      </c>
      <c r="T8" s="247">
        <f>+S8*$T$5</f>
        <v>2.0958055780563096E-4</v>
      </c>
      <c r="U8" s="247">
        <f>+N8/O8</f>
        <v>1.0171821305841924</v>
      </c>
      <c r="V8" s="247">
        <f>+U8/$U$59</f>
        <v>1.351657209931304E-2</v>
      </c>
      <c r="W8" s="246">
        <f>+V8*$W$5</f>
        <v>2.0274858148969558E-3</v>
      </c>
      <c r="X8" s="248">
        <f>+W8+T8</f>
        <v>2.2370663727025869E-3</v>
      </c>
      <c r="Y8" s="32"/>
      <c r="Z8" s="126" t="e">
        <f t="shared" ref="Z8:Z58" si="4">+F8*Z$6</f>
        <v>#REF!</v>
      </c>
      <c r="AA8" s="127" t="e">
        <f t="shared" ref="AA8:AA58" si="5">+M8*AA$6</f>
        <v>#REF!</v>
      </c>
      <c r="AB8" s="127" t="e">
        <f>+X8*$AB$6</f>
        <v>#REF!</v>
      </c>
      <c r="AC8" s="127" t="e">
        <f>SUM(Z8:AB8)</f>
        <v>#REF!</v>
      </c>
      <c r="AD8" s="249" t="e">
        <f>+AC8/AC$59</f>
        <v>#REF!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59" x14ac:dyDescent="0.2">
      <c r="A9" s="42" t="s">
        <v>37</v>
      </c>
      <c r="B9" s="129">
        <v>2588435</v>
      </c>
      <c r="C9" s="129">
        <v>768052</v>
      </c>
      <c r="D9" s="138">
        <f t="shared" si="0"/>
        <v>0.2967244686461124</v>
      </c>
      <c r="E9" s="139">
        <f t="shared" ref="E9:E58" si="6">+D9*C9</f>
        <v>227899.82159258393</v>
      </c>
      <c r="F9" s="132">
        <f t="shared" si="1"/>
        <v>1.4311261329566678E-4</v>
      </c>
      <c r="G9" s="250">
        <f>+'[5]CENSO POB 2020'!C6</f>
        <v>3382</v>
      </c>
      <c r="H9" s="128">
        <f t="shared" si="2"/>
        <v>5.8467177992276519E-4</v>
      </c>
      <c r="I9" s="128">
        <f t="shared" ref="I9:I58" si="7">+H9*I$4</f>
        <v>4.9697101293435045E-4</v>
      </c>
      <c r="J9" s="129">
        <f>+'[5]TERRITORIO INEGI 2021'!B3</f>
        <v>980.9</v>
      </c>
      <c r="K9" s="128">
        <f t="shared" si="3"/>
        <v>1.528919951867623E-2</v>
      </c>
      <c r="L9" s="131">
        <f t="shared" ref="L9:L58" si="8">+K9*L$4</f>
        <v>2.2933799278014345E-3</v>
      </c>
      <c r="M9" s="132">
        <f t="shared" ref="M9:M58" si="9">+L9+I9</f>
        <v>2.7903509407357849E-3</v>
      </c>
      <c r="N9" s="133">
        <v>250</v>
      </c>
      <c r="O9" s="134">
        <v>278</v>
      </c>
      <c r="P9" s="135">
        <f t="shared" ref="P9:P58" si="10">+O9/$O$59</f>
        <v>2.5846928538821062E-4</v>
      </c>
      <c r="Q9" s="135">
        <v>1.7189329948000001</v>
      </c>
      <c r="R9" s="251">
        <f t="shared" ref="R9:R58" si="11">+Q9*P9</f>
        <v>4.4429138279617278E-4</v>
      </c>
      <c r="S9" s="252">
        <f t="shared" ref="S9:S58" si="12">+R9/$R$59</f>
        <v>2.3043502863712235E-4</v>
      </c>
      <c r="T9" s="252">
        <f t="shared" ref="T9:T58" si="13">+S9*$T$5</f>
        <v>1.95869774341554E-4</v>
      </c>
      <c r="U9" s="252">
        <f t="shared" ref="U9:U58" si="14">+N9/O9</f>
        <v>0.89928057553956831</v>
      </c>
      <c r="V9" s="252">
        <f t="shared" ref="V9:V58" si="15">+U9/$U$59</f>
        <v>1.1949866568941082E-2</v>
      </c>
      <c r="W9" s="251">
        <f t="shared" ref="W9:W58" si="16">+V9*$W$5</f>
        <v>1.7924799853411622E-3</v>
      </c>
      <c r="X9" s="253">
        <f t="shared" ref="X9:X58" si="17">+W9+T9</f>
        <v>1.9883497596827164E-3</v>
      </c>
      <c r="Y9" s="32"/>
      <c r="Z9" s="141" t="e">
        <f t="shared" si="4"/>
        <v>#REF!</v>
      </c>
      <c r="AA9" s="142" t="e">
        <f t="shared" si="5"/>
        <v>#REF!</v>
      </c>
      <c r="AB9" s="142" t="e">
        <f t="shared" ref="AB9:AB58" si="18">+X9*$AB$6</f>
        <v>#REF!</v>
      </c>
      <c r="AC9" s="142" t="e">
        <f t="shared" ref="AC9:AC58" si="19">SUM(Z9:AB9)</f>
        <v>#REF!</v>
      </c>
      <c r="AD9" s="254" t="e">
        <f t="shared" ref="AD9:AD58" si="20">+AC9/AC$59</f>
        <v>#REF!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59" x14ac:dyDescent="0.2">
      <c r="A10" s="42" t="s">
        <v>38</v>
      </c>
      <c r="B10" s="129">
        <v>1115974</v>
      </c>
      <c r="C10" s="129">
        <v>272877</v>
      </c>
      <c r="D10" s="138">
        <f t="shared" si="0"/>
        <v>0.24451913754263091</v>
      </c>
      <c r="E10" s="139">
        <f t="shared" si="6"/>
        <v>66723.648695220501</v>
      </c>
      <c r="F10" s="132">
        <f t="shared" si="1"/>
        <v>4.1899970200352918E-5</v>
      </c>
      <c r="G10" s="250">
        <f>+'[5]CENSO POB 2020'!C36</f>
        <v>1407</v>
      </c>
      <c r="H10" s="128">
        <f t="shared" si="2"/>
        <v>2.4323867366981983E-4</v>
      </c>
      <c r="I10" s="128">
        <f t="shared" si="7"/>
        <v>2.0675287261934686E-4</v>
      </c>
      <c r="J10" s="129">
        <f>+'[5]TERRITORIO INEGI 2021'!B4</f>
        <v>694.5</v>
      </c>
      <c r="K10" s="128">
        <f t="shared" si="3"/>
        <v>1.0825108640759142E-2</v>
      </c>
      <c r="L10" s="131">
        <f t="shared" si="8"/>
        <v>1.6237662961138713E-3</v>
      </c>
      <c r="M10" s="132">
        <f t="shared" si="9"/>
        <v>1.8305191687332182E-3</v>
      </c>
      <c r="N10" s="133">
        <v>366</v>
      </c>
      <c r="O10" s="134">
        <v>167</v>
      </c>
      <c r="P10" s="135">
        <f t="shared" si="10"/>
        <v>1.5526752035910496E-4</v>
      </c>
      <c r="Q10" s="135">
        <v>1.7050555638</v>
      </c>
      <c r="R10" s="251">
        <f t="shared" si="11"/>
        <v>2.6473974946572169E-4</v>
      </c>
      <c r="S10" s="252">
        <f t="shared" si="12"/>
        <v>1.3730923918798022E-4</v>
      </c>
      <c r="T10" s="252">
        <f t="shared" si="13"/>
        <v>1.1671285330978319E-4</v>
      </c>
      <c r="U10" s="252">
        <f t="shared" si="14"/>
        <v>2.191616766467066</v>
      </c>
      <c r="V10" s="252">
        <f t="shared" si="15"/>
        <v>2.9122755057643529E-2</v>
      </c>
      <c r="W10" s="251">
        <f t="shared" si="16"/>
        <v>4.3684132586465294E-3</v>
      </c>
      <c r="X10" s="253">
        <f t="shared" si="17"/>
        <v>4.4851261119563121E-3</v>
      </c>
      <c r="Y10" s="32"/>
      <c r="Z10" s="141" t="e">
        <f t="shared" si="4"/>
        <v>#REF!</v>
      </c>
      <c r="AA10" s="142" t="e">
        <f t="shared" si="5"/>
        <v>#REF!</v>
      </c>
      <c r="AB10" s="142" t="e">
        <f t="shared" si="18"/>
        <v>#REF!</v>
      </c>
      <c r="AC10" s="142" t="e">
        <f t="shared" si="19"/>
        <v>#REF!</v>
      </c>
      <c r="AD10" s="254" t="e">
        <f t="shared" si="20"/>
        <v>#REF!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</row>
    <row r="11" spans="1:59" ht="13.5" customHeight="1" x14ac:dyDescent="0.2">
      <c r="A11" s="42" t="s">
        <v>39</v>
      </c>
      <c r="B11" s="129">
        <v>37146815</v>
      </c>
      <c r="C11" s="129">
        <v>23142962</v>
      </c>
      <c r="D11" s="138">
        <f t="shared" si="0"/>
        <v>0.62301335928800361</v>
      </c>
      <c r="E11" s="139">
        <f t="shared" si="6"/>
        <v>14418374.499494614</v>
      </c>
      <c r="F11" s="132">
        <f t="shared" si="1"/>
        <v>9.0542030251656077E-3</v>
      </c>
      <c r="G11" s="250">
        <f>+'[5]CENSO POB 2020'!C7</f>
        <v>35289</v>
      </c>
      <c r="H11" s="128">
        <f t="shared" si="2"/>
        <v>6.1006748792709828E-3</v>
      </c>
      <c r="I11" s="128">
        <f t="shared" si="7"/>
        <v>5.1855736473803348E-3</v>
      </c>
      <c r="J11" s="129">
        <f>+'[5]TERRITORIO INEGI 2021'!B5</f>
        <v>190.5</v>
      </c>
      <c r="K11" s="128">
        <f t="shared" si="3"/>
        <v>2.9693062578324213E-3</v>
      </c>
      <c r="L11" s="131">
        <f t="shared" si="8"/>
        <v>4.4539593867486317E-4</v>
      </c>
      <c r="M11" s="132">
        <f t="shared" si="9"/>
        <v>5.6309695860551979E-3</v>
      </c>
      <c r="N11" s="133">
        <v>6372</v>
      </c>
      <c r="O11" s="134">
        <v>6876</v>
      </c>
      <c r="P11" s="135">
        <f t="shared" si="10"/>
        <v>6.3929309580191959E-3</v>
      </c>
      <c r="Q11" s="135">
        <v>1.5964581414000001</v>
      </c>
      <c r="R11" s="251">
        <f t="shared" si="11"/>
        <v>1.0206046675337848E-2</v>
      </c>
      <c r="S11" s="252">
        <f t="shared" si="12"/>
        <v>5.2934419819306551E-3</v>
      </c>
      <c r="T11" s="252">
        <f t="shared" si="13"/>
        <v>4.499425684641057E-3</v>
      </c>
      <c r="U11" s="252">
        <f t="shared" si="14"/>
        <v>0.92670157068062831</v>
      </c>
      <c r="V11" s="252">
        <f t="shared" si="15"/>
        <v>1.2314243652174133E-2</v>
      </c>
      <c r="W11" s="251">
        <f t="shared" si="16"/>
        <v>1.8471365478261198E-3</v>
      </c>
      <c r="X11" s="253">
        <f t="shared" si="17"/>
        <v>6.3465622324671766E-3</v>
      </c>
      <c r="Y11" s="32"/>
      <c r="Z11" s="141" t="e">
        <f t="shared" si="4"/>
        <v>#REF!</v>
      </c>
      <c r="AA11" s="142" t="e">
        <f t="shared" si="5"/>
        <v>#REF!</v>
      </c>
      <c r="AB11" s="142" t="e">
        <f t="shared" si="18"/>
        <v>#REF!</v>
      </c>
      <c r="AC11" s="142" t="e">
        <f t="shared" si="19"/>
        <v>#REF!</v>
      </c>
      <c r="AD11" s="254" t="e">
        <f t="shared" si="20"/>
        <v>#REF!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</row>
    <row r="12" spans="1:59" x14ac:dyDescent="0.2">
      <c r="A12" s="42" t="s">
        <v>40</v>
      </c>
      <c r="B12" s="129">
        <v>10240869</v>
      </c>
      <c r="C12" s="129">
        <v>2531264</v>
      </c>
      <c r="D12" s="138">
        <f t="shared" si="0"/>
        <v>0.24717277410735358</v>
      </c>
      <c r="E12" s="139">
        <f t="shared" si="6"/>
        <v>625659.5448780763</v>
      </c>
      <c r="F12" s="132">
        <f t="shared" si="1"/>
        <v>3.9289092845780761E-4</v>
      </c>
      <c r="G12" s="250">
        <f>+'[5]CENSO POB 2020'!C8</f>
        <v>18030</v>
      </c>
      <c r="H12" s="128">
        <f t="shared" si="2"/>
        <v>3.1169817244256232E-3</v>
      </c>
      <c r="I12" s="128">
        <f t="shared" si="7"/>
        <v>2.6494344657617798E-3</v>
      </c>
      <c r="J12" s="129">
        <f>+'[5]TERRITORIO INEGI 2021'!B6</f>
        <v>4539.2</v>
      </c>
      <c r="K12" s="128">
        <f t="shared" si="3"/>
        <v>7.0752099556708276E-2</v>
      </c>
      <c r="L12" s="131">
        <f t="shared" si="8"/>
        <v>1.0612814933506241E-2</v>
      </c>
      <c r="M12" s="132">
        <f t="shared" si="9"/>
        <v>1.3262249399268022E-2</v>
      </c>
      <c r="N12" s="133">
        <v>7349</v>
      </c>
      <c r="O12" s="134">
        <v>5491</v>
      </c>
      <c r="P12" s="135">
        <f t="shared" si="10"/>
        <v>5.1052332592326066E-3</v>
      </c>
      <c r="Q12" s="135">
        <v>1.7933312159000001</v>
      </c>
      <c r="R12" s="251">
        <f t="shared" si="11"/>
        <v>9.1553741682327307E-3</v>
      </c>
      <c r="S12" s="252">
        <f t="shared" si="12"/>
        <v>4.7485028752136602E-3</v>
      </c>
      <c r="T12" s="252">
        <f t="shared" si="13"/>
        <v>4.036227443931611E-3</v>
      </c>
      <c r="U12" s="252">
        <f t="shared" si="14"/>
        <v>1.3383718812602441</v>
      </c>
      <c r="V12" s="252">
        <f t="shared" si="15"/>
        <v>1.7784622325559021E-2</v>
      </c>
      <c r="W12" s="251">
        <f t="shared" si="16"/>
        <v>2.6676933488338529E-3</v>
      </c>
      <c r="X12" s="253">
        <f t="shared" si="17"/>
        <v>6.7039207927654639E-3</v>
      </c>
      <c r="Y12" s="32"/>
      <c r="Z12" s="141" t="e">
        <f t="shared" si="4"/>
        <v>#REF!</v>
      </c>
      <c r="AA12" s="142" t="e">
        <f t="shared" si="5"/>
        <v>#REF!</v>
      </c>
      <c r="AB12" s="142" t="e">
        <f t="shared" si="18"/>
        <v>#REF!</v>
      </c>
      <c r="AC12" s="142" t="e">
        <f t="shared" si="19"/>
        <v>#REF!</v>
      </c>
      <c r="AD12" s="254" t="e">
        <f t="shared" si="20"/>
        <v>#REF!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x14ac:dyDescent="0.2">
      <c r="A13" s="42" t="s">
        <v>41</v>
      </c>
      <c r="B13" s="129">
        <v>679461530</v>
      </c>
      <c r="C13" s="129">
        <v>299493654.98000002</v>
      </c>
      <c r="D13" s="138">
        <f t="shared" si="0"/>
        <v>0.44078088568163676</v>
      </c>
      <c r="E13" s="139">
        <f t="shared" si="6"/>
        <v>132011078.49811494</v>
      </c>
      <c r="F13" s="132">
        <f t="shared" si="1"/>
        <v>8.2898048343445538E-2</v>
      </c>
      <c r="G13" s="250">
        <f>+'[5]CENSO POB 2020'!C9</f>
        <v>656464</v>
      </c>
      <c r="H13" s="128">
        <f t="shared" si="2"/>
        <v>0.11348786970290306</v>
      </c>
      <c r="I13" s="128">
        <f t="shared" si="7"/>
        <v>9.6464689247467594E-2</v>
      </c>
      <c r="J13" s="129">
        <f>+'[5]TERRITORIO INEGI 2021'!B7</f>
        <v>224</v>
      </c>
      <c r="K13" s="128">
        <f t="shared" si="3"/>
        <v>3.4914677257452094E-3</v>
      </c>
      <c r="L13" s="131">
        <f t="shared" si="8"/>
        <v>5.2372015886178135E-4</v>
      </c>
      <c r="M13" s="132">
        <f t="shared" si="9"/>
        <v>9.6988409406329371E-2</v>
      </c>
      <c r="N13" s="133">
        <v>77936</v>
      </c>
      <c r="O13" s="134">
        <v>87455</v>
      </c>
      <c r="P13" s="135">
        <f t="shared" si="10"/>
        <v>8.1310904149733673E-2</v>
      </c>
      <c r="Q13" s="135">
        <v>1.8323297204</v>
      </c>
      <c r="R13" s="251">
        <f t="shared" si="11"/>
        <v>0.14898838626615271</v>
      </c>
      <c r="S13" s="252">
        <f t="shared" si="12"/>
        <v>7.7273934146028844E-2</v>
      </c>
      <c r="T13" s="252">
        <f t="shared" si="13"/>
        <v>6.5682844024124512E-2</v>
      </c>
      <c r="U13" s="252">
        <f t="shared" si="14"/>
        <v>0.89115545137499286</v>
      </c>
      <c r="V13" s="252">
        <f t="shared" si="15"/>
        <v>1.1841897874560577E-2</v>
      </c>
      <c r="W13" s="251">
        <f t="shared" si="16"/>
        <v>1.7762846811840865E-3</v>
      </c>
      <c r="X13" s="253">
        <f t="shared" si="17"/>
        <v>6.7459128705308596E-2</v>
      </c>
      <c r="Y13" s="32"/>
      <c r="Z13" s="141" t="e">
        <f t="shared" si="4"/>
        <v>#REF!</v>
      </c>
      <c r="AA13" s="142" t="e">
        <f t="shared" si="5"/>
        <v>#REF!</v>
      </c>
      <c r="AB13" s="142" t="e">
        <f t="shared" si="18"/>
        <v>#REF!</v>
      </c>
      <c r="AC13" s="142" t="e">
        <f t="shared" si="19"/>
        <v>#REF!</v>
      </c>
      <c r="AD13" s="254" t="e">
        <f t="shared" si="20"/>
        <v>#REF!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2">
      <c r="A14" s="42" t="s">
        <v>42</v>
      </c>
      <c r="B14" s="129">
        <v>1835394</v>
      </c>
      <c r="C14" s="129">
        <v>788778.4</v>
      </c>
      <c r="D14" s="138">
        <f t="shared" si="0"/>
        <v>0.42975971371814448</v>
      </c>
      <c r="E14" s="139">
        <f t="shared" si="6"/>
        <v>338985.17937105609</v>
      </c>
      <c r="F14" s="132">
        <f t="shared" si="1"/>
        <v>2.1287008716934795E-4</v>
      </c>
      <c r="G14" s="250">
        <f>+'[5]CENSO POB 2020'!C10</f>
        <v>14992</v>
      </c>
      <c r="H14" s="128">
        <f t="shared" si="2"/>
        <v>2.5917798121236242E-3</v>
      </c>
      <c r="I14" s="128">
        <f t="shared" si="7"/>
        <v>2.2030128403050806E-3</v>
      </c>
      <c r="J14" s="129">
        <f>+'[5]TERRITORIO INEGI 2021'!B8</f>
        <v>2688.6</v>
      </c>
      <c r="K14" s="128">
        <f t="shared" si="3"/>
        <v>4.1906964854636471E-2</v>
      </c>
      <c r="L14" s="131">
        <f t="shared" si="8"/>
        <v>6.2860447281954702E-3</v>
      </c>
      <c r="M14" s="132">
        <f t="shared" si="9"/>
        <v>8.48905756850055E-3</v>
      </c>
      <c r="N14" s="133">
        <v>10274</v>
      </c>
      <c r="O14" s="134">
        <v>7471</v>
      </c>
      <c r="P14" s="135">
        <f t="shared" si="10"/>
        <v>6.9461296084004373E-3</v>
      </c>
      <c r="Q14" s="135">
        <v>2.3084826450000002</v>
      </c>
      <c r="R14" s="251">
        <f t="shared" si="11"/>
        <v>1.6035019650913057E-2</v>
      </c>
      <c r="S14" s="252">
        <f t="shared" si="12"/>
        <v>8.3166821494490614E-3</v>
      </c>
      <c r="T14" s="252">
        <f t="shared" si="13"/>
        <v>7.0691798270317019E-3</v>
      </c>
      <c r="U14" s="252">
        <f t="shared" si="14"/>
        <v>1.375184044973899</v>
      </c>
      <c r="V14" s="252">
        <f t="shared" si="15"/>
        <v>1.8273791619834338E-2</v>
      </c>
      <c r="W14" s="251">
        <f t="shared" si="16"/>
        <v>2.7410687429751507E-3</v>
      </c>
      <c r="X14" s="253">
        <f t="shared" si="17"/>
        <v>9.8102485700068531E-3</v>
      </c>
      <c r="Y14" s="32"/>
      <c r="Z14" s="141" t="e">
        <f t="shared" si="4"/>
        <v>#REF!</v>
      </c>
      <c r="AA14" s="142" t="e">
        <f t="shared" si="5"/>
        <v>#REF!</v>
      </c>
      <c r="AB14" s="142" t="e">
        <f t="shared" si="18"/>
        <v>#REF!</v>
      </c>
      <c r="AC14" s="142" t="e">
        <f t="shared" si="19"/>
        <v>#REF!</v>
      </c>
      <c r="AD14" s="254" t="e">
        <f t="shared" si="20"/>
        <v>#REF!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2">
      <c r="A15" s="42" t="s">
        <v>43</v>
      </c>
      <c r="B15" s="129">
        <v>2443492</v>
      </c>
      <c r="C15" s="129">
        <v>799410</v>
      </c>
      <c r="D15" s="138">
        <f t="shared" si="0"/>
        <v>0.32715883661579409</v>
      </c>
      <c r="E15" s="139">
        <f t="shared" si="6"/>
        <v>261534.04557903195</v>
      </c>
      <c r="F15" s="132">
        <f t="shared" si="1"/>
        <v>1.6423365523960225E-4</v>
      </c>
      <c r="G15" s="250">
        <f>+'[5]CENSO POB 2020'!C11</f>
        <v>3661</v>
      </c>
      <c r="H15" s="128">
        <f t="shared" si="2"/>
        <v>6.329046086035611E-4</v>
      </c>
      <c r="I15" s="128">
        <f t="shared" si="7"/>
        <v>5.3796891731302697E-4</v>
      </c>
      <c r="J15" s="129">
        <f>+'[5]TERRITORIO INEGI 2021'!B9</f>
        <v>466.7</v>
      </c>
      <c r="K15" s="128">
        <f t="shared" si="3"/>
        <v>7.2744106589521839E-3</v>
      </c>
      <c r="L15" s="131">
        <f t="shared" si="8"/>
        <v>1.0911615988428275E-3</v>
      </c>
      <c r="M15" s="132">
        <f t="shared" si="9"/>
        <v>1.6291305161558545E-3</v>
      </c>
      <c r="N15" s="133">
        <v>1472</v>
      </c>
      <c r="O15" s="134">
        <v>1100</v>
      </c>
      <c r="P15" s="135">
        <f t="shared" si="10"/>
        <v>1.0227201939821285E-3</v>
      </c>
      <c r="Q15" s="135">
        <v>1.4822637890000001</v>
      </c>
      <c r="R15" s="251">
        <f t="shared" si="11"/>
        <v>1.515941109818765E-3</v>
      </c>
      <c r="S15" s="252">
        <f t="shared" si="12"/>
        <v>7.8625412641311154E-4</v>
      </c>
      <c r="T15" s="252">
        <f t="shared" si="13"/>
        <v>6.6831600745114481E-4</v>
      </c>
      <c r="U15" s="252">
        <f t="shared" si="14"/>
        <v>1.3381818181818181</v>
      </c>
      <c r="V15" s="252">
        <f t="shared" si="15"/>
        <v>1.7782096719548338E-2</v>
      </c>
      <c r="W15" s="251">
        <f t="shared" si="16"/>
        <v>2.6673145079322506E-3</v>
      </c>
      <c r="X15" s="253">
        <f t="shared" si="17"/>
        <v>3.3356305153833953E-3</v>
      </c>
      <c r="Y15" s="32"/>
      <c r="Z15" s="141" t="e">
        <f t="shared" si="4"/>
        <v>#REF!</v>
      </c>
      <c r="AA15" s="142" t="e">
        <f t="shared" si="5"/>
        <v>#REF!</v>
      </c>
      <c r="AB15" s="142" t="e">
        <f t="shared" si="18"/>
        <v>#REF!</v>
      </c>
      <c r="AC15" s="142" t="e">
        <f t="shared" si="19"/>
        <v>#REF!</v>
      </c>
      <c r="AD15" s="254" t="e">
        <f t="shared" si="20"/>
        <v>#REF!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</row>
    <row r="16" spans="1:59" x14ac:dyDescent="0.2">
      <c r="A16" s="42" t="s">
        <v>44</v>
      </c>
      <c r="B16" s="129">
        <v>96076042</v>
      </c>
      <c r="C16" s="129">
        <v>27527682</v>
      </c>
      <c r="D16" s="138">
        <f t="shared" si="0"/>
        <v>0.28651973402484671</v>
      </c>
      <c r="E16" s="139">
        <f t="shared" si="6"/>
        <v>7887224.1249605604</v>
      </c>
      <c r="F16" s="132">
        <f t="shared" si="1"/>
        <v>4.9528834567919003E-3</v>
      </c>
      <c r="G16" s="250">
        <f>+'[5]CENSO POB 2020'!C12</f>
        <v>122337</v>
      </c>
      <c r="H16" s="128">
        <f t="shared" si="2"/>
        <v>2.1149317427679282E-2</v>
      </c>
      <c r="I16" s="128">
        <f t="shared" si="7"/>
        <v>1.7976919813527389E-2</v>
      </c>
      <c r="J16" s="129">
        <f>+'[5]TERRITORIO INEGI 2021'!B10</f>
        <v>1140.9000000000001</v>
      </c>
      <c r="K16" s="128">
        <f t="shared" si="3"/>
        <v>1.7783105037065667E-2</v>
      </c>
      <c r="L16" s="131">
        <f t="shared" si="8"/>
        <v>2.6674657555598499E-3</v>
      </c>
      <c r="M16" s="132">
        <f t="shared" si="9"/>
        <v>2.0644385569087237E-2</v>
      </c>
      <c r="N16" s="133">
        <v>26523</v>
      </c>
      <c r="O16" s="134">
        <v>24758</v>
      </c>
      <c r="P16" s="135">
        <f t="shared" si="10"/>
        <v>2.3018642329645032E-2</v>
      </c>
      <c r="Q16" s="135">
        <v>1.8739893594999999</v>
      </c>
      <c r="R16" s="251">
        <f t="shared" si="11"/>
        <v>4.3136690795891081E-2</v>
      </c>
      <c r="S16" s="252">
        <f t="shared" si="12"/>
        <v>2.2373165367967789E-2</v>
      </c>
      <c r="T16" s="252">
        <f t="shared" si="13"/>
        <v>1.901719056277262E-2</v>
      </c>
      <c r="U16" s="252">
        <f t="shared" si="14"/>
        <v>1.0712900880523468</v>
      </c>
      <c r="V16" s="252">
        <f t="shared" si="15"/>
        <v>1.4235572253046412E-2</v>
      </c>
      <c r="W16" s="251">
        <f t="shared" si="16"/>
        <v>2.1353358379569616E-3</v>
      </c>
      <c r="X16" s="253">
        <f t="shared" si="17"/>
        <v>2.1152526400729583E-2</v>
      </c>
      <c r="Y16" s="32"/>
      <c r="Z16" s="141" t="e">
        <f t="shared" si="4"/>
        <v>#REF!</v>
      </c>
      <c r="AA16" s="142" t="e">
        <f t="shared" si="5"/>
        <v>#REF!</v>
      </c>
      <c r="AB16" s="142" t="e">
        <f t="shared" si="18"/>
        <v>#REF!</v>
      </c>
      <c r="AC16" s="142" t="e">
        <f t="shared" si="19"/>
        <v>#REF!</v>
      </c>
      <c r="AD16" s="254" t="e">
        <f t="shared" si="20"/>
        <v>#REF!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x14ac:dyDescent="0.2">
      <c r="A17" s="42" t="s">
        <v>45</v>
      </c>
      <c r="B17" s="129">
        <v>25918809</v>
      </c>
      <c r="C17" s="129">
        <v>4946842.92</v>
      </c>
      <c r="D17" s="138">
        <f t="shared" si="0"/>
        <v>0.19085919109940583</v>
      </c>
      <c r="E17" s="139">
        <f t="shared" si="6"/>
        <v>944150.43820702273</v>
      </c>
      <c r="F17" s="132">
        <f t="shared" si="1"/>
        <v>5.9289136609158675E-4</v>
      </c>
      <c r="G17" s="250">
        <f>+'[5]CENSO POB 2020'!C19</f>
        <v>104478</v>
      </c>
      <c r="H17" s="128">
        <f t="shared" si="2"/>
        <v>1.8061897759541888E-2</v>
      </c>
      <c r="I17" s="128">
        <f t="shared" si="7"/>
        <v>1.5352613095610604E-2</v>
      </c>
      <c r="J17" s="129">
        <f>+'[5]TERRITORIO INEGI 2021'!B11</f>
        <v>104.3</v>
      </c>
      <c r="K17" s="128">
        <f t="shared" si="3"/>
        <v>1.6257146598001131E-3</v>
      </c>
      <c r="L17" s="131">
        <f t="shared" si="8"/>
        <v>2.4385719897001694E-4</v>
      </c>
      <c r="M17" s="132">
        <f t="shared" si="9"/>
        <v>1.5596470294580621E-2</v>
      </c>
      <c r="N17" s="133">
        <v>8234</v>
      </c>
      <c r="O17" s="134">
        <v>27842</v>
      </c>
      <c r="P17" s="135">
        <f t="shared" si="10"/>
        <v>2.5885977855318563E-2</v>
      </c>
      <c r="Q17" s="135">
        <v>1.8343045897000001</v>
      </c>
      <c r="R17" s="251">
        <f t="shared" si="11"/>
        <v>4.7482767988883408E-2</v>
      </c>
      <c r="S17" s="252">
        <f t="shared" si="12"/>
        <v>2.4627290613709465E-2</v>
      </c>
      <c r="T17" s="252">
        <f t="shared" si="13"/>
        <v>2.0933197021653045E-2</v>
      </c>
      <c r="U17" s="252">
        <f t="shared" si="14"/>
        <v>0.29574024854536313</v>
      </c>
      <c r="V17" s="252">
        <f t="shared" si="15"/>
        <v>3.9298708382110078E-3</v>
      </c>
      <c r="W17" s="251">
        <f t="shared" si="16"/>
        <v>5.8948062573165115E-4</v>
      </c>
      <c r="X17" s="253">
        <f t="shared" si="17"/>
        <v>2.1522677647384695E-2</v>
      </c>
      <c r="Y17" s="32"/>
      <c r="Z17" s="141" t="e">
        <f t="shared" si="4"/>
        <v>#REF!</v>
      </c>
      <c r="AA17" s="142" t="e">
        <f t="shared" si="5"/>
        <v>#REF!</v>
      </c>
      <c r="AB17" s="142" t="e">
        <f t="shared" si="18"/>
        <v>#REF!</v>
      </c>
      <c r="AC17" s="142" t="e">
        <f t="shared" si="19"/>
        <v>#REF!</v>
      </c>
      <c r="AD17" s="254" t="e">
        <f t="shared" si="20"/>
        <v>#REF!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 x14ac:dyDescent="0.2">
      <c r="A18" s="42" t="s">
        <v>46</v>
      </c>
      <c r="B18" s="129">
        <v>2065528</v>
      </c>
      <c r="C18" s="129">
        <v>1221813</v>
      </c>
      <c r="D18" s="138">
        <f t="shared" si="0"/>
        <v>0.59152575031662602</v>
      </c>
      <c r="E18" s="139">
        <f t="shared" si="6"/>
        <v>722733.85157160775</v>
      </c>
      <c r="F18" s="132">
        <f t="shared" si="1"/>
        <v>4.5384998326396719E-4</v>
      </c>
      <c r="G18" s="250">
        <f>+'[5]CENSO POB 2020'!C13</f>
        <v>7340</v>
      </c>
      <c r="H18" s="128">
        <f t="shared" si="2"/>
        <v>1.2689210126058832E-3</v>
      </c>
      <c r="I18" s="128">
        <f t="shared" si="7"/>
        <v>1.0785828607150008E-3</v>
      </c>
      <c r="J18" s="129">
        <f>+'[5]TERRITORIO INEGI 2021'!B12</f>
        <v>1007.4</v>
      </c>
      <c r="K18" s="128">
        <f t="shared" si="3"/>
        <v>1.5702252620159483E-2</v>
      </c>
      <c r="L18" s="131">
        <f t="shared" si="8"/>
        <v>2.3553378930239225E-3</v>
      </c>
      <c r="M18" s="132">
        <f t="shared" si="9"/>
        <v>3.4339207537389233E-3</v>
      </c>
      <c r="N18" s="133">
        <v>3737</v>
      </c>
      <c r="O18" s="134">
        <v>763</v>
      </c>
      <c r="P18" s="135">
        <f t="shared" si="10"/>
        <v>7.0939591637123999E-4</v>
      </c>
      <c r="Q18" s="135">
        <v>1.7930753231000001</v>
      </c>
      <c r="R18" s="251">
        <f t="shared" si="11"/>
        <v>1.2720003119531817E-3</v>
      </c>
      <c r="S18" s="252">
        <f t="shared" si="12"/>
        <v>6.5973241809605702E-4</v>
      </c>
      <c r="T18" s="252">
        <f t="shared" si="13"/>
        <v>5.607725553816484E-4</v>
      </c>
      <c r="U18" s="252">
        <f t="shared" si="14"/>
        <v>4.8977719528178243</v>
      </c>
      <c r="V18" s="252">
        <f t="shared" si="15"/>
        <v>6.5082826109257794E-2</v>
      </c>
      <c r="W18" s="251">
        <f t="shared" si="16"/>
        <v>9.762423916388669E-3</v>
      </c>
      <c r="X18" s="253">
        <f t="shared" si="17"/>
        <v>1.0323196471770317E-2</v>
      </c>
      <c r="Y18" s="32"/>
      <c r="Z18" s="141" t="e">
        <f t="shared" si="4"/>
        <v>#REF!</v>
      </c>
      <c r="AA18" s="142" t="e">
        <f t="shared" si="5"/>
        <v>#REF!</v>
      </c>
      <c r="AB18" s="142" t="e">
        <f t="shared" si="18"/>
        <v>#REF!</v>
      </c>
      <c r="AC18" s="142" t="e">
        <f t="shared" si="19"/>
        <v>#REF!</v>
      </c>
      <c r="AD18" s="254" t="e">
        <f t="shared" si="20"/>
        <v>#REF!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x14ac:dyDescent="0.2">
      <c r="A19" s="42" t="s">
        <v>47</v>
      </c>
      <c r="B19" s="129">
        <v>4522487</v>
      </c>
      <c r="C19" s="129">
        <v>1408205</v>
      </c>
      <c r="D19" s="138">
        <f t="shared" si="0"/>
        <v>0.31137845172357598</v>
      </c>
      <c r="E19" s="139">
        <f t="shared" si="6"/>
        <v>438484.69260939833</v>
      </c>
      <c r="F19" s="132">
        <f t="shared" si="1"/>
        <v>2.7535208150211281E-4</v>
      </c>
      <c r="G19" s="250">
        <f>+'[5]CENSO POB 2020'!C14</f>
        <v>9930</v>
      </c>
      <c r="H19" s="128">
        <f t="shared" si="2"/>
        <v>1.7166737949831634E-3</v>
      </c>
      <c r="I19" s="128">
        <f t="shared" si="7"/>
        <v>1.4591727257356889E-3</v>
      </c>
      <c r="J19" s="129">
        <f>+'[5]TERRITORIO INEGI 2021'!B13</f>
        <v>4265.7</v>
      </c>
      <c r="K19" s="128">
        <f t="shared" si="3"/>
        <v>6.6489079811211327E-2</v>
      </c>
      <c r="L19" s="131">
        <f t="shared" si="8"/>
        <v>9.9733619716816987E-3</v>
      </c>
      <c r="M19" s="132">
        <f t="shared" si="9"/>
        <v>1.1432534697417387E-2</v>
      </c>
      <c r="N19" s="133">
        <v>4127</v>
      </c>
      <c r="O19" s="134">
        <v>1614</v>
      </c>
      <c r="P19" s="135">
        <f t="shared" si="10"/>
        <v>1.5006094482610502E-3</v>
      </c>
      <c r="Q19" s="135">
        <v>1.7681716602999999</v>
      </c>
      <c r="R19" s="251">
        <f t="shared" si="11"/>
        <v>2.6533350995936078E-3</v>
      </c>
      <c r="S19" s="252">
        <f t="shared" si="12"/>
        <v>1.3761719748213892E-3</v>
      </c>
      <c r="T19" s="252">
        <f t="shared" si="13"/>
        <v>1.1697461785981809E-3</v>
      </c>
      <c r="U19" s="252">
        <f t="shared" si="14"/>
        <v>2.5570012391573731</v>
      </c>
      <c r="V19" s="252">
        <f t="shared" si="15"/>
        <v>3.3978075870496942E-2</v>
      </c>
      <c r="W19" s="251">
        <f t="shared" si="16"/>
        <v>5.0967113805745409E-3</v>
      </c>
      <c r="X19" s="253">
        <f t="shared" si="17"/>
        <v>6.2664575591727216E-3</v>
      </c>
      <c r="Y19" s="32"/>
      <c r="Z19" s="141" t="e">
        <f t="shared" si="4"/>
        <v>#REF!</v>
      </c>
      <c r="AA19" s="142" t="e">
        <f t="shared" si="5"/>
        <v>#REF!</v>
      </c>
      <c r="AB19" s="142" t="e">
        <f t="shared" si="18"/>
        <v>#REF!</v>
      </c>
      <c r="AC19" s="142" t="e">
        <f t="shared" si="19"/>
        <v>#REF!</v>
      </c>
      <c r="AD19" s="254" t="e">
        <f t="shared" si="20"/>
        <v>#REF!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 x14ac:dyDescent="0.2">
      <c r="A20" s="42" t="s">
        <v>48</v>
      </c>
      <c r="B20" s="129">
        <v>45557174</v>
      </c>
      <c r="C20" s="129">
        <v>12990205</v>
      </c>
      <c r="D20" s="138">
        <f t="shared" si="0"/>
        <v>0.28514071131804619</v>
      </c>
      <c r="E20" s="139">
        <f t="shared" si="6"/>
        <v>3704036.2938672402</v>
      </c>
      <c r="F20" s="132">
        <f t="shared" si="1"/>
        <v>2.3259970545522657E-3</v>
      </c>
      <c r="G20" s="250">
        <f>+'[5]CENSO POB 2020'!C15</f>
        <v>68747</v>
      </c>
      <c r="H20" s="128">
        <f t="shared" si="2"/>
        <v>1.1884811015479108E-2</v>
      </c>
      <c r="I20" s="128">
        <f t="shared" si="7"/>
        <v>1.0102089363157242E-2</v>
      </c>
      <c r="J20" s="129">
        <f>+'[5]TERRITORIO INEGI 2021'!B14</f>
        <v>138.69999999999999</v>
      </c>
      <c r="K20" s="128">
        <f t="shared" si="3"/>
        <v>2.1619043462538417E-3</v>
      </c>
      <c r="L20" s="131">
        <f t="shared" si="8"/>
        <v>3.2428565193807623E-4</v>
      </c>
      <c r="M20" s="132">
        <f t="shared" si="9"/>
        <v>1.0426375015095319E-2</v>
      </c>
      <c r="N20" s="133">
        <v>10747</v>
      </c>
      <c r="O20" s="134">
        <v>15877</v>
      </c>
      <c r="P20" s="135">
        <f t="shared" si="10"/>
        <v>1.4761571381685684E-2</v>
      </c>
      <c r="Q20" s="135">
        <v>1.8900298334000001</v>
      </c>
      <c r="R20" s="251">
        <f t="shared" si="11"/>
        <v>2.7899810299249601E-2</v>
      </c>
      <c r="S20" s="252">
        <f t="shared" si="12"/>
        <v>1.4470444024405789E-2</v>
      </c>
      <c r="T20" s="252">
        <f t="shared" si="13"/>
        <v>1.2299877420744921E-2</v>
      </c>
      <c r="U20" s="252">
        <f t="shared" si="14"/>
        <v>0.67689110033381616</v>
      </c>
      <c r="V20" s="252">
        <f t="shared" si="15"/>
        <v>8.9946992637304091E-3</v>
      </c>
      <c r="W20" s="251">
        <f t="shared" si="16"/>
        <v>1.3492048895595613E-3</v>
      </c>
      <c r="X20" s="253">
        <f t="shared" si="17"/>
        <v>1.3649082310304482E-2</v>
      </c>
      <c r="Y20" s="32"/>
      <c r="Z20" s="141" t="e">
        <f t="shared" si="4"/>
        <v>#REF!</v>
      </c>
      <c r="AA20" s="142" t="e">
        <f t="shared" si="5"/>
        <v>#REF!</v>
      </c>
      <c r="AB20" s="142" t="e">
        <f t="shared" si="18"/>
        <v>#REF!</v>
      </c>
      <c r="AC20" s="142" t="e">
        <f t="shared" si="19"/>
        <v>#REF!</v>
      </c>
      <c r="AD20" s="254" t="e">
        <f t="shared" si="20"/>
        <v>#REF!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x14ac:dyDescent="0.2">
      <c r="A21" s="42" t="s">
        <v>49</v>
      </c>
      <c r="B21" s="129">
        <v>6492908</v>
      </c>
      <c r="C21" s="129">
        <v>691812</v>
      </c>
      <c r="D21" s="138">
        <f t="shared" si="0"/>
        <v>0.10654886839610234</v>
      </c>
      <c r="E21" s="139">
        <f t="shared" si="6"/>
        <v>73711.785742844353</v>
      </c>
      <c r="F21" s="132">
        <f t="shared" si="1"/>
        <v>4.6288260405957263E-5</v>
      </c>
      <c r="G21" s="250">
        <f>+'[5]CENSO POB 2020'!C16</f>
        <v>36088</v>
      </c>
      <c r="H21" s="128">
        <f t="shared" si="2"/>
        <v>6.2388040194715413E-3</v>
      </c>
      <c r="I21" s="128">
        <f t="shared" si="7"/>
        <v>5.3029834165508102E-3</v>
      </c>
      <c r="J21" s="129">
        <f>+'[5]TERRITORIO INEGI 2021'!B15</f>
        <v>5053.7</v>
      </c>
      <c r="K21" s="128">
        <f t="shared" si="3"/>
        <v>7.87715644892793E-2</v>
      </c>
      <c r="L21" s="131">
        <f t="shared" si="8"/>
        <v>1.1815734673391894E-2</v>
      </c>
      <c r="M21" s="132">
        <f t="shared" si="9"/>
        <v>1.7118718089942704E-2</v>
      </c>
      <c r="N21" s="133">
        <v>25568</v>
      </c>
      <c r="O21" s="134">
        <v>20948</v>
      </c>
      <c r="P21" s="135">
        <f t="shared" si="10"/>
        <v>1.9476311475943298E-2</v>
      </c>
      <c r="Q21" s="135">
        <v>2.5216163224999999</v>
      </c>
      <c r="R21" s="251">
        <f t="shared" si="11"/>
        <v>4.9111784919832688E-2</v>
      </c>
      <c r="S21" s="252">
        <f t="shared" si="12"/>
        <v>2.5472192355379904E-2</v>
      </c>
      <c r="T21" s="252">
        <f t="shared" si="13"/>
        <v>2.1651363502072918E-2</v>
      </c>
      <c r="U21" s="252">
        <f t="shared" si="14"/>
        <v>1.220546114187512</v>
      </c>
      <c r="V21" s="252">
        <f t="shared" si="15"/>
        <v>1.6218923884827686E-2</v>
      </c>
      <c r="W21" s="251">
        <f t="shared" si="16"/>
        <v>2.4328385827241529E-3</v>
      </c>
      <c r="X21" s="253">
        <f t="shared" si="17"/>
        <v>2.4084202084797071E-2</v>
      </c>
      <c r="Y21" s="32"/>
      <c r="Z21" s="141" t="e">
        <f t="shared" si="4"/>
        <v>#REF!</v>
      </c>
      <c r="AA21" s="142" t="e">
        <f t="shared" si="5"/>
        <v>#REF!</v>
      </c>
      <c r="AB21" s="142" t="e">
        <f t="shared" si="18"/>
        <v>#REF!</v>
      </c>
      <c r="AC21" s="142" t="e">
        <f t="shared" si="19"/>
        <v>#REF!</v>
      </c>
      <c r="AD21" s="254" t="e">
        <f t="shared" si="20"/>
        <v>#REF!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 x14ac:dyDescent="0.2">
      <c r="A22" s="42" t="s">
        <v>50</v>
      </c>
      <c r="B22" s="129">
        <v>1493874</v>
      </c>
      <c r="C22" s="129">
        <v>329170</v>
      </c>
      <c r="D22" s="138">
        <f t="shared" si="0"/>
        <v>0.22034656202598077</v>
      </c>
      <c r="E22" s="139">
        <f t="shared" si="6"/>
        <v>72531.477822092085</v>
      </c>
      <c r="F22" s="132">
        <f t="shared" si="1"/>
        <v>4.5547070922560457E-5</v>
      </c>
      <c r="G22" s="250">
        <f>+'[5]CENSO POB 2020'!C17</f>
        <v>1360</v>
      </c>
      <c r="H22" s="128">
        <f t="shared" si="2"/>
        <v>2.351134301286105E-4</v>
      </c>
      <c r="I22" s="128">
        <f t="shared" si="7"/>
        <v>1.9984641560931893E-4</v>
      </c>
      <c r="J22" s="129">
        <f>+'[5]TERRITORIO INEGI 2021'!B16</f>
        <v>720.7</v>
      </c>
      <c r="K22" s="128">
        <f t="shared" si="3"/>
        <v>1.1233485669395412E-2</v>
      </c>
      <c r="L22" s="131">
        <f t="shared" si="8"/>
        <v>1.6850228504093118E-3</v>
      </c>
      <c r="M22" s="132">
        <f t="shared" si="9"/>
        <v>1.8848692660186307E-3</v>
      </c>
      <c r="N22" s="133">
        <v>347</v>
      </c>
      <c r="O22" s="134">
        <v>179</v>
      </c>
      <c r="P22" s="135">
        <f t="shared" si="10"/>
        <v>1.6642446792981908E-4</v>
      </c>
      <c r="Q22" s="135">
        <v>1.9685182910000001</v>
      </c>
      <c r="R22" s="251">
        <f t="shared" si="11"/>
        <v>3.2760960918979179E-4</v>
      </c>
      <c r="S22" s="252">
        <f t="shared" si="12"/>
        <v>1.699171593208232E-4</v>
      </c>
      <c r="T22" s="252">
        <f t="shared" si="13"/>
        <v>1.4442958542269972E-4</v>
      </c>
      <c r="U22" s="252">
        <f t="shared" si="14"/>
        <v>1.9385474860335195</v>
      </c>
      <c r="V22" s="252">
        <f t="shared" si="15"/>
        <v>2.5759906780770288E-2</v>
      </c>
      <c r="W22" s="251">
        <f t="shared" si="16"/>
        <v>3.8639860171155432E-3</v>
      </c>
      <c r="X22" s="253">
        <f t="shared" si="17"/>
        <v>4.0084156025382428E-3</v>
      </c>
      <c r="Y22" s="32"/>
      <c r="Z22" s="141" t="e">
        <f t="shared" si="4"/>
        <v>#REF!</v>
      </c>
      <c r="AA22" s="142" t="e">
        <f t="shared" si="5"/>
        <v>#REF!</v>
      </c>
      <c r="AB22" s="142" t="e">
        <f t="shared" si="18"/>
        <v>#REF!</v>
      </c>
      <c r="AC22" s="142" t="e">
        <f t="shared" si="19"/>
        <v>#REF!</v>
      </c>
      <c r="AD22" s="254" t="e">
        <f t="shared" si="20"/>
        <v>#REF!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x14ac:dyDescent="0.2">
      <c r="A23" s="42" t="s">
        <v>51</v>
      </c>
      <c r="B23" s="129">
        <v>2353237</v>
      </c>
      <c r="C23" s="129">
        <v>632096</v>
      </c>
      <c r="D23" s="138">
        <f t="shared" si="0"/>
        <v>0.26860702938123104</v>
      </c>
      <c r="E23" s="139">
        <f t="shared" si="6"/>
        <v>169785.42884375862</v>
      </c>
      <c r="F23" s="132">
        <f t="shared" si="1"/>
        <v>1.0661893568654935E-4</v>
      </c>
      <c r="G23" s="250">
        <f>+'[5]CENSO POB 2020'!C18</f>
        <v>3256</v>
      </c>
      <c r="H23" s="128">
        <f t="shared" si="2"/>
        <v>5.6288921213143808E-4</v>
      </c>
      <c r="I23" s="128">
        <f t="shared" si="7"/>
        <v>4.7845583031172234E-4</v>
      </c>
      <c r="J23" s="129">
        <f>+'[5]TERRITORIO INEGI 2021'!B17</f>
        <v>614.70000000000005</v>
      </c>
      <c r="K23" s="128">
        <f t="shared" si="3"/>
        <v>9.5812732634624129E-3</v>
      </c>
      <c r="L23" s="131">
        <f t="shared" si="8"/>
        <v>1.4371909895193619E-3</v>
      </c>
      <c r="M23" s="132">
        <f t="shared" si="9"/>
        <v>1.9156468198310843E-3</v>
      </c>
      <c r="N23" s="133">
        <v>355</v>
      </c>
      <c r="O23" s="134">
        <v>468</v>
      </c>
      <c r="P23" s="135">
        <f t="shared" si="10"/>
        <v>4.3512095525785101E-4</v>
      </c>
      <c r="Q23" s="135">
        <v>1.9393994637</v>
      </c>
      <c r="R23" s="251">
        <f t="shared" si="11"/>
        <v>8.43873347271708E-4</v>
      </c>
      <c r="S23" s="252">
        <f t="shared" si="12"/>
        <v>4.3768118508360012E-4</v>
      </c>
      <c r="T23" s="252">
        <f t="shared" si="13"/>
        <v>3.7202900732106011E-4</v>
      </c>
      <c r="U23" s="252">
        <f t="shared" si="14"/>
        <v>0.75854700854700852</v>
      </c>
      <c r="V23" s="252">
        <f t="shared" si="15"/>
        <v>1.0079763518707652E-2</v>
      </c>
      <c r="W23" s="251">
        <f t="shared" si="16"/>
        <v>1.5119645278061477E-3</v>
      </c>
      <c r="X23" s="253">
        <f t="shared" si="17"/>
        <v>1.8839935351272078E-3</v>
      </c>
      <c r="Y23" s="32"/>
      <c r="Z23" s="141" t="e">
        <f t="shared" si="4"/>
        <v>#REF!</v>
      </c>
      <c r="AA23" s="142" t="e">
        <f t="shared" si="5"/>
        <v>#REF!</v>
      </c>
      <c r="AB23" s="142" t="e">
        <f t="shared" si="18"/>
        <v>#REF!</v>
      </c>
      <c r="AC23" s="142" t="e">
        <f t="shared" si="19"/>
        <v>#REF!</v>
      </c>
      <c r="AD23" s="254" t="e">
        <f t="shared" si="20"/>
        <v>#REF!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x14ac:dyDescent="0.2">
      <c r="A24" s="42" t="s">
        <v>52</v>
      </c>
      <c r="B24" s="129">
        <v>9897478</v>
      </c>
      <c r="C24" s="129">
        <v>1193413</v>
      </c>
      <c r="D24" s="138">
        <f t="shared" si="0"/>
        <v>0.120577484486452</v>
      </c>
      <c r="E24" s="139">
        <f t="shared" si="6"/>
        <v>143898.73749343015</v>
      </c>
      <c r="F24" s="132">
        <f t="shared" si="1"/>
        <v>9.0363056138970116E-5</v>
      </c>
      <c r="G24" s="250">
        <f>+'[5]CENSO POB 2020'!C20</f>
        <v>40903</v>
      </c>
      <c r="H24" s="128">
        <f t="shared" si="2"/>
        <v>7.0712092886401146E-3</v>
      </c>
      <c r="I24" s="128">
        <f t="shared" si="7"/>
        <v>6.0105278953440974E-3</v>
      </c>
      <c r="J24" s="129">
        <f>+'[5]TERRITORIO INEGI 2021'!B18</f>
        <v>7068.3</v>
      </c>
      <c r="K24" s="128">
        <f t="shared" si="3"/>
        <v>0.11017295234770028</v>
      </c>
      <c r="L24" s="131">
        <f t="shared" si="8"/>
        <v>1.6525942852155039E-2</v>
      </c>
      <c r="M24" s="132">
        <f t="shared" si="9"/>
        <v>2.2536470747499135E-2</v>
      </c>
      <c r="N24" s="133">
        <v>23646</v>
      </c>
      <c r="O24" s="134">
        <v>15246</v>
      </c>
      <c r="P24" s="135">
        <f t="shared" si="10"/>
        <v>1.4174901888592301E-2</v>
      </c>
      <c r="Q24" s="135">
        <v>2.0430424666000002</v>
      </c>
      <c r="R24" s="251">
        <f t="shared" si="11"/>
        <v>2.8959926518282615E-2</v>
      </c>
      <c r="S24" s="252">
        <f t="shared" si="12"/>
        <v>1.5020281182520606E-2</v>
      </c>
      <c r="T24" s="252">
        <f t="shared" si="13"/>
        <v>1.2767239005142515E-2</v>
      </c>
      <c r="U24" s="252">
        <f t="shared" si="14"/>
        <v>1.5509641873278237</v>
      </c>
      <c r="V24" s="252">
        <f t="shared" si="15"/>
        <v>2.060960238205228E-2</v>
      </c>
      <c r="W24" s="251">
        <f t="shared" si="16"/>
        <v>3.0914403573078417E-3</v>
      </c>
      <c r="X24" s="253">
        <f t="shared" si="17"/>
        <v>1.5858679362450355E-2</v>
      </c>
      <c r="Y24" s="32"/>
      <c r="Z24" s="141" t="e">
        <f t="shared" si="4"/>
        <v>#REF!</v>
      </c>
      <c r="AA24" s="142" t="e">
        <f t="shared" si="5"/>
        <v>#REF!</v>
      </c>
      <c r="AB24" s="142" t="e">
        <f t="shared" si="18"/>
        <v>#REF!</v>
      </c>
      <c r="AC24" s="142" t="e">
        <f t="shared" si="19"/>
        <v>#REF!</v>
      </c>
      <c r="AD24" s="254" t="e">
        <f t="shared" si="20"/>
        <v>#REF!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x14ac:dyDescent="0.2">
      <c r="A25" s="42" t="s">
        <v>53</v>
      </c>
      <c r="B25" s="129">
        <v>377012210</v>
      </c>
      <c r="C25" s="129">
        <v>90011508</v>
      </c>
      <c r="D25" s="138">
        <f t="shared" si="0"/>
        <v>0.23874958320315409</v>
      </c>
      <c r="E25" s="139">
        <f t="shared" si="6"/>
        <v>21490210.018487372</v>
      </c>
      <c r="F25" s="132">
        <f t="shared" si="1"/>
        <v>1.3495052758384991E-2</v>
      </c>
      <c r="G25" s="250">
        <f>+'[5]CENSO POB 2020'!C21</f>
        <v>397205</v>
      </c>
      <c r="H25" s="128">
        <f t="shared" si="2"/>
        <v>6.8667816186937305E-2</v>
      </c>
      <c r="I25" s="128">
        <f t="shared" si="7"/>
        <v>5.8367643758896706E-2</v>
      </c>
      <c r="J25" s="129">
        <f>+'[5]TERRITORIO INEGI 2021'!B19</f>
        <v>1032</v>
      </c>
      <c r="K25" s="128">
        <f t="shared" si="3"/>
        <v>1.6085690593611857E-2</v>
      </c>
      <c r="L25" s="131">
        <f t="shared" si="8"/>
        <v>2.4128535890417784E-3</v>
      </c>
      <c r="M25" s="132">
        <f t="shared" si="9"/>
        <v>6.0780497347938486E-2</v>
      </c>
      <c r="N25" s="133">
        <v>49018</v>
      </c>
      <c r="O25" s="134">
        <v>87249</v>
      </c>
      <c r="P25" s="135">
        <f t="shared" si="10"/>
        <v>8.1119376549769751E-2</v>
      </c>
      <c r="Q25" s="135">
        <v>1.8532766358999999</v>
      </c>
      <c r="R25" s="251">
        <f t="shared" si="11"/>
        <v>0.15033664527846263</v>
      </c>
      <c r="S25" s="252">
        <f t="shared" si="12"/>
        <v>7.7973218705987155E-2</v>
      </c>
      <c r="T25" s="252">
        <f t="shared" si="13"/>
        <v>6.6277235900089077E-2</v>
      </c>
      <c r="U25" s="252">
        <f t="shared" si="14"/>
        <v>0.56181732741922541</v>
      </c>
      <c r="V25" s="252">
        <f t="shared" si="15"/>
        <v>7.4655700138420563E-3</v>
      </c>
      <c r="W25" s="251">
        <f t="shared" si="16"/>
        <v>1.1198355020763085E-3</v>
      </c>
      <c r="X25" s="253">
        <f t="shared" si="17"/>
        <v>6.7397071402165387E-2</v>
      </c>
      <c r="Y25" s="32"/>
      <c r="Z25" s="141" t="e">
        <f t="shared" si="4"/>
        <v>#REF!</v>
      </c>
      <c r="AA25" s="142" t="e">
        <f t="shared" si="5"/>
        <v>#REF!</v>
      </c>
      <c r="AB25" s="142" t="e">
        <f t="shared" si="18"/>
        <v>#REF!</v>
      </c>
      <c r="AC25" s="142" t="e">
        <f t="shared" si="19"/>
        <v>#REF!</v>
      </c>
      <c r="AD25" s="254" t="e">
        <f t="shared" si="20"/>
        <v>#REF!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 x14ac:dyDescent="0.2">
      <c r="A26" s="42" t="s">
        <v>54</v>
      </c>
      <c r="B26" s="129">
        <v>4942797</v>
      </c>
      <c r="C26" s="129">
        <v>877317</v>
      </c>
      <c r="D26" s="138">
        <f t="shared" si="0"/>
        <v>0.17749403829451219</v>
      </c>
      <c r="E26" s="139">
        <f t="shared" si="6"/>
        <v>155718.53719442655</v>
      </c>
      <c r="F26" s="132">
        <f t="shared" si="1"/>
        <v>9.778545082107276E-5</v>
      </c>
      <c r="G26" s="250">
        <f>+'[5]CENSO POB 2020'!C22</f>
        <v>5506</v>
      </c>
      <c r="H26" s="128">
        <f t="shared" si="2"/>
        <v>9.5186363697656574E-4</v>
      </c>
      <c r="I26" s="128">
        <f t="shared" si="7"/>
        <v>8.0908409143008091E-4</v>
      </c>
      <c r="J26" s="129">
        <f>+'[5]TERRITORIO INEGI 2021'!B20</f>
        <v>1888.6</v>
      </c>
      <c r="K26" s="128">
        <f t="shared" si="3"/>
        <v>2.9437437262689294E-2</v>
      </c>
      <c r="L26" s="131">
        <f t="shared" si="8"/>
        <v>4.4156155894033936E-3</v>
      </c>
      <c r="M26" s="132">
        <f t="shared" si="9"/>
        <v>5.2246996808334749E-3</v>
      </c>
      <c r="N26" s="133">
        <v>2284</v>
      </c>
      <c r="O26" s="134">
        <v>950</v>
      </c>
      <c r="P26" s="135">
        <f t="shared" si="10"/>
        <v>8.8325834934820178E-4</v>
      </c>
      <c r="Q26" s="135">
        <v>2.0503201405999998</v>
      </c>
      <c r="R26" s="251">
        <f t="shared" si="11"/>
        <v>1.8109623830217289E-3</v>
      </c>
      <c r="S26" s="252">
        <f t="shared" si="12"/>
        <v>9.3926910300624043E-4</v>
      </c>
      <c r="T26" s="252">
        <f t="shared" si="13"/>
        <v>7.9837873755530435E-4</v>
      </c>
      <c r="U26" s="252">
        <f t="shared" si="14"/>
        <v>2.4042105263157896</v>
      </c>
      <c r="V26" s="252">
        <f t="shared" si="15"/>
        <v>3.1947754432346431E-2</v>
      </c>
      <c r="W26" s="251">
        <f t="shared" si="16"/>
        <v>4.7921631648519649E-3</v>
      </c>
      <c r="X26" s="253">
        <f t="shared" si="17"/>
        <v>5.5905419024072697E-3</v>
      </c>
      <c r="Y26" s="32"/>
      <c r="Z26" s="141" t="e">
        <f t="shared" si="4"/>
        <v>#REF!</v>
      </c>
      <c r="AA26" s="142" t="e">
        <f t="shared" si="5"/>
        <v>#REF!</v>
      </c>
      <c r="AB26" s="142" t="e">
        <f t="shared" si="18"/>
        <v>#REF!</v>
      </c>
      <c r="AC26" s="142" t="e">
        <f t="shared" si="19"/>
        <v>#REF!</v>
      </c>
      <c r="AD26" s="254" t="e">
        <f t="shared" si="20"/>
        <v>#REF!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x14ac:dyDescent="0.2">
      <c r="A27" s="42" t="s">
        <v>55</v>
      </c>
      <c r="B27" s="129">
        <v>437682929</v>
      </c>
      <c r="C27" s="129">
        <v>130662277.23999999</v>
      </c>
      <c r="D27" s="138">
        <f t="shared" si="0"/>
        <v>0.29853181054726491</v>
      </c>
      <c r="E27" s="139">
        <f t="shared" si="6"/>
        <v>39006846.194685884</v>
      </c>
      <c r="F27" s="132">
        <f t="shared" si="1"/>
        <v>2.4494848904810584E-2</v>
      </c>
      <c r="G27" s="250">
        <f>+'[5]CENSO POB 2020'!C23</f>
        <v>481213</v>
      </c>
      <c r="H27" s="128">
        <f t="shared" si="2"/>
        <v>8.3190911067999293E-2</v>
      </c>
      <c r="I27" s="128">
        <f t="shared" si="7"/>
        <v>7.0712274407799397E-2</v>
      </c>
      <c r="J27" s="129">
        <f>+'[5]TERRITORIO INEGI 2021'!B21</f>
        <v>149.4</v>
      </c>
      <c r="K27" s="128">
        <f t="shared" si="3"/>
        <v>2.3286842777961352E-3</v>
      </c>
      <c r="L27" s="131">
        <f t="shared" si="8"/>
        <v>3.4930264166942025E-4</v>
      </c>
      <c r="M27" s="132">
        <f t="shared" si="9"/>
        <v>7.1061577049468819E-2</v>
      </c>
      <c r="N27" s="133">
        <v>95635</v>
      </c>
      <c r="O27" s="134">
        <v>113990</v>
      </c>
      <c r="P27" s="135">
        <f t="shared" si="10"/>
        <v>0.10598170446547529</v>
      </c>
      <c r="Q27" s="135">
        <v>1.9916235985999999</v>
      </c>
      <c r="R27" s="251">
        <f t="shared" si="11"/>
        <v>0.21107566363329158</v>
      </c>
      <c r="S27" s="252">
        <f t="shared" si="12"/>
        <v>0.10947596212157762</v>
      </c>
      <c r="T27" s="252">
        <f t="shared" si="13"/>
        <v>9.3054567803340968E-2</v>
      </c>
      <c r="U27" s="252">
        <f t="shared" si="14"/>
        <v>0.83897710325467145</v>
      </c>
      <c r="V27" s="252">
        <f t="shared" si="15"/>
        <v>1.1148538855378512E-2</v>
      </c>
      <c r="W27" s="251">
        <f t="shared" si="16"/>
        <v>1.6722808283067768E-3</v>
      </c>
      <c r="X27" s="253">
        <f t="shared" si="17"/>
        <v>9.472684863164775E-2</v>
      </c>
      <c r="Y27" s="32"/>
      <c r="Z27" s="141" t="e">
        <f t="shared" si="4"/>
        <v>#REF!</v>
      </c>
      <c r="AA27" s="142" t="e">
        <f t="shared" si="5"/>
        <v>#REF!</v>
      </c>
      <c r="AB27" s="142" t="e">
        <f t="shared" si="18"/>
        <v>#REF!</v>
      </c>
      <c r="AC27" s="142" t="e">
        <f t="shared" si="19"/>
        <v>#REF!</v>
      </c>
      <c r="AD27" s="254" t="e">
        <f t="shared" si="20"/>
        <v>#REF!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2">
      <c r="A28" s="42" t="s">
        <v>56</v>
      </c>
      <c r="B28" s="129">
        <v>11203821</v>
      </c>
      <c r="C28" s="129">
        <v>3648762.03</v>
      </c>
      <c r="D28" s="138">
        <f t="shared" si="0"/>
        <v>0.32567121788182796</v>
      </c>
      <c r="E28" s="139">
        <f t="shared" si="6"/>
        <v>1188296.7740710708</v>
      </c>
      <c r="F28" s="132">
        <f t="shared" si="1"/>
        <v>7.4620618620815709E-4</v>
      </c>
      <c r="G28" s="250">
        <f>+'[5]CENSO POB 2020'!C24</f>
        <v>14109</v>
      </c>
      <c r="H28" s="128">
        <f t="shared" si="2"/>
        <v>2.4391289600621804E-3</v>
      </c>
      <c r="I28" s="128">
        <f t="shared" si="7"/>
        <v>2.0732596160528533E-3</v>
      </c>
      <c r="J28" s="129">
        <f>+'[5]TERRITORIO INEGI 2021'!B22</f>
        <v>2478.8000000000002</v>
      </c>
      <c r="K28" s="128">
        <f t="shared" si="3"/>
        <v>3.8636831243648327E-2</v>
      </c>
      <c r="L28" s="131">
        <f t="shared" si="8"/>
        <v>5.7955246865472486E-3</v>
      </c>
      <c r="M28" s="132">
        <f t="shared" si="9"/>
        <v>7.8687843026001014E-3</v>
      </c>
      <c r="N28" s="133">
        <v>5621</v>
      </c>
      <c r="O28" s="134">
        <v>1660</v>
      </c>
      <c r="P28" s="135">
        <f t="shared" si="10"/>
        <v>1.543377747282121E-3</v>
      </c>
      <c r="Q28" s="135">
        <v>2.1173054283999999</v>
      </c>
      <c r="R28" s="251">
        <f t="shared" si="11"/>
        <v>3.2678020823921979E-3</v>
      </c>
      <c r="S28" s="252">
        <f t="shared" si="12"/>
        <v>1.6948698435187855E-3</v>
      </c>
      <c r="T28" s="252">
        <f t="shared" si="13"/>
        <v>1.4406393669909676E-3</v>
      </c>
      <c r="U28" s="252">
        <f t="shared" si="14"/>
        <v>3.3861445783132531</v>
      </c>
      <c r="V28" s="252">
        <f t="shared" si="15"/>
        <v>4.499594119411314E-2</v>
      </c>
      <c r="W28" s="251">
        <f t="shared" si="16"/>
        <v>6.7493911791169708E-3</v>
      </c>
      <c r="X28" s="253">
        <f t="shared" si="17"/>
        <v>8.1900305461079376E-3</v>
      </c>
      <c r="Y28" s="32"/>
      <c r="Z28" s="141" t="e">
        <f t="shared" si="4"/>
        <v>#REF!</v>
      </c>
      <c r="AA28" s="142" t="e">
        <f t="shared" si="5"/>
        <v>#REF!</v>
      </c>
      <c r="AB28" s="142" t="e">
        <f t="shared" si="18"/>
        <v>#REF!</v>
      </c>
      <c r="AC28" s="142" t="e">
        <f t="shared" si="19"/>
        <v>#REF!</v>
      </c>
      <c r="AD28" s="254" t="e">
        <f t="shared" si="20"/>
        <v>#REF!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2">
      <c r="A29" s="42" t="s">
        <v>57</v>
      </c>
      <c r="B29" s="129">
        <v>822645</v>
      </c>
      <c r="C29" s="129">
        <v>218938</v>
      </c>
      <c r="D29" s="138">
        <f t="shared" si="0"/>
        <v>0.26613910009785507</v>
      </c>
      <c r="E29" s="139">
        <f t="shared" si="6"/>
        <v>58267.962297224192</v>
      </c>
      <c r="F29" s="132">
        <f t="shared" si="1"/>
        <v>3.6590113574887031E-5</v>
      </c>
      <c r="G29" s="250">
        <f>+'[5]CENSO POB 2020'!C25</f>
        <v>1808</v>
      </c>
      <c r="H29" s="128">
        <f t="shared" si="2"/>
        <v>3.1256256005332924E-4</v>
      </c>
      <c r="I29" s="128">
        <f t="shared" si="7"/>
        <v>2.6567817604532983E-4</v>
      </c>
      <c r="J29" s="129">
        <f>+'[5]TERRITORIO INEGI 2021'!B23</f>
        <v>387.9</v>
      </c>
      <c r="K29" s="128">
        <f t="shared" si="3"/>
        <v>6.0461621911453867E-3</v>
      </c>
      <c r="L29" s="131">
        <f t="shared" si="8"/>
        <v>9.0692432867180801E-4</v>
      </c>
      <c r="M29" s="132">
        <f t="shared" si="9"/>
        <v>1.1726025047171379E-3</v>
      </c>
      <c r="N29" s="133">
        <v>196</v>
      </c>
      <c r="O29" s="134">
        <v>185</v>
      </c>
      <c r="P29" s="135">
        <f t="shared" si="10"/>
        <v>1.7200294171517615E-4</v>
      </c>
      <c r="Q29" s="135">
        <v>1.7757863003000001</v>
      </c>
      <c r="R29" s="251">
        <f t="shared" si="11"/>
        <v>3.054404675091092E-4</v>
      </c>
      <c r="S29" s="252">
        <f t="shared" si="12"/>
        <v>1.5841896917835949E-4</v>
      </c>
      <c r="T29" s="252">
        <f t="shared" si="13"/>
        <v>1.3465612380160556E-4</v>
      </c>
      <c r="U29" s="252">
        <f t="shared" si="14"/>
        <v>1.0594594594594595</v>
      </c>
      <c r="V29" s="252">
        <f t="shared" si="15"/>
        <v>1.4078363883426199E-2</v>
      </c>
      <c r="W29" s="251">
        <f t="shared" si="16"/>
        <v>2.1117545825139299E-3</v>
      </c>
      <c r="X29" s="253">
        <f t="shared" si="17"/>
        <v>2.2464107063155355E-3</v>
      </c>
      <c r="Y29" s="32"/>
      <c r="Z29" s="141" t="e">
        <f t="shared" si="4"/>
        <v>#REF!</v>
      </c>
      <c r="AA29" s="142" t="e">
        <f t="shared" si="5"/>
        <v>#REF!</v>
      </c>
      <c r="AB29" s="142" t="e">
        <f t="shared" si="18"/>
        <v>#REF!</v>
      </c>
      <c r="AC29" s="142" t="e">
        <f t="shared" si="19"/>
        <v>#REF!</v>
      </c>
      <c r="AD29" s="254" t="e">
        <f t="shared" si="20"/>
        <v>#REF!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 x14ac:dyDescent="0.2">
      <c r="A30" s="42" t="s">
        <v>58</v>
      </c>
      <c r="B30" s="129">
        <v>1482915</v>
      </c>
      <c r="C30" s="129">
        <v>140414</v>
      </c>
      <c r="D30" s="138">
        <f t="shared" si="0"/>
        <v>9.4687827690730753E-2</v>
      </c>
      <c r="E30" s="139">
        <f t="shared" si="6"/>
        <v>13295.496637366268</v>
      </c>
      <c r="F30" s="132">
        <f t="shared" si="1"/>
        <v>8.3490774829950728E-6</v>
      </c>
      <c r="G30" s="250">
        <f>+'[5]CENSO POB 2020'!C26</f>
        <v>6282</v>
      </c>
      <c r="H30" s="128">
        <f t="shared" si="2"/>
        <v>1.0860165941675964E-3</v>
      </c>
      <c r="I30" s="128">
        <f t="shared" si="7"/>
        <v>9.2311410504245688E-4</v>
      </c>
      <c r="J30" s="129">
        <f>+'[5]TERRITORIO INEGI 2021'!B24</f>
        <v>1306.7</v>
      </c>
      <c r="K30" s="128">
        <f t="shared" si="3"/>
        <v>2.0367414630496718E-2</v>
      </c>
      <c r="L30" s="131">
        <f t="shared" si="8"/>
        <v>3.0551121945745076E-3</v>
      </c>
      <c r="M30" s="132">
        <f t="shared" si="9"/>
        <v>3.9782262996169646E-3</v>
      </c>
      <c r="N30" s="133">
        <v>3611</v>
      </c>
      <c r="O30" s="134">
        <v>3897</v>
      </c>
      <c r="P30" s="135">
        <f t="shared" si="10"/>
        <v>3.6232187235894133E-3</v>
      </c>
      <c r="Q30" s="135">
        <v>2.6101222018999999</v>
      </c>
      <c r="R30" s="251">
        <f t="shared" si="11"/>
        <v>9.4570436327805069E-3</v>
      </c>
      <c r="S30" s="252">
        <f t="shared" si="12"/>
        <v>4.9049659856717437E-3</v>
      </c>
      <c r="T30" s="252">
        <f t="shared" si="13"/>
        <v>4.1692210878209821E-3</v>
      </c>
      <c r="U30" s="252">
        <f t="shared" si="14"/>
        <v>0.92661021298434698</v>
      </c>
      <c r="V30" s="252">
        <f t="shared" si="15"/>
        <v>1.2313029668118099E-2</v>
      </c>
      <c r="W30" s="251">
        <f t="shared" si="16"/>
        <v>1.8469544502177147E-3</v>
      </c>
      <c r="X30" s="253">
        <f t="shared" si="17"/>
        <v>6.0161755380386973E-3</v>
      </c>
      <c r="Y30" s="32"/>
      <c r="Z30" s="141" t="e">
        <f t="shared" si="4"/>
        <v>#REF!</v>
      </c>
      <c r="AA30" s="142" t="e">
        <f t="shared" si="5"/>
        <v>#REF!</v>
      </c>
      <c r="AB30" s="142" t="e">
        <f t="shared" si="18"/>
        <v>#REF!</v>
      </c>
      <c r="AC30" s="142" t="e">
        <f t="shared" si="19"/>
        <v>#REF!</v>
      </c>
      <c r="AD30" s="254" t="e">
        <f t="shared" si="20"/>
        <v>#REF!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x14ac:dyDescent="0.2">
      <c r="A31" s="42" t="s">
        <v>59</v>
      </c>
      <c r="B31" s="129">
        <v>59610291</v>
      </c>
      <c r="C31" s="129">
        <v>9156806</v>
      </c>
      <c r="D31" s="138">
        <f t="shared" si="0"/>
        <v>0.15361116086482449</v>
      </c>
      <c r="E31" s="139">
        <f t="shared" si="6"/>
        <v>1406587.59947399</v>
      </c>
      <c r="F31" s="132">
        <f t="shared" si="1"/>
        <v>8.8328470721607565E-4</v>
      </c>
      <c r="G31" s="250">
        <f>+'[5]CENSO POB 2020'!C27</f>
        <v>102149</v>
      </c>
      <c r="H31" s="128">
        <f t="shared" si="2"/>
        <v>1.7659266010446643E-2</v>
      </c>
      <c r="I31" s="128">
        <f t="shared" si="7"/>
        <v>1.5010376108879647E-2</v>
      </c>
      <c r="J31" s="129">
        <f>+'[5]TERRITORIO INEGI 2021'!B25</f>
        <v>184.5</v>
      </c>
      <c r="K31" s="128">
        <f t="shared" si="3"/>
        <v>2.8757848008928175E-3</v>
      </c>
      <c r="L31" s="131">
        <f t="shared" si="8"/>
        <v>4.3136772013392259E-4</v>
      </c>
      <c r="M31" s="132">
        <f t="shared" si="9"/>
        <v>1.544174382901357E-2</v>
      </c>
      <c r="N31" s="133">
        <v>12989</v>
      </c>
      <c r="O31" s="134">
        <v>23008</v>
      </c>
      <c r="P31" s="135">
        <f t="shared" si="10"/>
        <v>2.1391587475582556E-2</v>
      </c>
      <c r="Q31" s="135">
        <v>1.8972127424</v>
      </c>
      <c r="R31" s="251">
        <f t="shared" si="11"/>
        <v>4.0584392338839474E-2</v>
      </c>
      <c r="S31" s="252">
        <f t="shared" si="12"/>
        <v>2.1049396798927165E-2</v>
      </c>
      <c r="T31" s="252">
        <f t="shared" si="13"/>
        <v>1.7891987279088091E-2</v>
      </c>
      <c r="U31" s="252">
        <f t="shared" si="14"/>
        <v>0.56454276773296241</v>
      </c>
      <c r="V31" s="252">
        <f t="shared" si="15"/>
        <v>7.5017863505189922E-3</v>
      </c>
      <c r="W31" s="251">
        <f t="shared" si="16"/>
        <v>1.1252679525778487E-3</v>
      </c>
      <c r="X31" s="253">
        <f t="shared" si="17"/>
        <v>1.901725523166594E-2</v>
      </c>
      <c r="Y31" s="32"/>
      <c r="Z31" s="141" t="e">
        <f t="shared" si="4"/>
        <v>#REF!</v>
      </c>
      <c r="AA31" s="142" t="e">
        <f t="shared" si="5"/>
        <v>#REF!</v>
      </c>
      <c r="AB31" s="142" t="e">
        <f t="shared" si="18"/>
        <v>#REF!</v>
      </c>
      <c r="AC31" s="142" t="e">
        <f t="shared" si="19"/>
        <v>#REF!</v>
      </c>
      <c r="AD31" s="254" t="e">
        <f t="shared" si="20"/>
        <v>#REF!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 x14ac:dyDescent="0.2">
      <c r="A32" s="42" t="s">
        <v>60</v>
      </c>
      <c r="B32" s="129">
        <v>542535324</v>
      </c>
      <c r="C32" s="129">
        <v>215375991.11000001</v>
      </c>
      <c r="D32" s="138">
        <f t="shared" si="0"/>
        <v>0.39698058648435586</v>
      </c>
      <c r="E32" s="139">
        <f t="shared" si="6"/>
        <v>85500087.265497223</v>
      </c>
      <c r="F32" s="132">
        <f t="shared" si="1"/>
        <v>5.3690875403348902E-2</v>
      </c>
      <c r="G32" s="250">
        <f>+'[5]CENSO POB 2020'!C28</f>
        <v>643143</v>
      </c>
      <c r="H32" s="128">
        <f t="shared" si="2"/>
        <v>0.11118496823029775</v>
      </c>
      <c r="I32" s="128">
        <f t="shared" si="7"/>
        <v>9.4507222995753079E-2</v>
      </c>
      <c r="J32" s="129">
        <f>+'[5]TERRITORIO INEGI 2021'!B26</f>
        <v>118.4</v>
      </c>
      <c r="K32" s="128">
        <f t="shared" si="3"/>
        <v>1.8454900836081822E-3</v>
      </c>
      <c r="L32" s="131">
        <f t="shared" si="8"/>
        <v>2.7682351254122733E-4</v>
      </c>
      <c r="M32" s="132">
        <f t="shared" si="9"/>
        <v>9.4784046508294306E-2</v>
      </c>
      <c r="N32" s="133">
        <v>113831</v>
      </c>
      <c r="O32" s="134">
        <v>95688</v>
      </c>
      <c r="P32" s="135">
        <f t="shared" si="10"/>
        <v>8.8965499928874453E-2</v>
      </c>
      <c r="Q32" s="135">
        <v>1.8797706219999999</v>
      </c>
      <c r="R32" s="251">
        <f t="shared" si="11"/>
        <v>0.16723473313784129</v>
      </c>
      <c r="S32" s="252">
        <f t="shared" si="12"/>
        <v>8.6737537597976422E-2</v>
      </c>
      <c r="T32" s="252">
        <f t="shared" si="13"/>
        <v>7.372690695827995E-2</v>
      </c>
      <c r="U32" s="252">
        <f t="shared" si="14"/>
        <v>1.1896058021904523</v>
      </c>
      <c r="V32" s="252">
        <f t="shared" si="15"/>
        <v>1.5807781233665195E-2</v>
      </c>
      <c r="W32" s="251">
        <f t="shared" si="16"/>
        <v>2.3711671850497793E-3</v>
      </c>
      <c r="X32" s="253">
        <f t="shared" si="17"/>
        <v>7.6098074143329725E-2</v>
      </c>
      <c r="Y32" s="32"/>
      <c r="Z32" s="141" t="e">
        <f t="shared" si="4"/>
        <v>#REF!</v>
      </c>
      <c r="AA32" s="142" t="e">
        <f t="shared" si="5"/>
        <v>#REF!</v>
      </c>
      <c r="AB32" s="142" t="e">
        <f t="shared" si="18"/>
        <v>#REF!</v>
      </c>
      <c r="AC32" s="142" t="e">
        <f t="shared" si="19"/>
        <v>#REF!</v>
      </c>
      <c r="AD32" s="254" t="e">
        <f t="shared" si="20"/>
        <v>#REF!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x14ac:dyDescent="0.2">
      <c r="A33" s="42" t="s">
        <v>61</v>
      </c>
      <c r="B33" s="129">
        <v>1019354</v>
      </c>
      <c r="C33" s="129">
        <v>288216.5</v>
      </c>
      <c r="D33" s="138">
        <f t="shared" si="0"/>
        <v>0.282744267447815</v>
      </c>
      <c r="E33" s="139">
        <f t="shared" si="6"/>
        <v>81491.563158873178</v>
      </c>
      <c r="F33" s="132">
        <f t="shared" si="1"/>
        <v>5.1173671325044735E-5</v>
      </c>
      <c r="G33" s="250">
        <f>+'[5]CENSO POB 2020'!C37</f>
        <v>1959</v>
      </c>
      <c r="H33" s="128">
        <f t="shared" si="2"/>
        <v>3.3866706589849116E-4</v>
      </c>
      <c r="I33" s="128">
        <f t="shared" si="7"/>
        <v>2.8786700601371749E-4</v>
      </c>
      <c r="J33" s="129">
        <f>+'[5]TERRITORIO INEGI 2021'!B27</f>
        <v>496.6</v>
      </c>
      <c r="K33" s="128">
        <f t="shared" si="3"/>
        <v>7.7404592527012097E-3</v>
      </c>
      <c r="L33" s="131">
        <f t="shared" si="8"/>
        <v>1.1610688879051814E-3</v>
      </c>
      <c r="M33" s="132">
        <f t="shared" si="9"/>
        <v>1.4489358939188989E-3</v>
      </c>
      <c r="N33" s="133">
        <v>188</v>
      </c>
      <c r="O33" s="134">
        <v>192</v>
      </c>
      <c r="P33" s="135">
        <f t="shared" si="10"/>
        <v>1.7851116113142606E-4</v>
      </c>
      <c r="Q33" s="135">
        <v>1.9505591721</v>
      </c>
      <c r="R33" s="251">
        <f t="shared" si="11"/>
        <v>3.4819658266712413E-4</v>
      </c>
      <c r="S33" s="252">
        <f t="shared" si="12"/>
        <v>1.8059474616246836E-4</v>
      </c>
      <c r="T33" s="252">
        <f t="shared" si="13"/>
        <v>1.5350553423809811E-4</v>
      </c>
      <c r="U33" s="252">
        <f t="shared" si="14"/>
        <v>0.97916666666666663</v>
      </c>
      <c r="V33" s="252">
        <f t="shared" si="15"/>
        <v>1.3011413049148681E-2</v>
      </c>
      <c r="W33" s="251">
        <f t="shared" si="16"/>
        <v>1.9517119573723022E-3</v>
      </c>
      <c r="X33" s="253">
        <f t="shared" si="17"/>
        <v>2.1052174916104003E-3</v>
      </c>
      <c r="Y33" s="32"/>
      <c r="Z33" s="141" t="e">
        <f t="shared" si="4"/>
        <v>#REF!</v>
      </c>
      <c r="AA33" s="142" t="e">
        <f t="shared" si="5"/>
        <v>#REF!</v>
      </c>
      <c r="AB33" s="142" t="e">
        <f t="shared" si="18"/>
        <v>#REF!</v>
      </c>
      <c r="AC33" s="142" t="e">
        <f t="shared" si="19"/>
        <v>#REF!</v>
      </c>
      <c r="AD33" s="254" t="e">
        <f t="shared" si="20"/>
        <v>#REF!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 x14ac:dyDescent="0.2">
      <c r="A34" s="42" t="s">
        <v>62</v>
      </c>
      <c r="B34" s="129">
        <v>2430155</v>
      </c>
      <c r="C34" s="129">
        <v>518824</v>
      </c>
      <c r="D34" s="138">
        <f t="shared" si="0"/>
        <v>0.21349420098717983</v>
      </c>
      <c r="E34" s="139">
        <f t="shared" si="6"/>
        <v>110765.9153329726</v>
      </c>
      <c r="F34" s="132">
        <f t="shared" si="1"/>
        <v>6.95568758966686E-5</v>
      </c>
      <c r="G34" s="250">
        <f>+'[5]CENSO POB 2020'!C29</f>
        <v>16086</v>
      </c>
      <c r="H34" s="128">
        <f t="shared" si="2"/>
        <v>2.7809078213594327E-3</v>
      </c>
      <c r="I34" s="128">
        <f t="shared" si="7"/>
        <v>2.3637716481555177E-3</v>
      </c>
      <c r="J34" s="129">
        <f>+'[5]TERRITORIO INEGI 2021'!B28</f>
        <v>170.6</v>
      </c>
      <c r="K34" s="128">
        <f t="shared" si="3"/>
        <v>2.6591267589827351E-3</v>
      </c>
      <c r="L34" s="131">
        <f t="shared" si="8"/>
        <v>3.9886901384741024E-4</v>
      </c>
      <c r="M34" s="132">
        <f t="shared" si="9"/>
        <v>2.762640662002928E-3</v>
      </c>
      <c r="N34" s="133">
        <v>3006</v>
      </c>
      <c r="O34" s="134">
        <v>3272</v>
      </c>
      <c r="P34" s="135">
        <f t="shared" si="10"/>
        <v>3.0421277042813858E-3</v>
      </c>
      <c r="Q34" s="135">
        <v>1.6415123341</v>
      </c>
      <c r="R34" s="251">
        <f t="shared" si="11"/>
        <v>4.9936901484852123E-3</v>
      </c>
      <c r="S34" s="252">
        <f t="shared" si="12"/>
        <v>2.5900145195906737E-3</v>
      </c>
      <c r="T34" s="252">
        <f t="shared" si="13"/>
        <v>2.2015123416520726E-3</v>
      </c>
      <c r="U34" s="252">
        <f t="shared" si="14"/>
        <v>0.91870415647921755</v>
      </c>
      <c r="V34" s="252">
        <f t="shared" si="15"/>
        <v>1.2207971999919139E-2</v>
      </c>
      <c r="W34" s="251">
        <f t="shared" si="16"/>
        <v>1.8311957999878707E-3</v>
      </c>
      <c r="X34" s="253">
        <f t="shared" si="17"/>
        <v>4.0327081416399431E-3</v>
      </c>
      <c r="Y34" s="32"/>
      <c r="Z34" s="141" t="e">
        <f t="shared" si="4"/>
        <v>#REF!</v>
      </c>
      <c r="AA34" s="142" t="e">
        <f t="shared" si="5"/>
        <v>#REF!</v>
      </c>
      <c r="AB34" s="142" t="e">
        <f t="shared" si="18"/>
        <v>#REF!</v>
      </c>
      <c r="AC34" s="142" t="e">
        <f t="shared" si="19"/>
        <v>#REF!</v>
      </c>
      <c r="AD34" s="254" t="e">
        <f t="shared" si="20"/>
        <v>#REF!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x14ac:dyDescent="0.2">
      <c r="A35" s="42" t="s">
        <v>63</v>
      </c>
      <c r="B35" s="129">
        <v>721085</v>
      </c>
      <c r="C35" s="129">
        <v>336929</v>
      </c>
      <c r="D35" s="138">
        <f t="shared" si="0"/>
        <v>0.46725282040258775</v>
      </c>
      <c r="E35" s="139">
        <f t="shared" si="6"/>
        <v>157431.02552542349</v>
      </c>
      <c r="F35" s="132">
        <f t="shared" si="1"/>
        <v>9.886082981248519E-5</v>
      </c>
      <c r="G35" s="250">
        <f>+'[5]CENSO POB 2020'!C30</f>
        <v>1386</v>
      </c>
      <c r="H35" s="128">
        <f t="shared" si="2"/>
        <v>2.3960824570459864E-4</v>
      </c>
      <c r="I35" s="128">
        <f t="shared" si="7"/>
        <v>2.0366700884890884E-4</v>
      </c>
      <c r="J35" s="129">
        <f>+'[5]TERRITORIO INEGI 2021'!B29</f>
        <v>443.2</v>
      </c>
      <c r="K35" s="128">
        <f t="shared" si="3"/>
        <v>6.9081182859387349E-3</v>
      </c>
      <c r="L35" s="131">
        <f t="shared" si="8"/>
        <v>1.0362177428908102E-3</v>
      </c>
      <c r="M35" s="132">
        <f t="shared" si="9"/>
        <v>1.239884751739719E-3</v>
      </c>
      <c r="N35" s="133">
        <v>237</v>
      </c>
      <c r="O35" s="134">
        <v>131</v>
      </c>
      <c r="P35" s="135">
        <f t="shared" si="10"/>
        <v>1.2179667764696256E-4</v>
      </c>
      <c r="Q35" s="135">
        <v>2.2584083591000002</v>
      </c>
      <c r="R35" s="251">
        <f t="shared" si="11"/>
        <v>2.7506663490850839E-4</v>
      </c>
      <c r="S35" s="252">
        <f t="shared" si="12"/>
        <v>1.426653550949875E-4</v>
      </c>
      <c r="T35" s="252">
        <f t="shared" si="13"/>
        <v>1.2126555183073937E-4</v>
      </c>
      <c r="U35" s="252">
        <f t="shared" si="14"/>
        <v>1.8091603053435115</v>
      </c>
      <c r="V35" s="252">
        <f t="shared" si="15"/>
        <v>2.4040577366755789E-2</v>
      </c>
      <c r="W35" s="251">
        <f t="shared" si="16"/>
        <v>3.6060866050133681E-3</v>
      </c>
      <c r="X35" s="253">
        <f t="shared" si="17"/>
        <v>3.7273521568441073E-3</v>
      </c>
      <c r="Y35" s="32"/>
      <c r="Z35" s="141" t="e">
        <f t="shared" si="4"/>
        <v>#REF!</v>
      </c>
      <c r="AA35" s="142" t="e">
        <f t="shared" si="5"/>
        <v>#REF!</v>
      </c>
      <c r="AB35" s="142" t="e">
        <f t="shared" si="18"/>
        <v>#REF!</v>
      </c>
      <c r="AC35" s="142" t="e">
        <f t="shared" si="19"/>
        <v>#REF!</v>
      </c>
      <c r="AD35" s="254" t="e">
        <f t="shared" si="20"/>
        <v>#REF!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 x14ac:dyDescent="0.2">
      <c r="A36" s="42" t="s">
        <v>64</v>
      </c>
      <c r="B36" s="129">
        <v>1890448</v>
      </c>
      <c r="C36" s="129">
        <v>629171</v>
      </c>
      <c r="D36" s="138">
        <f t="shared" si="0"/>
        <v>0.33281581931901855</v>
      </c>
      <c r="E36" s="139">
        <f t="shared" si="6"/>
        <v>209398.06185676623</v>
      </c>
      <c r="F36" s="132">
        <f t="shared" si="1"/>
        <v>1.3149419618652597E-4</v>
      </c>
      <c r="G36" s="250">
        <f>+'[5]CENSO POB 2020'!C31</f>
        <v>7026</v>
      </c>
      <c r="H36" s="128">
        <f t="shared" si="2"/>
        <v>1.2146374706497186E-3</v>
      </c>
      <c r="I36" s="128">
        <f t="shared" si="7"/>
        <v>1.0324418500522608E-3</v>
      </c>
      <c r="J36" s="129">
        <f>+'[5]TERRITORIO INEGI 2021'!B30</f>
        <v>127.8</v>
      </c>
      <c r="K36" s="128">
        <f t="shared" si="3"/>
        <v>1.9920070328135614E-3</v>
      </c>
      <c r="L36" s="131">
        <f t="shared" si="8"/>
        <v>2.9880105492203422E-4</v>
      </c>
      <c r="M36" s="132">
        <f t="shared" si="9"/>
        <v>1.331242904974295E-3</v>
      </c>
      <c r="N36" s="133">
        <v>2843</v>
      </c>
      <c r="O36" s="134">
        <v>1571</v>
      </c>
      <c r="P36" s="135">
        <f t="shared" si="10"/>
        <v>1.4606303861326581E-3</v>
      </c>
      <c r="Q36" s="135">
        <v>1.4705313694</v>
      </c>
      <c r="R36" s="251">
        <f t="shared" si="11"/>
        <v>2.1479028019069082E-3</v>
      </c>
      <c r="S36" s="252">
        <f t="shared" si="12"/>
        <v>1.1140257561426585E-3</v>
      </c>
      <c r="T36" s="252">
        <f t="shared" si="13"/>
        <v>9.4692189272125974E-4</v>
      </c>
      <c r="U36" s="252">
        <f t="shared" si="14"/>
        <v>1.8096753660089115</v>
      </c>
      <c r="V36" s="252">
        <f t="shared" si="15"/>
        <v>2.4047421622479592E-2</v>
      </c>
      <c r="W36" s="251">
        <f t="shared" si="16"/>
        <v>3.6071132433719384E-3</v>
      </c>
      <c r="X36" s="253">
        <f t="shared" si="17"/>
        <v>4.554035136093198E-3</v>
      </c>
      <c r="Y36" s="32"/>
      <c r="Z36" s="141" t="e">
        <f t="shared" si="4"/>
        <v>#REF!</v>
      </c>
      <c r="AA36" s="142" t="e">
        <f t="shared" si="5"/>
        <v>#REF!</v>
      </c>
      <c r="AB36" s="142" t="e">
        <f t="shared" si="18"/>
        <v>#REF!</v>
      </c>
      <c r="AC36" s="142" t="e">
        <f t="shared" si="19"/>
        <v>#REF!</v>
      </c>
      <c r="AD36" s="254" t="e">
        <f t="shared" si="20"/>
        <v>#REF!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x14ac:dyDescent="0.2">
      <c r="A37" s="42" t="s">
        <v>65</v>
      </c>
      <c r="B37" s="129">
        <v>574456</v>
      </c>
      <c r="C37" s="129">
        <v>112915</v>
      </c>
      <c r="D37" s="138">
        <f t="shared" si="0"/>
        <v>0.19655987577812747</v>
      </c>
      <c r="E37" s="139">
        <f t="shared" si="6"/>
        <v>22194.558373487263</v>
      </c>
      <c r="F37" s="132">
        <f t="shared" si="1"/>
        <v>1.3937357333483521E-5</v>
      </c>
      <c r="G37" s="250">
        <f>+'[5]CENSO POB 2020'!C32</f>
        <v>3298</v>
      </c>
      <c r="H37" s="128">
        <f t="shared" si="2"/>
        <v>5.7015006806188052E-4</v>
      </c>
      <c r="I37" s="128">
        <f t="shared" si="7"/>
        <v>4.8462755785259843E-4</v>
      </c>
      <c r="J37" s="129">
        <f>+'[5]TERRITORIO INEGI 2021'!B31</f>
        <v>560.5</v>
      </c>
      <c r="K37" s="128">
        <f t="shared" si="3"/>
        <v>8.7364627691079895E-3</v>
      </c>
      <c r="L37" s="131">
        <f t="shared" si="8"/>
        <v>1.3104694153661983E-3</v>
      </c>
      <c r="M37" s="132">
        <f t="shared" si="9"/>
        <v>1.7950969732187967E-3</v>
      </c>
      <c r="N37" s="133">
        <v>2022</v>
      </c>
      <c r="O37" s="134">
        <v>1144</v>
      </c>
      <c r="P37" s="135">
        <f t="shared" si="10"/>
        <v>1.0636290017414136E-3</v>
      </c>
      <c r="Q37" s="135">
        <v>2.2004042460000002</v>
      </c>
      <c r="R37" s="251">
        <f t="shared" si="11"/>
        <v>2.3404137716005482E-3</v>
      </c>
      <c r="S37" s="252">
        <f t="shared" si="12"/>
        <v>1.2138730017388346E-3</v>
      </c>
      <c r="T37" s="252">
        <f t="shared" si="13"/>
        <v>1.0317920514780095E-3</v>
      </c>
      <c r="U37" s="252">
        <f t="shared" si="14"/>
        <v>1.7674825174825175</v>
      </c>
      <c r="V37" s="252">
        <f t="shared" si="15"/>
        <v>2.3486752434499599E-2</v>
      </c>
      <c r="W37" s="251">
        <f t="shared" si="16"/>
        <v>3.5230128651749398E-3</v>
      </c>
      <c r="X37" s="253">
        <f t="shared" si="17"/>
        <v>4.5548049166529488E-3</v>
      </c>
      <c r="Y37" s="32"/>
      <c r="Z37" s="141" t="e">
        <f t="shared" si="4"/>
        <v>#REF!</v>
      </c>
      <c r="AA37" s="142" t="e">
        <f t="shared" si="5"/>
        <v>#REF!</v>
      </c>
      <c r="AB37" s="142" t="e">
        <f t="shared" si="18"/>
        <v>#REF!</v>
      </c>
      <c r="AC37" s="142" t="e">
        <f t="shared" si="19"/>
        <v>#REF!</v>
      </c>
      <c r="AD37" s="254" t="e">
        <f t="shared" si="20"/>
        <v>#REF!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  <row r="38" spans="1:59" x14ac:dyDescent="0.2">
      <c r="A38" s="42" t="s">
        <v>66</v>
      </c>
      <c r="B38" s="129">
        <v>369239404</v>
      </c>
      <c r="C38" s="129">
        <v>99086847.890000001</v>
      </c>
      <c r="D38" s="138">
        <f t="shared" si="0"/>
        <v>0.26835393735496332</v>
      </c>
      <c r="E38" s="139">
        <f t="shared" si="6"/>
        <v>26590345.771373838</v>
      </c>
      <c r="F38" s="132">
        <f t="shared" si="1"/>
        <v>1.669774835795889E-2</v>
      </c>
      <c r="G38" s="250">
        <f>+'[5]CENSO POB 2020'!C33</f>
        <v>471523</v>
      </c>
      <c r="H38" s="128">
        <f t="shared" si="2"/>
        <v>8.1515727878332944E-2</v>
      </c>
      <c r="I38" s="128">
        <f t="shared" si="7"/>
        <v>6.9288368696583003E-2</v>
      </c>
      <c r="J38" s="129">
        <f>+'[5]TERRITORIO INEGI 2021'!B32</f>
        <v>247.3</v>
      </c>
      <c r="K38" s="128">
        <f t="shared" si="3"/>
        <v>3.8546427168606708E-3</v>
      </c>
      <c r="L38" s="131">
        <f t="shared" si="8"/>
        <v>5.7819640752910064E-4</v>
      </c>
      <c r="M38" s="132">
        <f t="shared" si="9"/>
        <v>6.9866565104112099E-2</v>
      </c>
      <c r="N38" s="133">
        <v>78885</v>
      </c>
      <c r="O38" s="134">
        <v>113737</v>
      </c>
      <c r="P38" s="135">
        <f t="shared" si="10"/>
        <v>0.1057464788208594</v>
      </c>
      <c r="Q38" s="135">
        <v>1.9568038190999999</v>
      </c>
      <c r="R38" s="251">
        <f t="shared" si="11"/>
        <v>0.20692511361303492</v>
      </c>
      <c r="S38" s="252">
        <f t="shared" si="12"/>
        <v>0.10732324849756292</v>
      </c>
      <c r="T38" s="252">
        <f t="shared" si="13"/>
        <v>9.1224761222928483E-2</v>
      </c>
      <c r="U38" s="252">
        <f t="shared" si="14"/>
        <v>0.69357377106834184</v>
      </c>
      <c r="V38" s="252">
        <f t="shared" si="15"/>
        <v>9.216382790222178E-3</v>
      </c>
      <c r="W38" s="251">
        <f t="shared" si="16"/>
        <v>1.3824574185333266E-3</v>
      </c>
      <c r="X38" s="253">
        <f t="shared" si="17"/>
        <v>9.2607218641461805E-2</v>
      </c>
      <c r="Y38" s="32"/>
      <c r="Z38" s="141" t="e">
        <f t="shared" si="4"/>
        <v>#REF!</v>
      </c>
      <c r="AA38" s="142" t="e">
        <f t="shared" si="5"/>
        <v>#REF!</v>
      </c>
      <c r="AB38" s="142" t="e">
        <f t="shared" si="18"/>
        <v>#REF!</v>
      </c>
      <c r="AC38" s="142" t="e">
        <f t="shared" si="19"/>
        <v>#REF!</v>
      </c>
      <c r="AD38" s="254" t="e">
        <f t="shared" si="20"/>
        <v>#REF!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x14ac:dyDescent="0.2">
      <c r="A39" s="42" t="s">
        <v>67</v>
      </c>
      <c r="B39" s="129">
        <v>3808697</v>
      </c>
      <c r="C39" s="129">
        <v>1194083</v>
      </c>
      <c r="D39" s="138">
        <f t="shared" si="0"/>
        <v>0.31351483197534485</v>
      </c>
      <c r="E39" s="139">
        <f t="shared" si="6"/>
        <v>374362.73110961571</v>
      </c>
      <c r="F39" s="132">
        <f t="shared" si="1"/>
        <v>2.3508587411436363E-4</v>
      </c>
      <c r="G39" s="250">
        <f>+'[5]CENSO POB 2020'!C34</f>
        <v>5351</v>
      </c>
      <c r="H39" s="128">
        <f t="shared" si="2"/>
        <v>9.2506762104279034E-4</v>
      </c>
      <c r="I39" s="128">
        <f t="shared" si="7"/>
        <v>7.8630747788637173E-4</v>
      </c>
      <c r="J39" s="129">
        <f>+'[5]TERRITORIO INEGI 2021'!B33</f>
        <v>3428</v>
      </c>
      <c r="K39" s="128">
        <f t="shared" si="3"/>
        <v>5.3431925731493649E-2</v>
      </c>
      <c r="L39" s="131">
        <f t="shared" si="8"/>
        <v>8.0147888597240473E-3</v>
      </c>
      <c r="M39" s="132">
        <f t="shared" si="9"/>
        <v>8.8010963376104184E-3</v>
      </c>
      <c r="N39" s="133">
        <v>2081</v>
      </c>
      <c r="O39" s="134">
        <v>764</v>
      </c>
      <c r="P39" s="135">
        <f t="shared" si="10"/>
        <v>7.1032566200213284E-4</v>
      </c>
      <c r="Q39" s="135">
        <v>1.7755281664</v>
      </c>
      <c r="R39" s="251">
        <f t="shared" si="11"/>
        <v>1.2612032202015131E-3</v>
      </c>
      <c r="S39" s="252">
        <f t="shared" si="12"/>
        <v>6.5413242619134164E-4</v>
      </c>
      <c r="T39" s="252">
        <f t="shared" si="13"/>
        <v>5.5601256226264035E-4</v>
      </c>
      <c r="U39" s="252">
        <f t="shared" si="14"/>
        <v>2.7238219895287958</v>
      </c>
      <c r="V39" s="252">
        <f t="shared" si="15"/>
        <v>3.6194831977647418E-2</v>
      </c>
      <c r="W39" s="251">
        <f t="shared" si="16"/>
        <v>5.4292247966471127E-3</v>
      </c>
      <c r="X39" s="253">
        <f t="shared" si="17"/>
        <v>5.9852373589097535E-3</v>
      </c>
      <c r="Y39" s="32"/>
      <c r="Z39" s="141" t="e">
        <f t="shared" si="4"/>
        <v>#REF!</v>
      </c>
      <c r="AA39" s="142" t="e">
        <f t="shared" si="5"/>
        <v>#REF!</v>
      </c>
      <c r="AB39" s="142" t="e">
        <f t="shared" si="18"/>
        <v>#REF!</v>
      </c>
      <c r="AC39" s="142" t="e">
        <f t="shared" si="19"/>
        <v>#REF!</v>
      </c>
      <c r="AD39" s="254" t="e">
        <f t="shared" si="20"/>
        <v>#REF!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59" x14ac:dyDescent="0.2">
      <c r="A40" s="42" t="s">
        <v>68</v>
      </c>
      <c r="B40" s="129">
        <v>39439786</v>
      </c>
      <c r="C40" s="129">
        <v>10280239</v>
      </c>
      <c r="D40" s="138">
        <f t="shared" si="0"/>
        <v>0.26065656137180865</v>
      </c>
      <c r="E40" s="139">
        <f t="shared" si="6"/>
        <v>2679611.7478203606</v>
      </c>
      <c r="F40" s="132">
        <f t="shared" si="1"/>
        <v>1.6826965338037809E-3</v>
      </c>
      <c r="G40" s="250">
        <f>+'[5]CENSO POB 2020'!C35</f>
        <v>84666</v>
      </c>
      <c r="H40" s="128">
        <f t="shared" si="2"/>
        <v>1.4636848290638924E-2</v>
      </c>
      <c r="I40" s="128">
        <f t="shared" si="7"/>
        <v>1.2441321047043085E-2</v>
      </c>
      <c r="J40" s="129">
        <f>+'[5]TERRITORIO INEGI 2021'!B34</f>
        <v>2509.1999999999998</v>
      </c>
      <c r="K40" s="128">
        <f t="shared" si="3"/>
        <v>3.9110673292142316E-2</v>
      </c>
      <c r="L40" s="131">
        <f t="shared" si="8"/>
        <v>5.8666009938213469E-3</v>
      </c>
      <c r="M40" s="132">
        <f t="shared" si="9"/>
        <v>1.8307922040864431E-2</v>
      </c>
      <c r="N40" s="133">
        <v>25760</v>
      </c>
      <c r="O40" s="134">
        <v>21267</v>
      </c>
      <c r="P40" s="135">
        <f t="shared" si="10"/>
        <v>1.9772900332198112E-2</v>
      </c>
      <c r="Q40" s="135">
        <v>2.0486592371999999</v>
      </c>
      <c r="R40" s="251">
        <f t="shared" si="11"/>
        <v>4.0507934911792609E-2</v>
      </c>
      <c r="S40" s="252">
        <f t="shared" si="12"/>
        <v>2.1009741585989696E-2</v>
      </c>
      <c r="T40" s="252">
        <f t="shared" si="13"/>
        <v>1.7858280348091241E-2</v>
      </c>
      <c r="U40" s="252">
        <f t="shared" si="14"/>
        <v>1.2112662810927728</v>
      </c>
      <c r="V40" s="252">
        <f t="shared" si="15"/>
        <v>1.6095611127629923E-2</v>
      </c>
      <c r="W40" s="251">
        <f t="shared" si="16"/>
        <v>2.4143416691444885E-3</v>
      </c>
      <c r="X40" s="253">
        <f t="shared" si="17"/>
        <v>2.0272622017235731E-2</v>
      </c>
      <c r="Y40" s="32"/>
      <c r="Z40" s="141" t="e">
        <f t="shared" si="4"/>
        <v>#REF!</v>
      </c>
      <c r="AA40" s="142" t="e">
        <f t="shared" si="5"/>
        <v>#REF!</v>
      </c>
      <c r="AB40" s="142" t="e">
        <f t="shared" si="18"/>
        <v>#REF!</v>
      </c>
      <c r="AC40" s="142" t="e">
        <f t="shared" si="19"/>
        <v>#REF!</v>
      </c>
      <c r="AD40" s="254" t="e">
        <f t="shared" si="20"/>
        <v>#REF!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x14ac:dyDescent="0.2">
      <c r="A41" s="42" t="s">
        <v>69</v>
      </c>
      <c r="B41" s="129">
        <v>2142351</v>
      </c>
      <c r="C41" s="129">
        <v>940947</v>
      </c>
      <c r="D41" s="138">
        <f t="shared" si="0"/>
        <v>0.43921234195516984</v>
      </c>
      <c r="E41" s="139">
        <f t="shared" si="6"/>
        <v>413275.53552569117</v>
      </c>
      <c r="F41" s="132">
        <f t="shared" si="1"/>
        <v>2.5952166827923688E-4</v>
      </c>
      <c r="G41" s="250">
        <f>+'[5]CENSO POB 2020'!C39</f>
        <v>5119</v>
      </c>
      <c r="H41" s="128">
        <f t="shared" si="2"/>
        <v>8.8496003590320376E-4</v>
      </c>
      <c r="I41" s="128">
        <f t="shared" si="7"/>
        <v>7.5221603051772322E-4</v>
      </c>
      <c r="J41" s="129">
        <f>+'[5]TERRITORIO INEGI 2021'!B35</f>
        <v>264.89999999999998</v>
      </c>
      <c r="K41" s="128">
        <f t="shared" si="3"/>
        <v>4.1289723238835084E-3</v>
      </c>
      <c r="L41" s="131">
        <f t="shared" si="8"/>
        <v>6.1934584858252628E-4</v>
      </c>
      <c r="M41" s="132">
        <f t="shared" si="9"/>
        <v>1.3715618791002495E-3</v>
      </c>
      <c r="N41" s="133">
        <v>1318</v>
      </c>
      <c r="O41" s="134">
        <v>475</v>
      </c>
      <c r="P41" s="135">
        <f t="shared" si="10"/>
        <v>4.4162917467410089E-4</v>
      </c>
      <c r="Q41" s="135">
        <v>2.0058388967999998</v>
      </c>
      <c r="R41" s="251">
        <f t="shared" si="11"/>
        <v>8.8583697652299298E-4</v>
      </c>
      <c r="S41" s="252">
        <f t="shared" si="12"/>
        <v>4.5944593336068676E-4</v>
      </c>
      <c r="T41" s="252">
        <f t="shared" si="13"/>
        <v>3.9052904335658376E-4</v>
      </c>
      <c r="U41" s="252">
        <f t="shared" si="14"/>
        <v>2.7747368421052632</v>
      </c>
      <c r="V41" s="252">
        <f t="shared" si="15"/>
        <v>3.6871401350116108E-2</v>
      </c>
      <c r="W41" s="251">
        <f t="shared" si="16"/>
        <v>5.5307102025174163E-3</v>
      </c>
      <c r="X41" s="253">
        <f t="shared" si="17"/>
        <v>5.921239245874E-3</v>
      </c>
      <c r="Y41" s="32"/>
      <c r="Z41" s="141" t="e">
        <f t="shared" si="4"/>
        <v>#REF!</v>
      </c>
      <c r="AA41" s="142" t="e">
        <f t="shared" si="5"/>
        <v>#REF!</v>
      </c>
      <c r="AB41" s="142" t="e">
        <f t="shared" si="18"/>
        <v>#REF!</v>
      </c>
      <c r="AC41" s="142" t="e">
        <f t="shared" si="19"/>
        <v>#REF!</v>
      </c>
      <c r="AD41" s="254" t="e">
        <f t="shared" si="20"/>
        <v>#REF!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2">
      <c r="A42" s="42" t="s">
        <v>70</v>
      </c>
      <c r="B42" s="129">
        <v>758867</v>
      </c>
      <c r="C42" s="129">
        <v>301669</v>
      </c>
      <c r="D42" s="138">
        <f t="shared" si="0"/>
        <v>0.39752552159996418</v>
      </c>
      <c r="E42" s="139">
        <f t="shared" si="6"/>
        <v>119921.1265755396</v>
      </c>
      <c r="F42" s="132">
        <f t="shared" si="1"/>
        <v>7.5306008112050149E-5</v>
      </c>
      <c r="G42" s="250">
        <f>+'[5]CENSO POB 2020'!C40</f>
        <v>1483</v>
      </c>
      <c r="H42" s="128">
        <f t="shared" si="2"/>
        <v>2.5637736535347747E-4</v>
      </c>
      <c r="I42" s="128">
        <f t="shared" si="7"/>
        <v>2.1792076055045584E-4</v>
      </c>
      <c r="J42" s="129">
        <f>+'[5]TERRITORIO INEGI 2021'!B36</f>
        <v>207.9</v>
      </c>
      <c r="K42" s="128">
        <f t="shared" si="3"/>
        <v>3.2405184829572727E-3</v>
      </c>
      <c r="L42" s="131">
        <f t="shared" si="8"/>
        <v>4.8607777244359088E-4</v>
      </c>
      <c r="M42" s="132">
        <f t="shared" si="9"/>
        <v>7.0399853299404674E-4</v>
      </c>
      <c r="N42" s="133">
        <v>35</v>
      </c>
      <c r="O42" s="134">
        <v>141</v>
      </c>
      <c r="P42" s="135">
        <f t="shared" si="10"/>
        <v>1.3109413395589101E-4</v>
      </c>
      <c r="Q42" s="135">
        <v>1.5774653305999999</v>
      </c>
      <c r="R42" s="251">
        <f t="shared" si="11"/>
        <v>2.0679645136045029E-4</v>
      </c>
      <c r="S42" s="252">
        <f t="shared" si="12"/>
        <v>1.072565168637593E-4</v>
      </c>
      <c r="T42" s="252">
        <f t="shared" si="13"/>
        <v>9.1168039334195411E-5</v>
      </c>
      <c r="U42" s="252">
        <f t="shared" si="14"/>
        <v>0.24822695035460993</v>
      </c>
      <c r="V42" s="252">
        <f t="shared" si="15"/>
        <v>3.2985021763346587E-3</v>
      </c>
      <c r="W42" s="251">
        <f t="shared" si="16"/>
        <v>4.9477532645019883E-4</v>
      </c>
      <c r="X42" s="253">
        <f t="shared" si="17"/>
        <v>5.8594336578439421E-4</v>
      </c>
      <c r="Y42" s="32"/>
      <c r="Z42" s="141" t="e">
        <f t="shared" si="4"/>
        <v>#REF!</v>
      </c>
      <c r="AA42" s="142" t="e">
        <f t="shared" si="5"/>
        <v>#REF!</v>
      </c>
      <c r="AB42" s="142" t="e">
        <f t="shared" si="18"/>
        <v>#REF!</v>
      </c>
      <c r="AC42" s="142" t="e">
        <f t="shared" si="19"/>
        <v>#REF!</v>
      </c>
      <c r="AD42" s="254" t="e">
        <f t="shared" si="20"/>
        <v>#REF!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2">
      <c r="A43" s="42" t="s">
        <v>71</v>
      </c>
      <c r="B43" s="129">
        <v>746282</v>
      </c>
      <c r="C43" s="129">
        <v>64774</v>
      </c>
      <c r="D43" s="138">
        <f t="shared" si="0"/>
        <v>8.6795608094527271E-2</v>
      </c>
      <c r="E43" s="139">
        <f t="shared" si="6"/>
        <v>5622.0987187149094</v>
      </c>
      <c r="F43" s="132">
        <f t="shared" si="1"/>
        <v>3.5304689324412032E-6</v>
      </c>
      <c r="G43" s="250">
        <f>+'[5]CENSO POB 2020'!C41</f>
        <v>7652</v>
      </c>
      <c r="H43" s="128">
        <f t="shared" si="2"/>
        <v>1.322858799517741E-3</v>
      </c>
      <c r="I43" s="128">
        <f t="shared" si="7"/>
        <v>1.1244299795900798E-3</v>
      </c>
      <c r="J43" s="129">
        <f>+'[5]TERRITORIO INEGI 2021'!B37</f>
        <v>997.9</v>
      </c>
      <c r="K43" s="128">
        <f t="shared" si="3"/>
        <v>1.5554176980005108E-2</v>
      </c>
      <c r="L43" s="131">
        <f t="shared" si="8"/>
        <v>2.3331265470007659E-3</v>
      </c>
      <c r="M43" s="132">
        <f t="shared" si="9"/>
        <v>3.4575565265908457E-3</v>
      </c>
      <c r="N43" s="133">
        <v>5295</v>
      </c>
      <c r="O43" s="134">
        <v>4705</v>
      </c>
      <c r="P43" s="135">
        <f t="shared" si="10"/>
        <v>4.3744531933508314E-3</v>
      </c>
      <c r="Q43" s="135">
        <v>2.7540316573000001</v>
      </c>
      <c r="R43" s="251">
        <f t="shared" si="11"/>
        <v>1.2047382577865268E-2</v>
      </c>
      <c r="S43" s="252">
        <f t="shared" si="12"/>
        <v>6.2484645366312659E-3</v>
      </c>
      <c r="T43" s="252">
        <f t="shared" si="13"/>
        <v>5.3111948561365757E-3</v>
      </c>
      <c r="U43" s="252">
        <f t="shared" si="14"/>
        <v>1.1253985122210415</v>
      </c>
      <c r="V43" s="252">
        <f t="shared" si="15"/>
        <v>1.4954578608413996E-2</v>
      </c>
      <c r="W43" s="251">
        <f t="shared" si="16"/>
        <v>2.2431867912620991E-3</v>
      </c>
      <c r="X43" s="253">
        <f t="shared" si="17"/>
        <v>7.5543816473986752E-3</v>
      </c>
      <c r="Y43" s="32"/>
      <c r="Z43" s="141" t="e">
        <f t="shared" si="4"/>
        <v>#REF!</v>
      </c>
      <c r="AA43" s="142" t="e">
        <f t="shared" si="5"/>
        <v>#REF!</v>
      </c>
      <c r="AB43" s="142" t="e">
        <f t="shared" si="18"/>
        <v>#REF!</v>
      </c>
      <c r="AC43" s="142" t="e">
        <f t="shared" si="19"/>
        <v>#REF!</v>
      </c>
      <c r="AD43" s="254" t="e">
        <f t="shared" si="20"/>
        <v>#REF!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</row>
    <row r="44" spans="1:59" x14ac:dyDescent="0.2">
      <c r="A44" s="42" t="s">
        <v>72</v>
      </c>
      <c r="B44" s="129">
        <v>4564482</v>
      </c>
      <c r="C44" s="129">
        <v>1105076</v>
      </c>
      <c r="D44" s="138">
        <f t="shared" si="0"/>
        <v>0.24210326604420832</v>
      </c>
      <c r="E44" s="139">
        <f t="shared" si="6"/>
        <v>267542.50882706954</v>
      </c>
      <c r="F44" s="132">
        <f t="shared" si="1"/>
        <v>1.680067467291377E-4</v>
      </c>
      <c r="G44" s="250">
        <f>+'[5]CENSO POB 2020'!C42</f>
        <v>6048</v>
      </c>
      <c r="H44" s="128">
        <f t="shared" si="2"/>
        <v>1.0455632539837032E-3</v>
      </c>
      <c r="I44" s="128">
        <f t="shared" si="7"/>
        <v>8.8872876588614767E-4</v>
      </c>
      <c r="J44" s="129">
        <f>+'[5]TERRITORIO INEGI 2021'!B38</f>
        <v>3860</v>
      </c>
      <c r="K44" s="128">
        <f t="shared" si="3"/>
        <v>6.0165470631145121E-2</v>
      </c>
      <c r="L44" s="131">
        <f t="shared" si="8"/>
        <v>9.0248205946717678E-3</v>
      </c>
      <c r="M44" s="132">
        <f t="shared" si="9"/>
        <v>9.9135493605579158E-3</v>
      </c>
      <c r="N44" s="133">
        <v>1618</v>
      </c>
      <c r="O44" s="134">
        <v>916</v>
      </c>
      <c r="P44" s="135">
        <f t="shared" si="10"/>
        <v>8.5164699789784515E-4</v>
      </c>
      <c r="Q44" s="135">
        <v>2.0422796606000002</v>
      </c>
      <c r="R44" s="251">
        <f t="shared" si="11"/>
        <v>1.7393013418178203E-3</v>
      </c>
      <c r="S44" s="252">
        <f t="shared" si="12"/>
        <v>9.0210157124349997E-4</v>
      </c>
      <c r="T44" s="252">
        <f t="shared" si="13"/>
        <v>7.6678633555697499E-4</v>
      </c>
      <c r="U44" s="252">
        <f t="shared" si="14"/>
        <v>1.7663755458515285</v>
      </c>
      <c r="V44" s="252">
        <f t="shared" si="15"/>
        <v>2.3472042716925653E-2</v>
      </c>
      <c r="W44" s="251">
        <f t="shared" si="16"/>
        <v>3.5208064075388477E-3</v>
      </c>
      <c r="X44" s="253">
        <f t="shared" si="17"/>
        <v>4.2875927430958225E-3</v>
      </c>
      <c r="Y44" s="32"/>
      <c r="Z44" s="141" t="e">
        <f t="shared" si="4"/>
        <v>#REF!</v>
      </c>
      <c r="AA44" s="142" t="e">
        <f t="shared" si="5"/>
        <v>#REF!</v>
      </c>
      <c r="AB44" s="142" t="e">
        <f t="shared" si="18"/>
        <v>#REF!</v>
      </c>
      <c r="AC44" s="142" t="e">
        <f t="shared" si="19"/>
        <v>#REF!</v>
      </c>
      <c r="AD44" s="254" t="e">
        <f t="shared" si="20"/>
        <v>#REF!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x14ac:dyDescent="0.2">
      <c r="A45" s="42" t="s">
        <v>73</v>
      </c>
      <c r="B45" s="129">
        <v>56486259</v>
      </c>
      <c r="C45" s="129">
        <v>16891683.199999999</v>
      </c>
      <c r="D45" s="138">
        <f t="shared" si="0"/>
        <v>0.29904057197344225</v>
      </c>
      <c r="E45" s="139">
        <f t="shared" si="6"/>
        <v>5051298.6057221852</v>
      </c>
      <c r="F45" s="132">
        <f t="shared" si="1"/>
        <v>3.1720276872089655E-3</v>
      </c>
      <c r="G45" s="250">
        <f>+'[5]CENSO POB 2020'!C43</f>
        <v>67428</v>
      </c>
      <c r="H45" s="128">
        <f t="shared" si="2"/>
        <v>1.1656785563758786E-2</v>
      </c>
      <c r="I45" s="128">
        <f t="shared" si="7"/>
        <v>9.9082677291949667E-3</v>
      </c>
      <c r="J45" s="129">
        <f>+'[5]TERRITORIO INEGI 2021'!B39</f>
        <v>1869</v>
      </c>
      <c r="K45" s="128">
        <f t="shared" si="3"/>
        <v>2.913193383668659E-2</v>
      </c>
      <c r="L45" s="131">
        <f t="shared" si="8"/>
        <v>4.3697900755029885E-3</v>
      </c>
      <c r="M45" s="132">
        <f t="shared" si="9"/>
        <v>1.4278057804697954E-2</v>
      </c>
      <c r="N45" s="133">
        <v>15090</v>
      </c>
      <c r="O45" s="134">
        <v>11157</v>
      </c>
      <c r="P45" s="135">
        <f t="shared" si="10"/>
        <v>1.037317200387146E-2</v>
      </c>
      <c r="Q45" s="135">
        <v>1.7986407321</v>
      </c>
      <c r="R45" s="251">
        <f t="shared" si="11"/>
        <v>1.8657609687242588E-2</v>
      </c>
      <c r="S45" s="252">
        <f t="shared" si="12"/>
        <v>9.6769079686436638E-3</v>
      </c>
      <c r="T45" s="252">
        <f t="shared" si="13"/>
        <v>8.2253717733471142E-3</v>
      </c>
      <c r="U45" s="252">
        <f t="shared" si="14"/>
        <v>1.352514116698037</v>
      </c>
      <c r="V45" s="252">
        <f t="shared" si="15"/>
        <v>1.7972547908591634E-2</v>
      </c>
      <c r="W45" s="251">
        <f t="shared" si="16"/>
        <v>2.695882186288745E-3</v>
      </c>
      <c r="X45" s="253">
        <f t="shared" si="17"/>
        <v>1.0921253959635859E-2</v>
      </c>
      <c r="Y45" s="32"/>
      <c r="Z45" s="141" t="e">
        <f t="shared" si="4"/>
        <v>#REF!</v>
      </c>
      <c r="AA45" s="142" t="e">
        <f t="shared" si="5"/>
        <v>#REF!</v>
      </c>
      <c r="AB45" s="142" t="e">
        <f t="shared" si="18"/>
        <v>#REF!</v>
      </c>
      <c r="AC45" s="142" t="e">
        <f t="shared" si="19"/>
        <v>#REF!</v>
      </c>
      <c r="AD45" s="254" t="e">
        <f t="shared" si="20"/>
        <v>#REF!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</row>
    <row r="46" spans="1:59" x14ac:dyDescent="0.2">
      <c r="A46" s="42" t="s">
        <v>74</v>
      </c>
      <c r="B46" s="129">
        <v>2430413136</v>
      </c>
      <c r="C46" s="129">
        <v>1205887491.6800001</v>
      </c>
      <c r="D46" s="138">
        <f t="shared" si="0"/>
        <v>0.49616564106654831</v>
      </c>
      <c r="E46" s="139">
        <f t="shared" si="6"/>
        <v>598319940.36353922</v>
      </c>
      <c r="F46" s="132">
        <f t="shared" si="1"/>
        <v>0.37572267347101768</v>
      </c>
      <c r="G46" s="250">
        <f>+'[5]CENSO POB 2020'!C44</f>
        <v>1142994</v>
      </c>
      <c r="H46" s="128">
        <f t="shared" si="2"/>
        <v>0.19759797055619194</v>
      </c>
      <c r="I46" s="128">
        <f t="shared" si="7"/>
        <v>0.16795827497276314</v>
      </c>
      <c r="J46" s="129">
        <f>+'[5]TERRITORIO INEGI 2021'!B40</f>
        <v>324.39999999999998</v>
      </c>
      <c r="K46" s="128">
        <f t="shared" si="3"/>
        <v>5.0563934385345795E-3</v>
      </c>
      <c r="L46" s="131">
        <f t="shared" si="8"/>
        <v>7.584590157801869E-4</v>
      </c>
      <c r="M46" s="132">
        <f t="shared" si="9"/>
        <v>0.16871673398854334</v>
      </c>
      <c r="N46" s="133">
        <v>182930</v>
      </c>
      <c r="O46" s="134">
        <v>207064</v>
      </c>
      <c r="P46" s="135">
        <f t="shared" si="10"/>
        <v>0.19251684931519586</v>
      </c>
      <c r="Q46" s="135">
        <v>1.9809358914999999</v>
      </c>
      <c r="R46" s="251">
        <f t="shared" si="11"/>
        <v>0.38136353652696864</v>
      </c>
      <c r="S46" s="252">
        <f t="shared" si="12"/>
        <v>0.19779703335156221</v>
      </c>
      <c r="T46" s="252">
        <f t="shared" si="13"/>
        <v>0.16812747834882788</v>
      </c>
      <c r="U46" s="252">
        <f t="shared" si="14"/>
        <v>0.8834466638334042</v>
      </c>
      <c r="V46" s="252">
        <f t="shared" si="15"/>
        <v>1.1739461565986884E-2</v>
      </c>
      <c r="W46" s="251">
        <f t="shared" si="16"/>
        <v>1.7609192348980326E-3</v>
      </c>
      <c r="X46" s="253">
        <f t="shared" si="17"/>
        <v>0.16988839758372593</v>
      </c>
      <c r="Y46" s="32"/>
      <c r="Z46" s="141" t="e">
        <f t="shared" si="4"/>
        <v>#REF!</v>
      </c>
      <c r="AA46" s="142" t="e">
        <f t="shared" si="5"/>
        <v>#REF!</v>
      </c>
      <c r="AB46" s="142" t="e">
        <f t="shared" si="18"/>
        <v>#REF!</v>
      </c>
      <c r="AC46" s="142" t="e">
        <f t="shared" si="19"/>
        <v>#REF!</v>
      </c>
      <c r="AD46" s="254" t="e">
        <f t="shared" si="20"/>
        <v>#REF!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x14ac:dyDescent="0.2">
      <c r="A47" s="42" t="s">
        <v>75</v>
      </c>
      <c r="B47" s="129">
        <v>1354101</v>
      </c>
      <c r="C47" s="129">
        <v>451420</v>
      </c>
      <c r="D47" s="138">
        <f t="shared" si="0"/>
        <v>0.33337247369287815</v>
      </c>
      <c r="E47" s="139">
        <f t="shared" si="6"/>
        <v>150491.00207443905</v>
      </c>
      <c r="F47" s="132">
        <f t="shared" si="1"/>
        <v>9.4502753156422046E-5</v>
      </c>
      <c r="G47" s="250">
        <f>+'[5]CENSO POB 2020'!C45</f>
        <v>906</v>
      </c>
      <c r="H47" s="128">
        <f t="shared" si="2"/>
        <v>1.5662703507097141E-4</v>
      </c>
      <c r="I47" s="128">
        <f t="shared" si="7"/>
        <v>1.331329798103257E-4</v>
      </c>
      <c r="J47" s="129">
        <f>+'[5]TERRITORIO INEGI 2021'!B41</f>
        <v>1171.2</v>
      </c>
      <c r="K47" s="128">
        <f t="shared" si="3"/>
        <v>1.8255388394610668E-2</v>
      </c>
      <c r="L47" s="131">
        <f t="shared" si="8"/>
        <v>2.7383082591916001E-3</v>
      </c>
      <c r="M47" s="132">
        <f t="shared" si="9"/>
        <v>2.8714412390019256E-3</v>
      </c>
      <c r="N47" s="133">
        <v>133</v>
      </c>
      <c r="O47" s="134">
        <v>63</v>
      </c>
      <c r="P47" s="135">
        <f t="shared" si="10"/>
        <v>5.8573974746249173E-5</v>
      </c>
      <c r="Q47" s="135">
        <v>1.7977681072</v>
      </c>
      <c r="R47" s="251">
        <f t="shared" si="11"/>
        <v>1.0530242371074497E-4</v>
      </c>
      <c r="S47" s="252">
        <f t="shared" si="12"/>
        <v>5.4615884896592997E-5</v>
      </c>
      <c r="T47" s="252">
        <f t="shared" si="13"/>
        <v>4.6423502162104046E-5</v>
      </c>
      <c r="U47" s="252">
        <f t="shared" si="14"/>
        <v>2.1111111111111112</v>
      </c>
      <c r="V47" s="252">
        <f t="shared" si="15"/>
        <v>2.8052975652065243E-2</v>
      </c>
      <c r="W47" s="251">
        <f t="shared" si="16"/>
        <v>4.2079463478097859E-3</v>
      </c>
      <c r="X47" s="253">
        <f t="shared" si="17"/>
        <v>4.2543698499718898E-3</v>
      </c>
      <c r="Y47" s="32"/>
      <c r="Z47" s="141" t="e">
        <f t="shared" si="4"/>
        <v>#REF!</v>
      </c>
      <c r="AA47" s="142" t="e">
        <f t="shared" si="5"/>
        <v>#REF!</v>
      </c>
      <c r="AB47" s="142" t="e">
        <f t="shared" si="18"/>
        <v>#REF!</v>
      </c>
      <c r="AC47" s="142" t="e">
        <f t="shared" si="19"/>
        <v>#REF!</v>
      </c>
      <c r="AD47" s="254" t="e">
        <f t="shared" si="20"/>
        <v>#REF!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</row>
    <row r="48" spans="1:59" x14ac:dyDescent="0.2">
      <c r="A48" s="42" t="s">
        <v>76</v>
      </c>
      <c r="B48" s="129">
        <v>81632998</v>
      </c>
      <c r="C48" s="129">
        <v>17252658</v>
      </c>
      <c r="D48" s="138">
        <f t="shared" si="0"/>
        <v>0.21134416746522039</v>
      </c>
      <c r="E48" s="139">
        <f t="shared" si="6"/>
        <v>3646248.6415721742</v>
      </c>
      <c r="F48" s="132">
        <f t="shared" si="1"/>
        <v>2.289708557797965E-3</v>
      </c>
      <c r="G48" s="250">
        <f>+'[5]CENSO POB 2020'!C46</f>
        <v>147624</v>
      </c>
      <c r="H48" s="128">
        <f t="shared" si="2"/>
        <v>2.5520871330372057E-2</v>
      </c>
      <c r="I48" s="128">
        <f t="shared" si="7"/>
        <v>2.1692740630816248E-2</v>
      </c>
      <c r="J48" s="129">
        <f>+'[5]TERRITORIO INEGI 2021'!B42</f>
        <v>322.8</v>
      </c>
      <c r="K48" s="128">
        <f t="shared" si="3"/>
        <v>5.0314543833506857E-3</v>
      </c>
      <c r="L48" s="131">
        <f t="shared" si="8"/>
        <v>7.5471815750260279E-4</v>
      </c>
      <c r="M48" s="132">
        <f t="shared" si="9"/>
        <v>2.2447458788318851E-2</v>
      </c>
      <c r="N48" s="133">
        <v>19678</v>
      </c>
      <c r="O48" s="134">
        <v>32877</v>
      </c>
      <c r="P48" s="135">
        <f t="shared" si="10"/>
        <v>3.0567247106864034E-2</v>
      </c>
      <c r="Q48" s="135">
        <v>1.8363293522999999</v>
      </c>
      <c r="R48" s="251">
        <f t="shared" si="11"/>
        <v>5.6131533081341681E-2</v>
      </c>
      <c r="S48" s="252">
        <f t="shared" si="12"/>
        <v>2.9113036925540778E-2</v>
      </c>
      <c r="T48" s="252">
        <f t="shared" si="13"/>
        <v>2.474608138670966E-2</v>
      </c>
      <c r="U48" s="252">
        <f t="shared" si="14"/>
        <v>0.59853392949478357</v>
      </c>
      <c r="V48" s="252">
        <f t="shared" si="15"/>
        <v>7.953469461024678E-3</v>
      </c>
      <c r="W48" s="251">
        <f t="shared" si="16"/>
        <v>1.1930204191537017E-3</v>
      </c>
      <c r="X48" s="253">
        <f t="shared" si="17"/>
        <v>2.5939101805863361E-2</v>
      </c>
      <c r="Y48" s="32"/>
      <c r="Z48" s="141" t="e">
        <f t="shared" si="4"/>
        <v>#REF!</v>
      </c>
      <c r="AA48" s="142" t="e">
        <f t="shared" si="5"/>
        <v>#REF!</v>
      </c>
      <c r="AB48" s="142" t="e">
        <f t="shared" si="18"/>
        <v>#REF!</v>
      </c>
      <c r="AC48" s="142" t="e">
        <f t="shared" si="19"/>
        <v>#REF!</v>
      </c>
      <c r="AD48" s="254" t="e">
        <f t="shared" si="20"/>
        <v>#REF!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x14ac:dyDescent="0.2">
      <c r="A49" s="42" t="s">
        <v>77</v>
      </c>
      <c r="B49" s="129">
        <v>7103115</v>
      </c>
      <c r="C49" s="129">
        <v>1075933</v>
      </c>
      <c r="D49" s="138">
        <f t="shared" si="0"/>
        <v>0.15147340286620728</v>
      </c>
      <c r="E49" s="139">
        <f t="shared" si="6"/>
        <v>162975.232766047</v>
      </c>
      <c r="F49" s="132">
        <f t="shared" si="1"/>
        <v>1.0234238579315125E-4</v>
      </c>
      <c r="G49" s="250">
        <f>+'[5]CENSO POB 2020'!C38</f>
        <v>5389</v>
      </c>
      <c r="H49" s="128">
        <f t="shared" si="2"/>
        <v>9.3163696688461914E-4</v>
      </c>
      <c r="I49" s="128">
        <f t="shared" si="7"/>
        <v>7.918914218519263E-4</v>
      </c>
      <c r="J49" s="129">
        <f>+'[5]TERRITORIO INEGI 2021'!B43</f>
        <v>1341</v>
      </c>
      <c r="K49" s="128">
        <f t="shared" si="3"/>
        <v>2.0902045626001453E-2</v>
      </c>
      <c r="L49" s="131">
        <f t="shared" si="8"/>
        <v>3.135306843900218E-3</v>
      </c>
      <c r="M49" s="132">
        <f t="shared" si="9"/>
        <v>3.927198265752144E-3</v>
      </c>
      <c r="N49" s="133">
        <v>1611</v>
      </c>
      <c r="O49" s="134">
        <v>1054</v>
      </c>
      <c r="P49" s="135">
        <f t="shared" si="10"/>
        <v>9.7995189496105769E-4</v>
      </c>
      <c r="Q49" s="135">
        <v>2.1403267704000002</v>
      </c>
      <c r="R49" s="251">
        <f t="shared" si="11"/>
        <v>2.0974172744893608E-3</v>
      </c>
      <c r="S49" s="252">
        <f t="shared" si="12"/>
        <v>1.0878410620281658E-3</v>
      </c>
      <c r="T49" s="252">
        <f t="shared" si="13"/>
        <v>9.2466490272394091E-4</v>
      </c>
      <c r="U49" s="252">
        <f t="shared" si="14"/>
        <v>1.5284629981024669</v>
      </c>
      <c r="V49" s="252">
        <f t="shared" si="15"/>
        <v>2.0310600917771596E-2</v>
      </c>
      <c r="W49" s="251">
        <f t="shared" si="16"/>
        <v>3.0465901376657395E-3</v>
      </c>
      <c r="X49" s="253">
        <f t="shared" si="17"/>
        <v>3.9712550403896802E-3</v>
      </c>
      <c r="Y49" s="32"/>
      <c r="Z49" s="141" t="e">
        <f t="shared" si="4"/>
        <v>#REF!</v>
      </c>
      <c r="AA49" s="142" t="e">
        <f t="shared" si="5"/>
        <v>#REF!</v>
      </c>
      <c r="AB49" s="142" t="e">
        <f t="shared" si="18"/>
        <v>#REF!</v>
      </c>
      <c r="AC49" s="142" t="e">
        <f t="shared" si="19"/>
        <v>#REF!</v>
      </c>
      <c r="AD49" s="254" t="e">
        <f t="shared" si="20"/>
        <v>#REF!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</row>
    <row r="50" spans="1:59" x14ac:dyDescent="0.2">
      <c r="A50" s="42" t="s">
        <v>78</v>
      </c>
      <c r="B50" s="129">
        <v>939947</v>
      </c>
      <c r="C50" s="129">
        <v>222448</v>
      </c>
      <c r="D50" s="138">
        <f t="shared" si="0"/>
        <v>0.23666015211495967</v>
      </c>
      <c r="E50" s="139">
        <f t="shared" si="6"/>
        <v>52644.577517668549</v>
      </c>
      <c r="F50" s="132">
        <f t="shared" si="1"/>
        <v>3.3058837044061201E-5</v>
      </c>
      <c r="G50" s="250">
        <f>+'[5]CENSO POB 2020'!C47</f>
        <v>2377</v>
      </c>
      <c r="H50" s="128">
        <f t="shared" si="2"/>
        <v>4.1092987015860824E-4</v>
      </c>
      <c r="I50" s="128">
        <f t="shared" si="7"/>
        <v>3.4929038963481702E-4</v>
      </c>
      <c r="J50" s="129">
        <f>+'[5]TERRITORIO INEGI 2021'!B44</f>
        <v>683.1</v>
      </c>
      <c r="K50" s="128">
        <f t="shared" si="3"/>
        <v>1.0647417872573894E-2</v>
      </c>
      <c r="L50" s="131">
        <f t="shared" si="8"/>
        <v>1.5971126808860842E-3</v>
      </c>
      <c r="M50" s="132">
        <f t="shared" si="9"/>
        <v>1.9464030705209012E-3</v>
      </c>
      <c r="N50" s="133">
        <v>1875</v>
      </c>
      <c r="O50" s="134">
        <v>790</v>
      </c>
      <c r="P50" s="135">
        <f t="shared" si="10"/>
        <v>7.3449904840534679E-4</v>
      </c>
      <c r="Q50" s="135">
        <v>2.1956719391999999</v>
      </c>
      <c r="R50" s="251">
        <f t="shared" si="11"/>
        <v>1.6127189499527224E-3</v>
      </c>
      <c r="S50" s="252">
        <f t="shared" si="12"/>
        <v>8.3644867266416574E-4</v>
      </c>
      <c r="T50" s="252">
        <f t="shared" si="13"/>
        <v>7.1098137176454088E-4</v>
      </c>
      <c r="U50" s="252">
        <f t="shared" si="14"/>
        <v>2.3734177215189876</v>
      </c>
      <c r="V50" s="252">
        <f t="shared" si="15"/>
        <v>3.1538571893977414E-2</v>
      </c>
      <c r="W50" s="251">
        <f t="shared" si="16"/>
        <v>4.7307857840966118E-3</v>
      </c>
      <c r="X50" s="253">
        <f t="shared" si="17"/>
        <v>5.4417671558611522E-3</v>
      </c>
      <c r="Y50" s="32"/>
      <c r="Z50" s="141" t="e">
        <f t="shared" si="4"/>
        <v>#REF!</v>
      </c>
      <c r="AA50" s="142" t="e">
        <f t="shared" si="5"/>
        <v>#REF!</v>
      </c>
      <c r="AB50" s="142" t="e">
        <f t="shared" si="18"/>
        <v>#REF!</v>
      </c>
      <c r="AC50" s="142" t="e">
        <f t="shared" si="19"/>
        <v>#REF!</v>
      </c>
      <c r="AD50" s="254" t="e">
        <f t="shared" si="20"/>
        <v>#REF!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</row>
    <row r="51" spans="1:59" x14ac:dyDescent="0.2">
      <c r="A51" s="42" t="s">
        <v>79</v>
      </c>
      <c r="B51" s="129">
        <v>19089007</v>
      </c>
      <c r="C51" s="129">
        <v>7881801</v>
      </c>
      <c r="D51" s="138">
        <f t="shared" si="0"/>
        <v>0.41289738119955638</v>
      </c>
      <c r="E51" s="139">
        <f t="shared" si="6"/>
        <v>3254374.9920360446</v>
      </c>
      <c r="F51" s="132">
        <f t="shared" si="1"/>
        <v>2.0436264780713579E-3</v>
      </c>
      <c r="G51" s="250">
        <f>+'[5]CENSO POB 2020'!C48</f>
        <v>34709</v>
      </c>
      <c r="H51" s="128">
        <f t="shared" si="2"/>
        <v>6.0004059164220159E-3</v>
      </c>
      <c r="I51" s="128">
        <f t="shared" si="7"/>
        <v>5.1003450289587131E-3</v>
      </c>
      <c r="J51" s="129">
        <f>+'[5]TERRITORIO INEGI 2021'!B45</f>
        <v>1541.5</v>
      </c>
      <c r="K51" s="128">
        <f t="shared" si="3"/>
        <v>2.4027220978733214E-2</v>
      </c>
      <c r="L51" s="131">
        <f t="shared" si="8"/>
        <v>3.6040831468099818E-3</v>
      </c>
      <c r="M51" s="132">
        <f t="shared" si="9"/>
        <v>8.7044281757686949E-3</v>
      </c>
      <c r="N51" s="133">
        <v>9838</v>
      </c>
      <c r="O51" s="134">
        <v>7575</v>
      </c>
      <c r="P51" s="135">
        <f t="shared" si="10"/>
        <v>7.0428231540132936E-3</v>
      </c>
      <c r="Q51" s="135">
        <v>1.6303971907999999</v>
      </c>
      <c r="R51" s="251">
        <f t="shared" si="11"/>
        <v>1.1482599085604469E-2</v>
      </c>
      <c r="S51" s="252">
        <f t="shared" si="12"/>
        <v>5.9555353796581761E-3</v>
      </c>
      <c r="T51" s="252">
        <f t="shared" si="13"/>
        <v>5.0622050727094497E-3</v>
      </c>
      <c r="U51" s="252">
        <f t="shared" si="14"/>
        <v>1.2987458745874587</v>
      </c>
      <c r="V51" s="252">
        <f t="shared" si="15"/>
        <v>1.7258061978010494E-2</v>
      </c>
      <c r="W51" s="251">
        <f t="shared" si="16"/>
        <v>2.5887092967015741E-3</v>
      </c>
      <c r="X51" s="253">
        <f t="shared" si="17"/>
        <v>7.6509143694110243E-3</v>
      </c>
      <c r="Y51" s="32"/>
      <c r="Z51" s="141" t="e">
        <f t="shared" si="4"/>
        <v>#REF!</v>
      </c>
      <c r="AA51" s="142" t="e">
        <f t="shared" si="5"/>
        <v>#REF!</v>
      </c>
      <c r="AB51" s="142" t="e">
        <f t="shared" si="18"/>
        <v>#REF!</v>
      </c>
      <c r="AC51" s="142" t="e">
        <f t="shared" si="19"/>
        <v>#REF!</v>
      </c>
      <c r="AD51" s="254" t="e">
        <f t="shared" si="20"/>
        <v>#REF!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</row>
    <row r="52" spans="1:59" x14ac:dyDescent="0.2">
      <c r="A52" s="42" t="s">
        <v>80</v>
      </c>
      <c r="B52" s="129">
        <v>119215481</v>
      </c>
      <c r="C52" s="129">
        <v>19038713.890000001</v>
      </c>
      <c r="D52" s="138">
        <f t="shared" si="0"/>
        <v>0.15970001320549973</v>
      </c>
      <c r="E52" s="139">
        <f t="shared" si="6"/>
        <v>3040482.8596487311</v>
      </c>
      <c r="F52" s="132">
        <f t="shared" si="1"/>
        <v>1.9093101727077942E-3</v>
      </c>
      <c r="G52" s="250">
        <f>+'[5]CENSO POB 2020'!C49</f>
        <v>86766</v>
      </c>
      <c r="H52" s="128">
        <f t="shared" si="2"/>
        <v>1.4999891087161044E-2</v>
      </c>
      <c r="I52" s="128">
        <f t="shared" si="7"/>
        <v>1.2749907424086887E-2</v>
      </c>
      <c r="J52" s="129">
        <f>+'[5]TERRITORIO INEGI 2021'!B46</f>
        <v>1667.4</v>
      </c>
      <c r="K52" s="128">
        <f t="shared" si="3"/>
        <v>2.5989612883515902E-2</v>
      </c>
      <c r="L52" s="131">
        <f t="shared" si="8"/>
        <v>3.8984419325273851E-3</v>
      </c>
      <c r="M52" s="132">
        <f t="shared" si="9"/>
        <v>1.6648349356614273E-2</v>
      </c>
      <c r="N52" s="133">
        <v>13606</v>
      </c>
      <c r="O52" s="134">
        <v>22970</v>
      </c>
      <c r="P52" s="135">
        <f t="shared" si="10"/>
        <v>2.1356257141608628E-2</v>
      </c>
      <c r="Q52" s="135">
        <v>1.9100372027999999</v>
      </c>
      <c r="R52" s="251">
        <f t="shared" si="11"/>
        <v>4.0791245653035664E-2</v>
      </c>
      <c r="S52" s="252">
        <f t="shared" si="12"/>
        <v>2.1156682808123412E-2</v>
      </c>
      <c r="T52" s="252">
        <f t="shared" si="13"/>
        <v>1.7983180386904898E-2</v>
      </c>
      <c r="U52" s="252">
        <f t="shared" si="14"/>
        <v>0.59233783195472356</v>
      </c>
      <c r="V52" s="252">
        <f t="shared" si="15"/>
        <v>7.8711341578214088E-3</v>
      </c>
      <c r="W52" s="251">
        <f t="shared" si="16"/>
        <v>1.1806701236732112E-3</v>
      </c>
      <c r="X52" s="253">
        <f t="shared" si="17"/>
        <v>1.9163850510578111E-2</v>
      </c>
      <c r="Y52" s="32"/>
      <c r="Z52" s="141" t="e">
        <f t="shared" si="4"/>
        <v>#REF!</v>
      </c>
      <c r="AA52" s="142" t="e">
        <f t="shared" si="5"/>
        <v>#REF!</v>
      </c>
      <c r="AB52" s="142" t="e">
        <f t="shared" si="18"/>
        <v>#REF!</v>
      </c>
      <c r="AC52" s="142" t="e">
        <f t="shared" si="19"/>
        <v>#REF!</v>
      </c>
      <c r="AD52" s="254" t="e">
        <f t="shared" si="20"/>
        <v>#REF!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</row>
    <row r="53" spans="1:59" x14ac:dyDescent="0.2">
      <c r="A53" s="42" t="s">
        <v>81</v>
      </c>
      <c r="B53" s="129">
        <v>642295900</v>
      </c>
      <c r="C53" s="129">
        <v>306694612.58999997</v>
      </c>
      <c r="D53" s="138">
        <f t="shared" si="0"/>
        <v>0.47749738491246785</v>
      </c>
      <c r="E53" s="139">
        <f t="shared" si="6"/>
        <v>146445875.47846743</v>
      </c>
      <c r="F53" s="132">
        <f t="shared" si="1"/>
        <v>9.1962564075904835E-2</v>
      </c>
      <c r="G53" s="250">
        <f>+'[5]CENSO POB 2020'!C50</f>
        <v>412199</v>
      </c>
      <c r="H53" s="128">
        <f t="shared" si="2"/>
        <v>7.125994175410523E-2</v>
      </c>
      <c r="I53" s="128">
        <f t="shared" si="7"/>
        <v>6.0570950490989442E-2</v>
      </c>
      <c r="J53" s="129">
        <f>+'[5]TERRITORIO INEGI 2021'!B47</f>
        <v>60.1</v>
      </c>
      <c r="K53" s="128">
        <f t="shared" si="3"/>
        <v>9.3677326034503157E-4</v>
      </c>
      <c r="L53" s="131">
        <f t="shared" si="8"/>
        <v>1.4051598905175474E-4</v>
      </c>
      <c r="M53" s="132">
        <f t="shared" si="9"/>
        <v>6.07114664800412E-2</v>
      </c>
      <c r="N53" s="133">
        <v>47668</v>
      </c>
      <c r="O53" s="134">
        <v>40796</v>
      </c>
      <c r="P53" s="135">
        <f t="shared" si="10"/>
        <v>3.7929902757904463E-2</v>
      </c>
      <c r="Q53" s="135">
        <v>1.7340616191</v>
      </c>
      <c r="R53" s="251">
        <f t="shared" si="11"/>
        <v>6.5772788588677369E-2</v>
      </c>
      <c r="S53" s="252">
        <f t="shared" si="12"/>
        <v>3.4113545769418024E-2</v>
      </c>
      <c r="T53" s="252">
        <f t="shared" si="13"/>
        <v>2.899651390400532E-2</v>
      </c>
      <c r="U53" s="252">
        <f t="shared" si="14"/>
        <v>1.1684478870477497</v>
      </c>
      <c r="V53" s="252">
        <f t="shared" si="15"/>
        <v>1.5526629533395704E-2</v>
      </c>
      <c r="W53" s="251">
        <f t="shared" si="16"/>
        <v>2.3289944300093554E-3</v>
      </c>
      <c r="X53" s="253">
        <f t="shared" si="17"/>
        <v>3.1325508334014679E-2</v>
      </c>
      <c r="Y53" s="32"/>
      <c r="Z53" s="141" t="e">
        <f t="shared" si="4"/>
        <v>#REF!</v>
      </c>
      <c r="AA53" s="142" t="e">
        <f t="shared" si="5"/>
        <v>#REF!</v>
      </c>
      <c r="AB53" s="142" t="e">
        <f t="shared" si="18"/>
        <v>#REF!</v>
      </c>
      <c r="AC53" s="142" t="e">
        <f t="shared" si="19"/>
        <v>#REF!</v>
      </c>
      <c r="AD53" s="254" t="e">
        <f t="shared" si="20"/>
        <v>#REF!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</row>
    <row r="54" spans="1:59" x14ac:dyDescent="0.2">
      <c r="A54" s="42" t="s">
        <v>82</v>
      </c>
      <c r="B54" s="129">
        <v>1119704293</v>
      </c>
      <c r="C54" s="129">
        <v>671271036.40999997</v>
      </c>
      <c r="D54" s="138">
        <f t="shared" si="0"/>
        <v>0.5995074240641497</v>
      </c>
      <c r="E54" s="139">
        <f t="shared" si="6"/>
        <v>402431969.88703114</v>
      </c>
      <c r="F54" s="132">
        <f t="shared" si="1"/>
        <v>0.25271231228612001</v>
      </c>
      <c r="G54" s="250">
        <f>+'[5]CENSO POB 2020'!C51</f>
        <v>132169</v>
      </c>
      <c r="H54" s="128">
        <f t="shared" si="2"/>
        <v>2.2849049225491413E-2</v>
      </c>
      <c r="I54" s="128">
        <f t="shared" si="7"/>
        <v>1.9421691841667702E-2</v>
      </c>
      <c r="J54" s="129">
        <f>+'[5]TERRITORIO INEGI 2021'!B48</f>
        <v>70.8</v>
      </c>
      <c r="K54" s="128">
        <f t="shared" si="3"/>
        <v>1.103553191887325E-3</v>
      </c>
      <c r="L54" s="131">
        <f t="shared" si="8"/>
        <v>1.6553297878309873E-4</v>
      </c>
      <c r="M54" s="132">
        <f t="shared" si="9"/>
        <v>1.9587224820450801E-2</v>
      </c>
      <c r="N54" s="133">
        <v>4761</v>
      </c>
      <c r="O54" s="134">
        <v>6438</v>
      </c>
      <c r="P54" s="135">
        <f t="shared" si="10"/>
        <v>5.9857023716881298E-3</v>
      </c>
      <c r="Q54" s="135">
        <v>1.903799258</v>
      </c>
      <c r="R54" s="251">
        <f t="shared" si="11"/>
        <v>1.1395575733828702E-2</v>
      </c>
      <c r="S54" s="252">
        <f t="shared" si="12"/>
        <v>5.91040007131089E-3</v>
      </c>
      <c r="T54" s="252">
        <f t="shared" si="13"/>
        <v>5.0238400606142566E-3</v>
      </c>
      <c r="U54" s="252">
        <f t="shared" si="14"/>
        <v>0.73951537744641194</v>
      </c>
      <c r="V54" s="252">
        <f t="shared" si="15"/>
        <v>9.8268664158151723E-3</v>
      </c>
      <c r="W54" s="251">
        <f t="shared" si="16"/>
        <v>1.4740299623722758E-3</v>
      </c>
      <c r="X54" s="253">
        <f t="shared" si="17"/>
        <v>6.4978700229865322E-3</v>
      </c>
      <c r="Y54" s="32"/>
      <c r="Z54" s="141" t="e">
        <f t="shared" si="4"/>
        <v>#REF!</v>
      </c>
      <c r="AA54" s="142" t="e">
        <f t="shared" si="5"/>
        <v>#REF!</v>
      </c>
      <c r="AB54" s="142" t="e">
        <f t="shared" si="18"/>
        <v>#REF!</v>
      </c>
      <c r="AC54" s="142" t="e">
        <f t="shared" si="19"/>
        <v>#REF!</v>
      </c>
      <c r="AD54" s="254" t="e">
        <f t="shared" si="20"/>
        <v>#REF!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</row>
    <row r="55" spans="1:59" x14ac:dyDescent="0.2">
      <c r="A55" s="42" t="s">
        <v>83</v>
      </c>
      <c r="B55" s="129">
        <v>274755070</v>
      </c>
      <c r="C55" s="129">
        <v>112141719.38</v>
      </c>
      <c r="D55" s="138">
        <f t="shared" si="0"/>
        <v>0.40815159254386096</v>
      </c>
      <c r="E55" s="139">
        <f t="shared" si="6"/>
        <v>45770821.355553754</v>
      </c>
      <c r="F55" s="132">
        <f t="shared" si="1"/>
        <v>2.8742373781198108E-2</v>
      </c>
      <c r="G55" s="250">
        <f>+'[5]CENSO POB 2020'!C52</f>
        <v>306322</v>
      </c>
      <c r="H55" s="128">
        <f t="shared" si="2"/>
        <v>5.2956188341070756E-2</v>
      </c>
      <c r="I55" s="128">
        <f t="shared" si="7"/>
        <v>4.5012760089910141E-2</v>
      </c>
      <c r="J55" s="129">
        <f>+'[5]TERRITORIO INEGI 2021'!B49</f>
        <v>915.8</v>
      </c>
      <c r="K55" s="128">
        <f t="shared" si="3"/>
        <v>1.4274491710881529E-2</v>
      </c>
      <c r="L55" s="131">
        <f t="shared" si="8"/>
        <v>2.1411737566322292E-3</v>
      </c>
      <c r="M55" s="132">
        <f t="shared" si="9"/>
        <v>4.7153933846542373E-2</v>
      </c>
      <c r="N55" s="133">
        <v>43432</v>
      </c>
      <c r="O55" s="134">
        <v>47092</v>
      </c>
      <c r="P55" s="135">
        <f t="shared" si="10"/>
        <v>4.378358125000581E-2</v>
      </c>
      <c r="Q55" s="135">
        <v>1.8493369051999999</v>
      </c>
      <c r="R55" s="251">
        <f t="shared" si="11"/>
        <v>8.0970592647458484E-2</v>
      </c>
      <c r="S55" s="252">
        <f t="shared" si="12"/>
        <v>4.1995999827981793E-2</v>
      </c>
      <c r="T55" s="252">
        <f t="shared" si="13"/>
        <v>3.5696599853784525E-2</v>
      </c>
      <c r="U55" s="252">
        <f t="shared" si="14"/>
        <v>0.92227979274611394</v>
      </c>
      <c r="V55" s="252">
        <f t="shared" si="15"/>
        <v>1.2255485954351926E-2</v>
      </c>
      <c r="W55" s="251">
        <f t="shared" si="16"/>
        <v>1.8383228931527888E-3</v>
      </c>
      <c r="X55" s="253">
        <f t="shared" si="17"/>
        <v>3.7534922746937316E-2</v>
      </c>
      <c r="Y55" s="32"/>
      <c r="Z55" s="141" t="e">
        <f t="shared" si="4"/>
        <v>#REF!</v>
      </c>
      <c r="AA55" s="142" t="e">
        <f t="shared" si="5"/>
        <v>#REF!</v>
      </c>
      <c r="AB55" s="142" t="e">
        <f t="shared" si="18"/>
        <v>#REF!</v>
      </c>
      <c r="AC55" s="142" t="e">
        <f t="shared" si="19"/>
        <v>#REF!</v>
      </c>
      <c r="AD55" s="254" t="e">
        <f t="shared" si="20"/>
        <v>#REF!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</row>
    <row r="56" spans="1:59" x14ac:dyDescent="0.2">
      <c r="A56" s="42" t="s">
        <v>84</v>
      </c>
      <c r="B56" s="129">
        <v>175563518</v>
      </c>
      <c r="C56" s="129">
        <v>85362095.170000002</v>
      </c>
      <c r="D56" s="138">
        <f t="shared" si="0"/>
        <v>0.48621772987027978</v>
      </c>
      <c r="E56" s="139">
        <f t="shared" si="6"/>
        <v>41504564.130528174</v>
      </c>
      <c r="F56" s="132">
        <f t="shared" si="1"/>
        <v>2.606332288858083E-2</v>
      </c>
      <c r="G56" s="250">
        <f>+'[5]CENSO POB 2020'!C53</f>
        <v>46784</v>
      </c>
      <c r="H56" s="128">
        <f t="shared" si="2"/>
        <v>8.0879019964242016E-3</v>
      </c>
      <c r="I56" s="128">
        <f t="shared" si="7"/>
        <v>6.8747166969605712E-3</v>
      </c>
      <c r="J56" s="129">
        <f>+'[5]TERRITORIO INEGI 2021'!B50</f>
        <v>739.2</v>
      </c>
      <c r="K56" s="128">
        <f t="shared" si="3"/>
        <v>1.1521843494959192E-2</v>
      </c>
      <c r="L56" s="131">
        <f t="shared" si="8"/>
        <v>1.7282765242438787E-3</v>
      </c>
      <c r="M56" s="132">
        <f t="shared" si="9"/>
        <v>8.6029932212044503E-3</v>
      </c>
      <c r="N56" s="133">
        <v>7735</v>
      </c>
      <c r="O56" s="134">
        <v>5334</v>
      </c>
      <c r="P56" s="135">
        <f t="shared" si="10"/>
        <v>4.9592631951824303E-3</v>
      </c>
      <c r="Q56" s="135">
        <v>2.0438860060000001</v>
      </c>
      <c r="R56" s="251">
        <f t="shared" si="11"/>
        <v>1.0136168644704216E-2</v>
      </c>
      <c r="S56" s="252">
        <f t="shared" si="12"/>
        <v>5.2571992218554417E-3</v>
      </c>
      <c r="T56" s="252">
        <f t="shared" si="13"/>
        <v>4.4686193385771256E-3</v>
      </c>
      <c r="U56" s="252">
        <f t="shared" si="14"/>
        <v>1.4501312335958005</v>
      </c>
      <c r="V56" s="252">
        <f t="shared" si="15"/>
        <v>1.9269708720803205E-2</v>
      </c>
      <c r="W56" s="251">
        <f t="shared" si="16"/>
        <v>2.8904563081204805E-3</v>
      </c>
      <c r="X56" s="253">
        <f t="shared" si="17"/>
        <v>7.3590756466976066E-3</v>
      </c>
      <c r="Y56" s="32"/>
      <c r="Z56" s="141" t="e">
        <f t="shared" si="4"/>
        <v>#REF!</v>
      </c>
      <c r="AA56" s="142" t="e">
        <f t="shared" si="5"/>
        <v>#REF!</v>
      </c>
      <c r="AB56" s="142" t="e">
        <f t="shared" si="18"/>
        <v>#REF!</v>
      </c>
      <c r="AC56" s="142" t="e">
        <f t="shared" si="19"/>
        <v>#REF!</v>
      </c>
      <c r="AD56" s="254" t="e">
        <f t="shared" si="20"/>
        <v>#REF!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</row>
    <row r="57" spans="1:59" x14ac:dyDescent="0.2">
      <c r="A57" s="42" t="s">
        <v>85</v>
      </c>
      <c r="B57" s="129">
        <v>4524382</v>
      </c>
      <c r="C57" s="129">
        <v>1456869</v>
      </c>
      <c r="D57" s="138">
        <f t="shared" si="0"/>
        <v>0.32200397755980814</v>
      </c>
      <c r="E57" s="139">
        <f t="shared" si="6"/>
        <v>469117.61278358015</v>
      </c>
      <c r="F57" s="132">
        <f t="shared" si="1"/>
        <v>2.9458841625818778E-4</v>
      </c>
      <c r="G57" s="250">
        <f>+'[5]CENSO POB 2020'!C54</f>
        <v>1552</v>
      </c>
      <c r="H57" s="128">
        <f t="shared" si="2"/>
        <v>2.6830591438206137E-4</v>
      </c>
      <c r="I57" s="128">
        <f t="shared" si="7"/>
        <v>2.2806002722475217E-4</v>
      </c>
      <c r="J57" s="129">
        <f>+'[5]TERRITORIO INEGI 2021'!B51</f>
        <v>1764.9</v>
      </c>
      <c r="K57" s="128">
        <f t="shared" si="3"/>
        <v>2.7509336558784465E-2</v>
      </c>
      <c r="L57" s="131">
        <f t="shared" si="8"/>
        <v>4.1264004838176696E-3</v>
      </c>
      <c r="M57" s="132">
        <f t="shared" si="9"/>
        <v>4.354460511042422E-3</v>
      </c>
      <c r="N57" s="133">
        <v>549</v>
      </c>
      <c r="O57" s="134">
        <v>170</v>
      </c>
      <c r="P57" s="135">
        <f t="shared" si="10"/>
        <v>1.5805675725178347E-4</v>
      </c>
      <c r="Q57" s="135">
        <v>2.1071899398</v>
      </c>
      <c r="R57" s="251">
        <f t="shared" si="11"/>
        <v>3.3305560879836883E-4</v>
      </c>
      <c r="S57" s="252">
        <f t="shared" si="12"/>
        <v>1.7274176750444833E-4</v>
      </c>
      <c r="T57" s="252">
        <f t="shared" si="13"/>
        <v>1.4683050237878107E-4</v>
      </c>
      <c r="U57" s="252">
        <f t="shared" si="14"/>
        <v>3.2294117647058824</v>
      </c>
      <c r="V57" s="252">
        <f t="shared" si="15"/>
        <v>4.2913236129057078E-2</v>
      </c>
      <c r="W57" s="251">
        <f t="shared" si="16"/>
        <v>6.4369854193585619E-3</v>
      </c>
      <c r="X57" s="253">
        <f t="shared" si="17"/>
        <v>6.5838159217373425E-3</v>
      </c>
      <c r="Y57" s="32"/>
      <c r="Z57" s="141" t="e">
        <f t="shared" si="4"/>
        <v>#REF!</v>
      </c>
      <c r="AA57" s="142" t="e">
        <f t="shared" si="5"/>
        <v>#REF!</v>
      </c>
      <c r="AB57" s="142" t="e">
        <f t="shared" si="18"/>
        <v>#REF!</v>
      </c>
      <c r="AC57" s="142" t="e">
        <f t="shared" si="19"/>
        <v>#REF!</v>
      </c>
      <c r="AD57" s="254" t="e">
        <f t="shared" si="20"/>
        <v>#REF!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x14ac:dyDescent="0.2">
      <c r="A58" s="42" t="s">
        <v>86</v>
      </c>
      <c r="B58" s="129">
        <v>2896776</v>
      </c>
      <c r="C58" s="129">
        <v>668168</v>
      </c>
      <c r="D58" s="138">
        <f t="shared" si="0"/>
        <v>0.23065918800763333</v>
      </c>
      <c r="E58" s="139">
        <f t="shared" si="6"/>
        <v>154119.08833268433</v>
      </c>
      <c r="F58" s="132">
        <f t="shared" si="1"/>
        <v>9.6781056412875653E-5</v>
      </c>
      <c r="G58" s="250">
        <f>+'[5]CENSO POB 2020'!C55</f>
        <v>3573</v>
      </c>
      <c r="H58" s="128">
        <f t="shared" si="2"/>
        <v>6.1769138665406279E-4</v>
      </c>
      <c r="I58" s="128">
        <f t="shared" si="7"/>
        <v>5.2503767865595338E-4</v>
      </c>
      <c r="J58" s="129">
        <f>+'[5]TERRITORIO INEGI 2021'!B52</f>
        <v>879.3</v>
      </c>
      <c r="K58" s="128">
        <f t="shared" si="3"/>
        <v>1.3705569514498939E-2</v>
      </c>
      <c r="L58" s="131">
        <f t="shared" si="8"/>
        <v>2.0558354271748409E-3</v>
      </c>
      <c r="M58" s="132">
        <f t="shared" si="9"/>
        <v>2.5808731058307942E-3</v>
      </c>
      <c r="N58" s="133">
        <v>1377</v>
      </c>
      <c r="O58" s="134">
        <v>417</v>
      </c>
      <c r="P58" s="135">
        <f t="shared" si="10"/>
        <v>3.8770392808231595E-4</v>
      </c>
      <c r="Q58" s="135">
        <v>1.7545098130000001</v>
      </c>
      <c r="R58" s="251">
        <f t="shared" si="11"/>
        <v>6.8023034635906966E-4</v>
      </c>
      <c r="S58" s="252">
        <f t="shared" si="12"/>
        <v>3.5280652610587192E-4</v>
      </c>
      <c r="T58" s="252">
        <f t="shared" si="13"/>
        <v>2.9988554718999113E-4</v>
      </c>
      <c r="U58" s="252">
        <f t="shared" si="14"/>
        <v>3.3021582733812949</v>
      </c>
      <c r="V58" s="252">
        <f t="shared" si="15"/>
        <v>4.3879910041151653E-2</v>
      </c>
      <c r="W58" s="251">
        <f t="shared" si="16"/>
        <v>6.5819865061727476E-3</v>
      </c>
      <c r="X58" s="253">
        <f t="shared" si="17"/>
        <v>6.8818720533627385E-3</v>
      </c>
      <c r="Y58" s="32"/>
      <c r="Z58" s="141" t="e">
        <f t="shared" si="4"/>
        <v>#REF!</v>
      </c>
      <c r="AA58" s="142" t="e">
        <f t="shared" si="5"/>
        <v>#REF!</v>
      </c>
      <c r="AB58" s="142" t="e">
        <f t="shared" si="18"/>
        <v>#REF!</v>
      </c>
      <c r="AC58" s="142" t="e">
        <f t="shared" si="19"/>
        <v>#REF!</v>
      </c>
      <c r="AD58" s="254" t="e">
        <f t="shared" si="20"/>
        <v>#REF!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</row>
    <row r="59" spans="1:59" ht="13.5" thickBot="1" x14ac:dyDescent="0.25">
      <c r="A59" s="66" t="s">
        <v>87</v>
      </c>
      <c r="B59" s="170">
        <f>SUM(B8:B58)</f>
        <v>7728371151</v>
      </c>
      <c r="C59" s="170">
        <f>SUM(C8:C58)</f>
        <v>3390132264.2400002</v>
      </c>
      <c r="D59" s="171">
        <f t="shared" si="0"/>
        <v>0.43866064375044145</v>
      </c>
      <c r="E59" s="172">
        <f t="shared" ref="E59:J59" si="21">SUM(E8:E58)</f>
        <v>1592450982.0930254</v>
      </c>
      <c r="F59" s="167">
        <f t="shared" si="21"/>
        <v>0.99999999999999989</v>
      </c>
      <c r="G59" s="255">
        <f t="shared" si="21"/>
        <v>5784442</v>
      </c>
      <c r="H59" s="164">
        <f t="shared" si="21"/>
        <v>1.0000000000000002</v>
      </c>
      <c r="I59" s="164">
        <f t="shared" si="21"/>
        <v>0.8500000000000002</v>
      </c>
      <c r="J59" s="163">
        <f t="shared" si="21"/>
        <v>64156.400000000016</v>
      </c>
      <c r="K59" s="164">
        <f t="shared" si="3"/>
        <v>1</v>
      </c>
      <c r="L59" s="166">
        <f t="shared" ref="L59:X59" si="22">SUM(L8:L58)</f>
        <v>0.14999999999999997</v>
      </c>
      <c r="M59" s="167">
        <f t="shared" si="22"/>
        <v>0.99999999999999989</v>
      </c>
      <c r="N59" s="168">
        <f t="shared" si="22"/>
        <v>964355</v>
      </c>
      <c r="O59" s="168">
        <f t="shared" si="22"/>
        <v>1075563</v>
      </c>
      <c r="P59" s="256">
        <f t="shared" si="22"/>
        <v>0.99999999999999989</v>
      </c>
      <c r="Q59" s="256">
        <f t="shared" si="22"/>
        <v>98.366423307599987</v>
      </c>
      <c r="R59" s="257">
        <f t="shared" si="22"/>
        <v>1.9280548856824229</v>
      </c>
      <c r="S59" s="256">
        <f t="shared" si="22"/>
        <v>1</v>
      </c>
      <c r="T59" s="256">
        <f t="shared" si="22"/>
        <v>0.85</v>
      </c>
      <c r="U59" s="256">
        <f t="shared" si="22"/>
        <v>75.254444922162563</v>
      </c>
      <c r="V59" s="256">
        <f t="shared" si="22"/>
        <v>1</v>
      </c>
      <c r="W59" s="258">
        <f t="shared" si="22"/>
        <v>0.15</v>
      </c>
      <c r="X59" s="259">
        <f t="shared" si="22"/>
        <v>0.99999999999999989</v>
      </c>
      <c r="Y59" s="32"/>
      <c r="Z59" s="174" t="e">
        <f>SUM(Z8:Z58)</f>
        <v>#REF!</v>
      </c>
      <c r="AA59" s="175" t="e">
        <f>SUM(AA8:AA58)</f>
        <v>#REF!</v>
      </c>
      <c r="AB59" s="175" t="e">
        <f>SUM(AB8:AB58)</f>
        <v>#REF!</v>
      </c>
      <c r="AC59" s="175" t="e">
        <f>SUM(AC8:AC58)</f>
        <v>#REF!</v>
      </c>
      <c r="AD59" s="167" t="e">
        <f>SUM(AD8:AD58)</f>
        <v>#REF!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 ht="13.5" thickTop="1" x14ac:dyDescent="0.2">
      <c r="A60" s="32"/>
      <c r="B60" s="32"/>
      <c r="C60" s="32"/>
      <c r="D60" s="32"/>
      <c r="E60" s="32"/>
      <c r="F60" s="32"/>
      <c r="G60" s="32"/>
      <c r="H60" s="32"/>
      <c r="I60" s="176"/>
      <c r="J60" s="32"/>
      <c r="K60" s="260"/>
      <c r="L60" s="176"/>
      <c r="M60" s="178"/>
      <c r="N60" s="32"/>
      <c r="O60" s="32"/>
      <c r="P60" s="32"/>
      <c r="Q60" s="32"/>
      <c r="R60" s="53"/>
      <c r="S60" s="32"/>
      <c r="T60" s="32"/>
      <c r="U60" s="32"/>
      <c r="V60" s="32"/>
      <c r="W60" s="32"/>
      <c r="X60" s="176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</row>
    <row r="61" spans="1:59" ht="86.45" customHeight="1" x14ac:dyDescent="0.2">
      <c r="A61" s="32"/>
      <c r="B61" s="286" t="s">
        <v>269</v>
      </c>
      <c r="C61" s="286"/>
      <c r="D61" s="286"/>
      <c r="E61" s="286"/>
      <c r="F61" s="286"/>
      <c r="G61" s="32"/>
      <c r="H61" s="32"/>
      <c r="I61" s="176"/>
      <c r="J61" s="32"/>
      <c r="K61" s="260"/>
      <c r="L61" s="176"/>
      <c r="M61" s="178"/>
      <c r="N61" s="32"/>
      <c r="O61" s="32"/>
      <c r="P61" s="32"/>
      <c r="Q61" s="32"/>
      <c r="R61" s="53"/>
      <c r="S61" s="32"/>
      <c r="T61" s="32"/>
      <c r="U61" s="32"/>
      <c r="V61" s="32"/>
      <c r="W61" s="32"/>
      <c r="X61" s="176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</row>
    <row r="62" spans="1:59" s="4" customFormat="1" x14ac:dyDescent="0.2">
      <c r="A62" s="32"/>
      <c r="B62" s="32" t="s">
        <v>241</v>
      </c>
      <c r="C62" s="32"/>
      <c r="D62" s="32"/>
      <c r="E62" s="32"/>
      <c r="F62" s="32"/>
      <c r="G62" s="32"/>
      <c r="H62" s="32"/>
      <c r="I62" s="176"/>
      <c r="J62" s="32"/>
      <c r="K62" s="32"/>
      <c r="L62" s="176"/>
      <c r="M62" s="178"/>
      <c r="N62" s="32"/>
      <c r="O62" s="32"/>
      <c r="P62" s="32"/>
      <c r="Q62" s="32"/>
      <c r="R62" s="53"/>
      <c r="S62" s="53"/>
      <c r="T62" s="32"/>
      <c r="U62" s="32"/>
      <c r="V62" s="32"/>
      <c r="W62" s="32"/>
      <c r="X62" s="176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</row>
    <row r="63" spans="1:59" x14ac:dyDescent="0.2">
      <c r="A63" s="32"/>
      <c r="B63" s="32"/>
      <c r="C63" s="32"/>
      <c r="D63" s="32"/>
      <c r="E63" s="32"/>
      <c r="F63" s="32"/>
      <c r="G63" s="32"/>
      <c r="H63" s="32"/>
      <c r="I63" s="176"/>
      <c r="J63" s="32"/>
      <c r="K63" s="32"/>
      <c r="L63" s="176"/>
      <c r="M63" s="178"/>
      <c r="N63" s="32"/>
      <c r="O63" s="32"/>
      <c r="P63" s="32"/>
      <c r="Q63" s="32"/>
      <c r="R63" s="53"/>
      <c r="S63" s="32"/>
      <c r="T63" s="32"/>
      <c r="U63" s="32"/>
      <c r="V63" s="32"/>
      <c r="W63" s="32"/>
      <c r="X63" s="176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</row>
    <row r="64" spans="1:59" x14ac:dyDescent="0.2">
      <c r="A64" s="32"/>
      <c r="B64" s="32"/>
      <c r="C64" s="32"/>
      <c r="D64" s="32"/>
      <c r="E64" s="32"/>
      <c r="F64" s="32"/>
      <c r="G64" s="32"/>
      <c r="H64" s="32"/>
      <c r="I64" s="176"/>
      <c r="J64" s="32"/>
      <c r="K64" s="32"/>
      <c r="L64" s="176"/>
      <c r="M64" s="178"/>
      <c r="N64" s="32"/>
      <c r="O64" s="32"/>
      <c r="P64" s="32"/>
      <c r="Q64" s="32"/>
      <c r="R64" s="53"/>
      <c r="S64" s="32"/>
      <c r="T64" s="32"/>
      <c r="U64" s="32"/>
      <c r="V64" s="32"/>
      <c r="W64" s="32"/>
      <c r="X64" s="176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</row>
    <row r="65" spans="1:59" x14ac:dyDescent="0.2">
      <c r="A65" s="32"/>
      <c r="B65" s="32"/>
      <c r="C65" s="32"/>
      <c r="D65" s="32"/>
      <c r="E65" s="32"/>
      <c r="F65" s="32"/>
      <c r="G65" s="32"/>
      <c r="H65" s="32"/>
      <c r="I65" s="176"/>
      <c r="J65" s="32"/>
      <c r="K65" s="32"/>
      <c r="L65" s="176"/>
      <c r="M65" s="178"/>
      <c r="N65" s="32"/>
      <c r="O65" s="32"/>
      <c r="P65" s="32"/>
      <c r="Q65" s="32"/>
      <c r="R65" s="53"/>
      <c r="S65" s="32"/>
      <c r="T65" s="32"/>
      <c r="U65" s="32"/>
      <c r="V65" s="32"/>
      <c r="W65" s="32"/>
      <c r="X65" s="176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</row>
    <row r="66" spans="1:59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5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</row>
    <row r="67" spans="1:59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53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</row>
    <row r="68" spans="1:59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5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</row>
    <row r="69" spans="1:59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53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59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5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</row>
    <row r="71" spans="1:59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3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</row>
    <row r="72" spans="1:59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</row>
    <row r="73" spans="1:59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3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</row>
    <row r="74" spans="1:59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</row>
    <row r="75" spans="1:59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3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</row>
    <row r="76" spans="1:59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5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</row>
    <row r="77" spans="1:59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53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</row>
    <row r="78" spans="1:59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5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</row>
    <row r="79" spans="1:59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53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</row>
    <row r="80" spans="1:59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5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</row>
    <row r="81" spans="1:59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53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</row>
    <row r="82" spans="1:59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</row>
    <row r="83" spans="1:59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</row>
    <row r="84" spans="1:59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5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</row>
    <row r="85" spans="1:59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53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</row>
    <row r="86" spans="1:59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5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</row>
    <row r="87" spans="1:59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53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</row>
    <row r="88" spans="1:59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5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</row>
    <row r="89" spans="1:59" x14ac:dyDescent="0.2">
      <c r="A89" s="32"/>
      <c r="B89" s="32"/>
      <c r="C89" s="32"/>
      <c r="D89" s="32"/>
      <c r="E89" s="32"/>
      <c r="F89" s="32"/>
      <c r="G89" s="32"/>
      <c r="H89" s="32"/>
      <c r="I89" s="176"/>
      <c r="J89" s="32"/>
      <c r="K89" s="32"/>
      <c r="L89" s="176"/>
      <c r="M89" s="17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76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</row>
    <row r="90" spans="1:59" x14ac:dyDescent="0.2">
      <c r="A90" s="32"/>
      <c r="B90" s="32"/>
      <c r="C90" s="32"/>
      <c r="D90" s="32"/>
      <c r="E90" s="32"/>
      <c r="F90" s="32"/>
      <c r="G90" s="32"/>
      <c r="H90" s="32"/>
      <c r="I90" s="176"/>
      <c r="J90" s="32"/>
      <c r="K90" s="32"/>
      <c r="L90" s="176"/>
      <c r="M90" s="17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176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</row>
    <row r="91" spans="1:59" x14ac:dyDescent="0.2">
      <c r="A91" s="32"/>
      <c r="B91" s="32"/>
      <c r="C91" s="32"/>
      <c r="D91" s="32"/>
      <c r="E91" s="32"/>
      <c r="F91" s="32"/>
      <c r="G91" s="32"/>
      <c r="H91" s="32"/>
      <c r="I91" s="176"/>
      <c r="J91" s="32"/>
      <c r="K91" s="32"/>
      <c r="L91" s="176"/>
      <c r="M91" s="17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76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</row>
    <row r="92" spans="1:59" x14ac:dyDescent="0.2">
      <c r="A92" s="32"/>
      <c r="B92" s="32"/>
      <c r="C92" s="32"/>
      <c r="D92" s="32"/>
      <c r="E92" s="32"/>
      <c r="F92" s="32"/>
      <c r="G92" s="32"/>
      <c r="H92" s="32"/>
      <c r="I92" s="176"/>
      <c r="J92" s="32"/>
      <c r="K92" s="32"/>
      <c r="L92" s="176"/>
      <c r="M92" s="17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176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</row>
    <row r="93" spans="1:59" x14ac:dyDescent="0.2">
      <c r="A93" s="32"/>
      <c r="B93" s="32"/>
      <c r="C93" s="32"/>
      <c r="D93" s="32"/>
      <c r="E93" s="32"/>
      <c r="F93" s="32"/>
      <c r="G93" s="32"/>
      <c r="H93" s="32"/>
      <c r="I93" s="176"/>
      <c r="J93" s="32"/>
      <c r="K93" s="32"/>
      <c r="L93" s="176"/>
      <c r="M93" s="17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76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</row>
    <row r="94" spans="1:59" x14ac:dyDescent="0.2">
      <c r="A94" s="32"/>
      <c r="B94" s="32"/>
      <c r="C94" s="32"/>
      <c r="D94" s="32"/>
      <c r="E94" s="32"/>
      <c r="F94" s="32"/>
      <c r="G94" s="32"/>
      <c r="H94" s="32"/>
      <c r="I94" s="176"/>
      <c r="J94" s="32"/>
      <c r="K94" s="32"/>
      <c r="L94" s="176"/>
      <c r="M94" s="17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176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</row>
    <row r="95" spans="1:59" x14ac:dyDescent="0.2">
      <c r="A95" s="32"/>
      <c r="B95" s="32"/>
      <c r="C95" s="32"/>
      <c r="D95" s="32"/>
      <c r="E95" s="32"/>
      <c r="F95" s="32"/>
      <c r="G95" s="32"/>
      <c r="H95" s="32"/>
      <c r="I95" s="176"/>
      <c r="J95" s="32"/>
      <c r="K95" s="32"/>
      <c r="L95" s="176"/>
      <c r="M95" s="178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76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</row>
    <row r="96" spans="1:59" x14ac:dyDescent="0.2">
      <c r="A96" s="32"/>
      <c r="B96" s="32"/>
      <c r="C96" s="32"/>
      <c r="D96" s="32"/>
      <c r="E96" s="32"/>
      <c r="F96" s="32"/>
      <c r="G96" s="32"/>
      <c r="H96" s="32"/>
      <c r="I96" s="176"/>
      <c r="J96" s="32"/>
      <c r="K96" s="32"/>
      <c r="L96" s="176"/>
      <c r="M96" s="178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176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</row>
    <row r="97" spans="1:59" x14ac:dyDescent="0.2">
      <c r="A97" s="32"/>
      <c r="B97" s="32"/>
      <c r="C97" s="32"/>
      <c r="D97" s="32"/>
      <c r="E97" s="32"/>
      <c r="F97" s="32"/>
      <c r="G97" s="32"/>
      <c r="H97" s="32"/>
      <c r="I97" s="176"/>
      <c r="J97" s="32"/>
      <c r="K97" s="32"/>
      <c r="L97" s="176"/>
      <c r="M97" s="17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76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</row>
    <row r="98" spans="1:59" x14ac:dyDescent="0.2">
      <c r="A98" s="32"/>
      <c r="B98" s="32"/>
      <c r="C98" s="32"/>
      <c r="D98" s="32"/>
      <c r="E98" s="32"/>
      <c r="F98" s="32"/>
      <c r="G98" s="32"/>
      <c r="H98" s="32"/>
      <c r="I98" s="176"/>
      <c r="J98" s="32"/>
      <c r="K98" s="32"/>
      <c r="L98" s="176"/>
      <c r="M98" s="178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176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</row>
    <row r="99" spans="1:59" x14ac:dyDescent="0.2">
      <c r="A99" s="32"/>
      <c r="B99" s="32"/>
      <c r="C99" s="32"/>
      <c r="D99" s="32"/>
      <c r="E99" s="32"/>
      <c r="F99" s="32"/>
      <c r="G99" s="32"/>
      <c r="H99" s="32"/>
      <c r="I99" s="176"/>
      <c r="J99" s="32"/>
      <c r="K99" s="32"/>
      <c r="L99" s="176"/>
      <c r="M99" s="178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76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</row>
    <row r="100" spans="1:59" x14ac:dyDescent="0.2">
      <c r="A100" s="32"/>
      <c r="B100" s="32"/>
      <c r="C100" s="32"/>
      <c r="D100" s="32"/>
      <c r="E100" s="32"/>
      <c r="F100" s="32"/>
      <c r="G100" s="32"/>
      <c r="H100" s="32"/>
      <c r="I100" s="176"/>
      <c r="J100" s="32"/>
      <c r="K100" s="32"/>
      <c r="L100" s="176"/>
      <c r="M100" s="178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176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</row>
    <row r="101" spans="1:59" x14ac:dyDescent="0.2">
      <c r="A101" s="32"/>
      <c r="B101" s="32"/>
      <c r="C101" s="32"/>
      <c r="D101" s="32"/>
      <c r="E101" s="32"/>
      <c r="F101" s="32"/>
      <c r="G101" s="32"/>
      <c r="H101" s="32"/>
      <c r="I101" s="176"/>
      <c r="J101" s="32"/>
      <c r="K101" s="32"/>
      <c r="L101" s="176"/>
      <c r="M101" s="178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76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</row>
    <row r="102" spans="1:59" x14ac:dyDescent="0.2">
      <c r="A102" s="32"/>
      <c r="B102" s="32"/>
      <c r="C102" s="32"/>
      <c r="D102" s="32"/>
      <c r="E102" s="32"/>
      <c r="F102" s="32"/>
      <c r="G102" s="32"/>
      <c r="H102" s="32"/>
      <c r="I102" s="176"/>
      <c r="J102" s="32"/>
      <c r="K102" s="32"/>
      <c r="L102" s="176"/>
      <c r="M102" s="178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176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</row>
    <row r="103" spans="1:59" x14ac:dyDescent="0.2">
      <c r="A103" s="32"/>
      <c r="B103" s="32"/>
      <c r="C103" s="32"/>
      <c r="D103" s="32"/>
      <c r="E103" s="32"/>
      <c r="F103" s="32"/>
      <c r="G103" s="32"/>
      <c r="H103" s="32"/>
      <c r="I103" s="176"/>
      <c r="J103" s="32"/>
      <c r="K103" s="32"/>
      <c r="L103" s="176"/>
      <c r="M103" s="178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76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x14ac:dyDescent="0.2">
      <c r="A104" s="32"/>
      <c r="B104" s="32"/>
      <c r="C104" s="32"/>
      <c r="D104" s="32"/>
      <c r="E104" s="32"/>
      <c r="F104" s="32"/>
      <c r="G104" s="32"/>
      <c r="H104" s="32"/>
      <c r="I104" s="176"/>
      <c r="J104" s="32"/>
      <c r="K104" s="32"/>
      <c r="L104" s="176"/>
      <c r="M104" s="178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176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x14ac:dyDescent="0.2">
      <c r="A105" s="32"/>
      <c r="B105" s="32"/>
      <c r="C105" s="32"/>
      <c r="D105" s="32"/>
      <c r="E105" s="32"/>
      <c r="F105" s="32"/>
      <c r="G105" s="32"/>
      <c r="H105" s="32"/>
      <c r="I105" s="176"/>
      <c r="J105" s="32"/>
      <c r="K105" s="32"/>
      <c r="L105" s="176"/>
      <c r="M105" s="178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76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r="106" spans="1:59" x14ac:dyDescent="0.2">
      <c r="A106" s="32"/>
      <c r="B106" s="32"/>
      <c r="C106" s="32"/>
      <c r="D106" s="32"/>
      <c r="E106" s="32"/>
      <c r="F106" s="32"/>
      <c r="G106" s="32"/>
      <c r="H106" s="32"/>
      <c r="I106" s="176"/>
      <c r="J106" s="32"/>
      <c r="K106" s="32"/>
      <c r="L106" s="176"/>
      <c r="M106" s="178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76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r="107" spans="1:59" x14ac:dyDescent="0.2">
      <c r="A107" s="32"/>
      <c r="B107" s="32"/>
      <c r="C107" s="32"/>
      <c r="D107" s="32"/>
      <c r="E107" s="32"/>
      <c r="F107" s="32"/>
      <c r="G107" s="32"/>
      <c r="H107" s="32"/>
      <c r="I107" s="176"/>
      <c r="J107" s="32"/>
      <c r="K107" s="32"/>
      <c r="L107" s="176"/>
      <c r="M107" s="178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76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r="108" spans="1:59" x14ac:dyDescent="0.2">
      <c r="A108" s="32"/>
      <c r="B108" s="32"/>
      <c r="C108" s="32"/>
      <c r="D108" s="32"/>
      <c r="E108" s="32"/>
      <c r="F108" s="32"/>
      <c r="G108" s="32"/>
      <c r="H108" s="32"/>
      <c r="I108" s="176"/>
      <c r="J108" s="32"/>
      <c r="K108" s="32"/>
      <c r="L108" s="176"/>
      <c r="M108" s="178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76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r="109" spans="1:59" x14ac:dyDescent="0.2">
      <c r="A109" s="32"/>
      <c r="B109" s="32"/>
      <c r="C109" s="32"/>
      <c r="D109" s="32"/>
      <c r="E109" s="32"/>
      <c r="F109" s="32"/>
      <c r="G109" s="32"/>
      <c r="H109" s="32"/>
      <c r="I109" s="176"/>
      <c r="J109" s="32"/>
      <c r="K109" s="32"/>
      <c r="L109" s="176"/>
      <c r="M109" s="178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76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r="110" spans="1:59" x14ac:dyDescent="0.2">
      <c r="A110" s="32"/>
      <c r="B110" s="32"/>
      <c r="C110" s="32"/>
      <c r="D110" s="32"/>
      <c r="E110" s="32"/>
      <c r="F110" s="32"/>
      <c r="G110" s="32"/>
      <c r="H110" s="32"/>
      <c r="I110" s="176"/>
      <c r="J110" s="32"/>
      <c r="K110" s="32"/>
      <c r="L110" s="176"/>
      <c r="M110" s="178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176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r="111" spans="1:59" x14ac:dyDescent="0.2">
      <c r="A111" s="32"/>
      <c r="B111" s="32"/>
      <c r="C111" s="32"/>
      <c r="D111" s="32"/>
      <c r="E111" s="32"/>
      <c r="F111" s="32"/>
      <c r="G111" s="32"/>
      <c r="H111" s="32"/>
      <c r="I111" s="176"/>
      <c r="J111" s="32"/>
      <c r="K111" s="32"/>
      <c r="L111" s="176"/>
      <c r="M111" s="178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76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r="112" spans="1:59" x14ac:dyDescent="0.2">
      <c r="A112" s="32"/>
      <c r="B112" s="32"/>
      <c r="C112" s="32"/>
      <c r="D112" s="32"/>
      <c r="E112" s="32"/>
      <c r="F112" s="32"/>
      <c r="G112" s="32"/>
      <c r="H112" s="32"/>
      <c r="I112" s="176"/>
      <c r="J112" s="32"/>
      <c r="K112" s="32"/>
      <c r="L112" s="176"/>
      <c r="M112" s="178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176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r="113" spans="1:59" x14ac:dyDescent="0.2">
      <c r="A113" s="32"/>
      <c r="B113" s="32"/>
      <c r="C113" s="32"/>
      <c r="D113" s="32"/>
      <c r="E113" s="32"/>
      <c r="F113" s="32"/>
      <c r="G113" s="32"/>
      <c r="H113" s="32"/>
      <c r="I113" s="176"/>
      <c r="J113" s="32"/>
      <c r="K113" s="32"/>
      <c r="L113" s="176"/>
      <c r="M113" s="178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76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r="114" spans="1:59" x14ac:dyDescent="0.2">
      <c r="A114" s="32"/>
      <c r="B114" s="32"/>
      <c r="C114" s="32"/>
      <c r="D114" s="32"/>
      <c r="E114" s="32"/>
      <c r="F114" s="32"/>
      <c r="G114" s="32"/>
      <c r="H114" s="32"/>
      <c r="I114" s="176"/>
      <c r="J114" s="32"/>
      <c r="K114" s="32"/>
      <c r="L114" s="176"/>
      <c r="M114" s="178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176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r="115" spans="1:59" x14ac:dyDescent="0.2">
      <c r="A115" s="32"/>
      <c r="B115" s="32"/>
      <c r="C115" s="32"/>
      <c r="D115" s="32"/>
      <c r="E115" s="32"/>
      <c r="F115" s="32"/>
      <c r="G115" s="32"/>
      <c r="H115" s="32"/>
      <c r="I115" s="176"/>
      <c r="J115" s="32"/>
      <c r="K115" s="32"/>
      <c r="L115" s="176"/>
      <c r="M115" s="178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176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r="116" spans="1:59" x14ac:dyDescent="0.2">
      <c r="A116" s="32"/>
      <c r="B116" s="32"/>
      <c r="C116" s="32"/>
      <c r="D116" s="32"/>
      <c r="E116" s="32"/>
      <c r="F116" s="32"/>
      <c r="G116" s="32"/>
      <c r="H116" s="32"/>
      <c r="I116" s="176"/>
      <c r="J116" s="32"/>
      <c r="K116" s="32"/>
      <c r="L116" s="176"/>
      <c r="M116" s="178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176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r="117" spans="1:59" x14ac:dyDescent="0.2">
      <c r="A117" s="32"/>
      <c r="B117" s="32"/>
      <c r="C117" s="32"/>
      <c r="D117" s="32"/>
      <c r="E117" s="32"/>
      <c r="F117" s="32"/>
      <c r="G117" s="32"/>
      <c r="H117" s="32"/>
      <c r="I117" s="176"/>
      <c r="J117" s="32"/>
      <c r="K117" s="32"/>
      <c r="L117" s="176"/>
      <c r="M117" s="178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176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r="118" spans="1:59" x14ac:dyDescent="0.2">
      <c r="A118" s="32"/>
      <c r="B118" s="32"/>
      <c r="C118" s="32"/>
      <c r="D118" s="32"/>
      <c r="E118" s="32"/>
      <c r="F118" s="32"/>
      <c r="G118" s="32"/>
      <c r="H118" s="32"/>
      <c r="I118" s="176"/>
      <c r="J118" s="32"/>
      <c r="K118" s="32"/>
      <c r="L118" s="176"/>
      <c r="M118" s="178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176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r="119" spans="1:59" x14ac:dyDescent="0.2">
      <c r="A119" s="32"/>
      <c r="B119" s="32"/>
      <c r="C119" s="32"/>
      <c r="D119" s="32"/>
      <c r="E119" s="32"/>
      <c r="F119" s="32"/>
      <c r="G119" s="32"/>
      <c r="H119" s="32"/>
      <c r="I119" s="176"/>
      <c r="J119" s="32"/>
      <c r="K119" s="32"/>
      <c r="L119" s="176"/>
      <c r="M119" s="178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176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r="120" spans="1:59" x14ac:dyDescent="0.2">
      <c r="A120" s="32"/>
      <c r="B120" s="32"/>
      <c r="C120" s="32"/>
      <c r="D120" s="32"/>
      <c r="E120" s="32"/>
      <c r="F120" s="32"/>
      <c r="G120" s="32"/>
      <c r="H120" s="32"/>
      <c r="I120" s="176"/>
      <c r="J120" s="32"/>
      <c r="K120" s="32"/>
      <c r="L120" s="176"/>
      <c r="M120" s="178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176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r="121" spans="1:59" x14ac:dyDescent="0.2">
      <c r="A121" s="32"/>
      <c r="B121" s="32"/>
      <c r="C121" s="32"/>
      <c r="D121" s="32"/>
      <c r="E121" s="32"/>
      <c r="F121" s="32"/>
      <c r="G121" s="32"/>
      <c r="H121" s="32"/>
      <c r="I121" s="176"/>
      <c r="J121" s="32"/>
      <c r="K121" s="32"/>
      <c r="L121" s="176"/>
      <c r="M121" s="178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76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r="122" spans="1:59" x14ac:dyDescent="0.2">
      <c r="A122" s="32"/>
      <c r="B122" s="32"/>
      <c r="C122" s="32"/>
      <c r="D122" s="32"/>
      <c r="E122" s="32"/>
      <c r="F122" s="32"/>
      <c r="G122" s="32"/>
      <c r="H122" s="32"/>
      <c r="I122" s="176"/>
      <c r="J122" s="32"/>
      <c r="K122" s="32"/>
      <c r="L122" s="176"/>
      <c r="M122" s="178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76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r="123" spans="1:59" x14ac:dyDescent="0.2">
      <c r="A123" s="32"/>
      <c r="B123" s="32"/>
      <c r="C123" s="32"/>
      <c r="D123" s="32"/>
      <c r="E123" s="32"/>
      <c r="F123" s="32"/>
      <c r="G123" s="32"/>
      <c r="H123" s="32"/>
      <c r="I123" s="176"/>
      <c r="J123" s="32"/>
      <c r="K123" s="32"/>
      <c r="L123" s="176"/>
      <c r="M123" s="178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176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r="124" spans="1:59" x14ac:dyDescent="0.2">
      <c r="A124" s="32"/>
      <c r="B124" s="32"/>
      <c r="C124" s="32"/>
      <c r="D124" s="32"/>
      <c r="E124" s="32"/>
      <c r="F124" s="32"/>
      <c r="G124" s="32"/>
      <c r="H124" s="32"/>
      <c r="I124" s="176"/>
      <c r="J124" s="32"/>
      <c r="K124" s="32"/>
      <c r="L124" s="176"/>
      <c r="M124" s="178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176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r="125" spans="1:59" x14ac:dyDescent="0.2">
      <c r="A125" s="32"/>
      <c r="B125" s="32"/>
      <c r="C125" s="32"/>
      <c r="D125" s="32"/>
      <c r="E125" s="32"/>
      <c r="F125" s="32"/>
      <c r="G125" s="32"/>
      <c r="H125" s="32"/>
      <c r="I125" s="176"/>
      <c r="J125" s="32"/>
      <c r="K125" s="32"/>
      <c r="L125" s="176"/>
      <c r="M125" s="178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76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r="126" spans="1:59" x14ac:dyDescent="0.2">
      <c r="A126" s="32"/>
      <c r="B126" s="32"/>
      <c r="C126" s="32"/>
      <c r="D126" s="32"/>
      <c r="E126" s="32"/>
      <c r="F126" s="32"/>
      <c r="G126" s="32"/>
      <c r="H126" s="32"/>
      <c r="I126" s="176"/>
      <c r="J126" s="32"/>
      <c r="K126" s="32"/>
      <c r="L126" s="176"/>
      <c r="M126" s="178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176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r="127" spans="1:59" x14ac:dyDescent="0.2">
      <c r="A127" s="32"/>
      <c r="B127" s="32"/>
      <c r="C127" s="32"/>
      <c r="D127" s="32"/>
      <c r="E127" s="32"/>
      <c r="F127" s="32"/>
      <c r="G127" s="32"/>
      <c r="H127" s="32"/>
      <c r="I127" s="176"/>
      <c r="J127" s="32"/>
      <c r="K127" s="32"/>
      <c r="L127" s="176"/>
      <c r="M127" s="178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176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r="128" spans="1:59" x14ac:dyDescent="0.2">
      <c r="A128" s="32"/>
      <c r="B128" s="32"/>
      <c r="C128" s="32"/>
      <c r="D128" s="32"/>
      <c r="E128" s="32"/>
      <c r="F128" s="32"/>
      <c r="G128" s="32"/>
      <c r="H128" s="32"/>
      <c r="I128" s="176"/>
      <c r="J128" s="32"/>
      <c r="K128" s="32"/>
      <c r="L128" s="176"/>
      <c r="M128" s="178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176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r="129" spans="1:59" x14ac:dyDescent="0.2">
      <c r="A129" s="32"/>
      <c r="B129" s="32"/>
      <c r="C129" s="32"/>
      <c r="D129" s="32"/>
      <c r="E129" s="32"/>
      <c r="F129" s="32"/>
      <c r="G129" s="32"/>
      <c r="H129" s="32"/>
      <c r="I129" s="176"/>
      <c r="J129" s="32"/>
      <c r="K129" s="32"/>
      <c r="L129" s="176"/>
      <c r="M129" s="178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176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r="130" spans="1:59" x14ac:dyDescent="0.2">
      <c r="A130" s="32"/>
      <c r="B130" s="32"/>
      <c r="C130" s="32"/>
      <c r="D130" s="32"/>
      <c r="E130" s="32"/>
      <c r="F130" s="32"/>
      <c r="G130" s="32"/>
      <c r="H130" s="32"/>
      <c r="I130" s="176"/>
      <c r="J130" s="32"/>
      <c r="K130" s="32"/>
      <c r="L130" s="176"/>
      <c r="M130" s="178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176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r="131" spans="1:59" x14ac:dyDescent="0.2">
      <c r="A131" s="32"/>
      <c r="B131" s="32"/>
      <c r="C131" s="32"/>
      <c r="D131" s="32"/>
      <c r="E131" s="32"/>
      <c r="F131" s="32"/>
      <c r="G131" s="32"/>
      <c r="H131" s="32"/>
      <c r="I131" s="176"/>
      <c r="J131" s="32"/>
      <c r="K131" s="32"/>
      <c r="L131" s="176"/>
      <c r="M131" s="178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176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r="132" spans="1:59" x14ac:dyDescent="0.2">
      <c r="A132" s="32"/>
      <c r="B132" s="32"/>
      <c r="C132" s="32"/>
      <c r="D132" s="32"/>
      <c r="E132" s="32"/>
      <c r="F132" s="32"/>
      <c r="G132" s="32"/>
      <c r="H132" s="32"/>
      <c r="I132" s="176"/>
      <c r="J132" s="32"/>
      <c r="K132" s="32"/>
      <c r="L132" s="176"/>
      <c r="M132" s="178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176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r="133" spans="1:59" x14ac:dyDescent="0.2">
      <c r="A133" s="32"/>
      <c r="B133" s="32"/>
      <c r="C133" s="32"/>
      <c r="D133" s="32"/>
      <c r="E133" s="32"/>
      <c r="F133" s="32"/>
      <c r="G133" s="32"/>
      <c r="H133" s="32"/>
      <c r="I133" s="176"/>
      <c r="J133" s="32"/>
      <c r="K133" s="32"/>
      <c r="L133" s="176"/>
      <c r="M133" s="178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176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">
      <c r="A134" s="32"/>
      <c r="B134" s="32"/>
      <c r="C134" s="32"/>
      <c r="D134" s="32"/>
      <c r="E134" s="32"/>
      <c r="F134" s="32"/>
      <c r="G134" s="32"/>
      <c r="H134" s="32"/>
      <c r="I134" s="176"/>
      <c r="J134" s="32"/>
      <c r="K134" s="32"/>
      <c r="L134" s="176"/>
      <c r="M134" s="178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7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">
      <c r="A135" s="32"/>
      <c r="B135" s="32"/>
      <c r="C135" s="32"/>
      <c r="D135" s="32"/>
      <c r="E135" s="32"/>
      <c r="F135" s="32"/>
      <c r="G135" s="32"/>
      <c r="H135" s="32"/>
      <c r="I135" s="176"/>
      <c r="J135" s="32"/>
      <c r="K135" s="32"/>
      <c r="L135" s="176"/>
      <c r="M135" s="178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76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r="136" spans="1:59" x14ac:dyDescent="0.2">
      <c r="A136" s="32"/>
      <c r="B136" s="32"/>
      <c r="C136" s="32"/>
      <c r="D136" s="32"/>
      <c r="E136" s="32"/>
      <c r="F136" s="32"/>
      <c r="G136" s="32"/>
      <c r="H136" s="32"/>
      <c r="I136" s="176"/>
      <c r="J136" s="32"/>
      <c r="K136" s="32"/>
      <c r="L136" s="176"/>
      <c r="M136" s="178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76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r="137" spans="1:59" x14ac:dyDescent="0.2">
      <c r="A137" s="32"/>
      <c r="B137" s="32"/>
      <c r="C137" s="32"/>
      <c r="D137" s="32"/>
      <c r="E137" s="32"/>
      <c r="F137" s="32"/>
      <c r="G137" s="32"/>
      <c r="H137" s="32"/>
      <c r="I137" s="176"/>
      <c r="J137" s="32"/>
      <c r="K137" s="32"/>
      <c r="L137" s="176"/>
      <c r="M137" s="178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17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r="138" spans="1:59" x14ac:dyDescent="0.2">
      <c r="A138" s="32"/>
      <c r="B138" s="32"/>
      <c r="C138" s="32"/>
      <c r="D138" s="32"/>
      <c r="E138" s="32"/>
      <c r="F138" s="32"/>
      <c r="G138" s="32"/>
      <c r="H138" s="32"/>
      <c r="I138" s="176"/>
      <c r="J138" s="32"/>
      <c r="K138" s="32"/>
      <c r="L138" s="176"/>
      <c r="M138" s="178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17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r="139" spans="1:59" x14ac:dyDescent="0.2">
      <c r="A139" s="32"/>
      <c r="B139" s="32"/>
      <c r="C139" s="32"/>
      <c r="D139" s="32"/>
      <c r="E139" s="32"/>
      <c r="F139" s="32"/>
      <c r="G139" s="32"/>
      <c r="H139" s="32"/>
      <c r="I139" s="176"/>
      <c r="J139" s="32"/>
      <c r="K139" s="32"/>
      <c r="L139" s="176"/>
      <c r="M139" s="178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176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2">
      <c r="A140" s="32"/>
      <c r="B140" s="32"/>
      <c r="C140" s="32"/>
      <c r="D140" s="32"/>
      <c r="E140" s="32"/>
      <c r="F140" s="32"/>
      <c r="G140" s="32"/>
      <c r="H140" s="32"/>
      <c r="I140" s="176"/>
      <c r="J140" s="32"/>
      <c r="K140" s="32"/>
      <c r="L140" s="176"/>
      <c r="M140" s="178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176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2">
      <c r="A141" s="32"/>
      <c r="B141" s="32"/>
      <c r="C141" s="32"/>
      <c r="D141" s="32"/>
      <c r="E141" s="32"/>
      <c r="F141" s="32"/>
      <c r="G141" s="32"/>
      <c r="H141" s="32"/>
      <c r="I141" s="176"/>
      <c r="J141" s="32"/>
      <c r="K141" s="32"/>
      <c r="L141" s="176"/>
      <c r="M141" s="178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176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r="142" spans="1:59" x14ac:dyDescent="0.2">
      <c r="A142" s="32"/>
      <c r="B142" s="32"/>
      <c r="C142" s="32"/>
      <c r="D142" s="32"/>
      <c r="E142" s="32"/>
      <c r="F142" s="32"/>
      <c r="G142" s="32"/>
      <c r="H142" s="32"/>
      <c r="I142" s="176"/>
      <c r="J142" s="32"/>
      <c r="K142" s="32"/>
      <c r="L142" s="176"/>
      <c r="M142" s="178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176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r="143" spans="1:59" x14ac:dyDescent="0.2">
      <c r="A143" s="32"/>
      <c r="B143" s="32"/>
      <c r="C143" s="32"/>
      <c r="D143" s="32"/>
      <c r="E143" s="32"/>
      <c r="F143" s="32"/>
      <c r="G143" s="32"/>
      <c r="H143" s="32"/>
      <c r="I143" s="176"/>
      <c r="J143" s="32"/>
      <c r="K143" s="32"/>
      <c r="L143" s="176"/>
      <c r="M143" s="178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176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r="144" spans="1:59" x14ac:dyDescent="0.2">
      <c r="A144" s="32"/>
      <c r="B144" s="32"/>
      <c r="C144" s="32"/>
      <c r="D144" s="32"/>
      <c r="E144" s="32"/>
      <c r="F144" s="32"/>
      <c r="G144" s="32"/>
      <c r="H144" s="32"/>
      <c r="I144" s="176"/>
      <c r="J144" s="32"/>
      <c r="K144" s="32"/>
      <c r="L144" s="176"/>
      <c r="M144" s="178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176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r="145" spans="1:59" x14ac:dyDescent="0.2">
      <c r="A145" s="32"/>
      <c r="B145" s="32"/>
      <c r="C145" s="32"/>
      <c r="D145" s="32"/>
      <c r="E145" s="32"/>
      <c r="F145" s="32"/>
      <c r="G145" s="32"/>
      <c r="H145" s="32"/>
      <c r="I145" s="176"/>
      <c r="J145" s="32"/>
      <c r="K145" s="32"/>
      <c r="L145" s="176"/>
      <c r="M145" s="178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176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r="146" spans="1:59" x14ac:dyDescent="0.2">
      <c r="A146" s="32"/>
      <c r="B146" s="32"/>
      <c r="C146" s="32"/>
      <c r="D146" s="32"/>
      <c r="E146" s="32"/>
      <c r="F146" s="32"/>
      <c r="G146" s="32"/>
      <c r="H146" s="32"/>
      <c r="I146" s="176"/>
      <c r="J146" s="32"/>
      <c r="K146" s="32"/>
      <c r="L146" s="176"/>
      <c r="M146" s="178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76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r="147" spans="1:59" x14ac:dyDescent="0.2">
      <c r="A147" s="32"/>
      <c r="B147" s="32"/>
      <c r="C147" s="32"/>
      <c r="D147" s="32"/>
      <c r="E147" s="32"/>
      <c r="F147" s="32"/>
      <c r="G147" s="32"/>
      <c r="H147" s="32"/>
      <c r="I147" s="176"/>
      <c r="J147" s="32"/>
      <c r="K147" s="32"/>
      <c r="L147" s="176"/>
      <c r="M147" s="178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176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r="148" spans="1:59" x14ac:dyDescent="0.2">
      <c r="A148" s="32"/>
      <c r="B148" s="32"/>
      <c r="C148" s="32"/>
      <c r="D148" s="32"/>
      <c r="E148" s="32"/>
      <c r="F148" s="32"/>
      <c r="G148" s="32"/>
      <c r="H148" s="32"/>
      <c r="I148" s="176"/>
      <c r="J148" s="32"/>
      <c r="K148" s="32"/>
      <c r="L148" s="176"/>
      <c r="M148" s="178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176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">
      <c r="A149" s="32"/>
      <c r="B149" s="32"/>
      <c r="C149" s="32"/>
      <c r="D149" s="32"/>
      <c r="E149" s="32"/>
      <c r="F149" s="32"/>
      <c r="G149" s="32"/>
      <c r="H149" s="32"/>
      <c r="I149" s="176"/>
      <c r="J149" s="32"/>
      <c r="K149" s="32"/>
      <c r="L149" s="176"/>
      <c r="M149" s="178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76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r="150" spans="1:59" x14ac:dyDescent="0.2">
      <c r="A150" s="32"/>
      <c r="B150" s="32"/>
      <c r="C150" s="32"/>
      <c r="D150" s="32"/>
      <c r="E150" s="32"/>
      <c r="F150" s="32"/>
      <c r="G150" s="32"/>
      <c r="H150" s="32"/>
      <c r="I150" s="176"/>
      <c r="J150" s="32"/>
      <c r="K150" s="32"/>
      <c r="L150" s="176"/>
      <c r="M150" s="178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76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r="151" spans="1:59" x14ac:dyDescent="0.2">
      <c r="A151" s="32"/>
      <c r="B151" s="32"/>
      <c r="C151" s="32"/>
      <c r="D151" s="32"/>
      <c r="E151" s="32"/>
      <c r="F151" s="32"/>
      <c r="G151" s="32"/>
      <c r="H151" s="32"/>
      <c r="I151" s="176"/>
      <c r="J151" s="32"/>
      <c r="K151" s="32"/>
      <c r="L151" s="176"/>
      <c r="M151" s="178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76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r="152" spans="1:59" x14ac:dyDescent="0.2">
      <c r="A152" s="32"/>
      <c r="B152" s="32"/>
      <c r="C152" s="32"/>
      <c r="D152" s="32"/>
      <c r="E152" s="32"/>
      <c r="F152" s="32"/>
      <c r="G152" s="32"/>
      <c r="H152" s="32"/>
      <c r="I152" s="176"/>
      <c r="J152" s="32"/>
      <c r="K152" s="32"/>
      <c r="L152" s="176"/>
      <c r="M152" s="178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176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r="153" spans="1:59" x14ac:dyDescent="0.2">
      <c r="A153" s="32"/>
      <c r="B153" s="32"/>
      <c r="C153" s="32"/>
      <c r="D153" s="32"/>
      <c r="E153" s="32"/>
      <c r="F153" s="32"/>
      <c r="G153" s="32"/>
      <c r="H153" s="32"/>
      <c r="I153" s="176"/>
      <c r="J153" s="32"/>
      <c r="K153" s="32"/>
      <c r="L153" s="176"/>
      <c r="M153" s="178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76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r="154" spans="1:59" x14ac:dyDescent="0.2">
      <c r="A154" s="32"/>
      <c r="B154" s="32"/>
      <c r="C154" s="32"/>
      <c r="D154" s="32"/>
      <c r="E154" s="32"/>
      <c r="F154" s="32"/>
      <c r="G154" s="32"/>
      <c r="H154" s="32"/>
      <c r="I154" s="176"/>
      <c r="J154" s="32"/>
      <c r="K154" s="32"/>
      <c r="L154" s="176"/>
      <c r="M154" s="178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76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r="155" spans="1:59" x14ac:dyDescent="0.2">
      <c r="A155" s="32"/>
      <c r="B155" s="32"/>
      <c r="C155" s="32"/>
      <c r="D155" s="32"/>
      <c r="E155" s="32"/>
      <c r="F155" s="32"/>
      <c r="G155" s="32"/>
      <c r="H155" s="32"/>
      <c r="I155" s="176"/>
      <c r="J155" s="32"/>
      <c r="K155" s="32"/>
      <c r="L155" s="176"/>
      <c r="M155" s="178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176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r="156" spans="1:59" x14ac:dyDescent="0.2">
      <c r="A156" s="32"/>
      <c r="B156" s="32"/>
      <c r="C156" s="32"/>
      <c r="D156" s="32"/>
      <c r="E156" s="32"/>
      <c r="F156" s="32"/>
      <c r="G156" s="32"/>
      <c r="H156" s="32"/>
      <c r="I156" s="176"/>
      <c r="J156" s="32"/>
      <c r="K156" s="32"/>
      <c r="L156" s="176"/>
      <c r="M156" s="178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176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">
      <c r="A157" s="32"/>
      <c r="B157" s="32"/>
      <c r="C157" s="32"/>
      <c r="D157" s="32"/>
      <c r="E157" s="32"/>
      <c r="F157" s="32"/>
      <c r="G157" s="32"/>
      <c r="H157" s="32"/>
      <c r="I157" s="176"/>
      <c r="J157" s="32"/>
      <c r="K157" s="32"/>
      <c r="L157" s="176"/>
      <c r="M157" s="178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176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r="158" spans="1:59" x14ac:dyDescent="0.2">
      <c r="A158" s="32"/>
      <c r="B158" s="32"/>
      <c r="C158" s="32"/>
      <c r="D158" s="32"/>
      <c r="E158" s="32"/>
      <c r="F158" s="32"/>
      <c r="G158" s="32"/>
      <c r="H158" s="32"/>
      <c r="I158" s="176"/>
      <c r="J158" s="32"/>
      <c r="K158" s="32"/>
      <c r="L158" s="176"/>
      <c r="M158" s="178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176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r="159" spans="1:59" x14ac:dyDescent="0.2">
      <c r="A159" s="32"/>
      <c r="B159" s="32"/>
      <c r="C159" s="32"/>
      <c r="D159" s="32"/>
      <c r="E159" s="32"/>
      <c r="F159" s="32"/>
      <c r="G159" s="32"/>
      <c r="H159" s="32"/>
      <c r="I159" s="176"/>
      <c r="J159" s="32"/>
      <c r="K159" s="32"/>
      <c r="L159" s="176"/>
      <c r="M159" s="178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176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r="160" spans="1:59" x14ac:dyDescent="0.2">
      <c r="A160" s="32"/>
      <c r="B160" s="32"/>
      <c r="C160" s="32"/>
      <c r="D160" s="32"/>
      <c r="E160" s="32"/>
      <c r="F160" s="32"/>
      <c r="G160" s="32"/>
      <c r="H160" s="32"/>
      <c r="I160" s="176"/>
      <c r="J160" s="32"/>
      <c r="K160" s="32"/>
      <c r="L160" s="176"/>
      <c r="M160" s="178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76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r="161" spans="1:59" x14ac:dyDescent="0.2">
      <c r="A161" s="32"/>
      <c r="B161" s="32"/>
      <c r="C161" s="32"/>
      <c r="D161" s="32"/>
      <c r="E161" s="32"/>
      <c r="F161" s="32"/>
      <c r="G161" s="32"/>
      <c r="H161" s="32"/>
      <c r="I161" s="176"/>
      <c r="J161" s="32"/>
      <c r="K161" s="32"/>
      <c r="L161" s="176"/>
      <c r="M161" s="178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176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r="162" spans="1:59" x14ac:dyDescent="0.2">
      <c r="A162" s="32"/>
      <c r="B162" s="32"/>
      <c r="C162" s="32"/>
      <c r="D162" s="32"/>
      <c r="E162" s="32"/>
      <c r="F162" s="32"/>
      <c r="G162" s="32"/>
      <c r="H162" s="32"/>
      <c r="I162" s="176"/>
      <c r="J162" s="32"/>
      <c r="K162" s="32"/>
      <c r="L162" s="176"/>
      <c r="M162" s="178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76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r="163" spans="1:59" x14ac:dyDescent="0.2">
      <c r="A163" s="32"/>
      <c r="B163" s="32"/>
      <c r="C163" s="32"/>
      <c r="D163" s="32"/>
      <c r="E163" s="32"/>
      <c r="F163" s="32"/>
      <c r="G163" s="32"/>
      <c r="H163" s="32"/>
      <c r="I163" s="176"/>
      <c r="J163" s="32"/>
      <c r="K163" s="32"/>
      <c r="L163" s="176"/>
      <c r="M163" s="178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76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r="164" spans="1:59" x14ac:dyDescent="0.2">
      <c r="A164" s="32"/>
      <c r="B164" s="32"/>
      <c r="C164" s="32"/>
      <c r="D164" s="32"/>
      <c r="E164" s="32"/>
      <c r="F164" s="32"/>
      <c r="G164" s="32"/>
      <c r="H164" s="32"/>
      <c r="I164" s="176"/>
      <c r="J164" s="32"/>
      <c r="K164" s="32"/>
      <c r="L164" s="176"/>
      <c r="M164" s="178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76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">
      <c r="A165" s="32"/>
      <c r="B165" s="32"/>
      <c r="C165" s="32"/>
      <c r="D165" s="32"/>
      <c r="E165" s="32"/>
      <c r="F165" s="32"/>
      <c r="G165" s="32"/>
      <c r="H165" s="32"/>
      <c r="I165" s="176"/>
      <c r="J165" s="32"/>
      <c r="K165" s="32"/>
      <c r="L165" s="176"/>
      <c r="M165" s="178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76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r="166" spans="1:59" x14ac:dyDescent="0.2">
      <c r="A166" s="32"/>
      <c r="B166" s="32"/>
      <c r="C166" s="32"/>
      <c r="D166" s="32"/>
      <c r="E166" s="32"/>
      <c r="F166" s="32"/>
      <c r="G166" s="32"/>
      <c r="H166" s="32"/>
      <c r="I166" s="176"/>
      <c r="J166" s="32"/>
      <c r="K166" s="32"/>
      <c r="L166" s="176"/>
      <c r="M166" s="17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176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r="167" spans="1:59" x14ac:dyDescent="0.2">
      <c r="A167" s="32"/>
      <c r="B167" s="32"/>
      <c r="C167" s="32"/>
      <c r="D167" s="32"/>
      <c r="E167" s="32"/>
      <c r="F167" s="32"/>
      <c r="G167" s="32"/>
      <c r="H167" s="32"/>
      <c r="I167" s="176"/>
      <c r="J167" s="32"/>
      <c r="K167" s="32"/>
      <c r="L167" s="176"/>
      <c r="M167" s="178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176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r="168" spans="1:59" x14ac:dyDescent="0.2">
      <c r="A168" s="32"/>
      <c r="B168" s="32"/>
      <c r="C168" s="32"/>
      <c r="D168" s="32"/>
      <c r="E168" s="32"/>
      <c r="F168" s="32"/>
      <c r="G168" s="32"/>
      <c r="H168" s="32"/>
      <c r="I168" s="176"/>
      <c r="J168" s="32"/>
      <c r="K168" s="32"/>
      <c r="L168" s="176"/>
      <c r="M168" s="178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176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r="169" spans="1:59" x14ac:dyDescent="0.2">
      <c r="A169" s="32"/>
      <c r="B169" s="32"/>
      <c r="C169" s="32"/>
      <c r="D169" s="32"/>
      <c r="E169" s="32"/>
      <c r="F169" s="32"/>
      <c r="G169" s="32"/>
      <c r="H169" s="32"/>
      <c r="I169" s="176"/>
      <c r="J169" s="32"/>
      <c r="K169" s="32"/>
      <c r="L169" s="176"/>
      <c r="M169" s="178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176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r="170" spans="1:59" x14ac:dyDescent="0.2">
      <c r="A170" s="32"/>
      <c r="B170" s="32"/>
      <c r="C170" s="32"/>
      <c r="D170" s="32"/>
      <c r="E170" s="32"/>
      <c r="F170" s="32"/>
      <c r="G170" s="32"/>
      <c r="H170" s="32"/>
      <c r="I170" s="176"/>
      <c r="J170" s="32"/>
      <c r="K170" s="32"/>
      <c r="L170" s="176"/>
      <c r="M170" s="178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176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r="171" spans="1:59" x14ac:dyDescent="0.2">
      <c r="A171" s="32"/>
      <c r="B171" s="32"/>
      <c r="C171" s="32"/>
      <c r="D171" s="32"/>
      <c r="E171" s="32"/>
      <c r="F171" s="32"/>
      <c r="G171" s="32"/>
      <c r="H171" s="32"/>
      <c r="I171" s="176"/>
      <c r="J171" s="32"/>
      <c r="K171" s="32"/>
      <c r="L171" s="176"/>
      <c r="M171" s="178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76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r="172" spans="1:59" x14ac:dyDescent="0.2">
      <c r="A172" s="32"/>
      <c r="B172" s="32"/>
      <c r="C172" s="32"/>
      <c r="D172" s="32"/>
      <c r="E172" s="32"/>
      <c r="F172" s="32"/>
      <c r="G172" s="32"/>
      <c r="H172" s="32"/>
      <c r="I172" s="176"/>
      <c r="J172" s="32"/>
      <c r="K172" s="32"/>
      <c r="L172" s="176"/>
      <c r="M172" s="178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176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">
      <c r="A173" s="32"/>
      <c r="B173" s="32"/>
      <c r="C173" s="32"/>
      <c r="D173" s="32"/>
      <c r="E173" s="32"/>
      <c r="F173" s="32"/>
      <c r="G173" s="32"/>
      <c r="H173" s="32"/>
      <c r="I173" s="176"/>
      <c r="J173" s="32"/>
      <c r="K173" s="32"/>
      <c r="L173" s="176"/>
      <c r="M173" s="178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176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r="174" spans="1:59" x14ac:dyDescent="0.2">
      <c r="A174" s="32"/>
      <c r="B174" s="32"/>
      <c r="C174" s="32"/>
      <c r="D174" s="32"/>
      <c r="E174" s="32"/>
      <c r="F174" s="32"/>
      <c r="G174" s="32"/>
      <c r="H174" s="32"/>
      <c r="I174" s="176"/>
      <c r="J174" s="32"/>
      <c r="K174" s="32"/>
      <c r="L174" s="176"/>
      <c r="M174" s="178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176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r="175" spans="1:59" x14ac:dyDescent="0.2">
      <c r="A175" s="32"/>
      <c r="B175" s="32"/>
      <c r="C175" s="32"/>
      <c r="D175" s="32"/>
      <c r="E175" s="32"/>
      <c r="F175" s="32"/>
      <c r="G175" s="32"/>
      <c r="H175" s="32"/>
      <c r="I175" s="176"/>
      <c r="J175" s="32"/>
      <c r="K175" s="32"/>
      <c r="L175" s="176"/>
      <c r="M175" s="178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176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r="176" spans="1:59" x14ac:dyDescent="0.2">
      <c r="A176" s="32"/>
      <c r="B176" s="32"/>
      <c r="C176" s="32"/>
      <c r="D176" s="32"/>
      <c r="E176" s="32"/>
      <c r="F176" s="32"/>
      <c r="G176" s="32"/>
      <c r="H176" s="32"/>
      <c r="I176" s="176"/>
      <c r="J176" s="32"/>
      <c r="K176" s="32"/>
      <c r="L176" s="176"/>
      <c r="M176" s="178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176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r="177" spans="1:59" x14ac:dyDescent="0.2">
      <c r="A177" s="32"/>
      <c r="B177" s="32"/>
      <c r="C177" s="32"/>
      <c r="D177" s="32"/>
      <c r="E177" s="32"/>
      <c r="F177" s="32"/>
      <c r="G177" s="32"/>
      <c r="H177" s="32"/>
      <c r="I177" s="176"/>
      <c r="J177" s="32"/>
      <c r="K177" s="32"/>
      <c r="L177" s="176"/>
      <c r="M177" s="178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76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r="178" spans="1:59" x14ac:dyDescent="0.2">
      <c r="A178" s="32"/>
      <c r="B178" s="32"/>
      <c r="C178" s="32"/>
      <c r="D178" s="32"/>
      <c r="E178" s="32"/>
      <c r="F178" s="32"/>
      <c r="G178" s="32"/>
      <c r="H178" s="32"/>
      <c r="I178" s="176"/>
      <c r="J178" s="32"/>
      <c r="K178" s="32"/>
      <c r="L178" s="176"/>
      <c r="M178" s="178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76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r="179" spans="1:59" x14ac:dyDescent="0.2">
      <c r="A179" s="32"/>
      <c r="B179" s="32"/>
      <c r="C179" s="32"/>
      <c r="D179" s="32"/>
      <c r="E179" s="32"/>
      <c r="F179" s="32"/>
      <c r="G179" s="32"/>
      <c r="H179" s="32"/>
      <c r="I179" s="176"/>
      <c r="J179" s="32"/>
      <c r="K179" s="32"/>
      <c r="L179" s="176"/>
      <c r="M179" s="178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76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r="180" spans="1:59" x14ac:dyDescent="0.2">
      <c r="A180" s="32"/>
      <c r="B180" s="32"/>
      <c r="C180" s="32"/>
      <c r="D180" s="32"/>
      <c r="E180" s="32"/>
      <c r="F180" s="32"/>
      <c r="G180" s="32"/>
      <c r="H180" s="32"/>
      <c r="I180" s="176"/>
      <c r="J180" s="32"/>
      <c r="K180" s="32"/>
      <c r="L180" s="176"/>
      <c r="M180" s="178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176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r="181" spans="1:59" x14ac:dyDescent="0.2">
      <c r="A181" s="32"/>
      <c r="B181" s="32"/>
      <c r="C181" s="32"/>
      <c r="D181" s="32"/>
      <c r="E181" s="32"/>
      <c r="F181" s="32"/>
      <c r="G181" s="32"/>
      <c r="H181" s="32"/>
      <c r="I181" s="176"/>
      <c r="J181" s="32"/>
      <c r="K181" s="32"/>
      <c r="L181" s="176"/>
      <c r="M181" s="178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176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r="182" spans="1:59" x14ac:dyDescent="0.2">
      <c r="A182" s="32"/>
      <c r="B182" s="32"/>
      <c r="C182" s="32"/>
      <c r="D182" s="32"/>
      <c r="E182" s="32"/>
      <c r="F182" s="32"/>
      <c r="G182" s="32"/>
      <c r="H182" s="32"/>
      <c r="I182" s="176"/>
      <c r="J182" s="32"/>
      <c r="K182" s="32"/>
      <c r="L182" s="176"/>
      <c r="M182" s="178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176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r="183" spans="1:59" x14ac:dyDescent="0.2">
      <c r="A183" s="32"/>
      <c r="B183" s="32"/>
      <c r="C183" s="32"/>
      <c r="D183" s="32"/>
      <c r="E183" s="32"/>
      <c r="F183" s="32"/>
      <c r="G183" s="32"/>
      <c r="H183" s="32"/>
      <c r="I183" s="176"/>
      <c r="J183" s="32"/>
      <c r="K183" s="32"/>
      <c r="L183" s="176"/>
      <c r="M183" s="178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176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r="184" spans="1:59" x14ac:dyDescent="0.2">
      <c r="A184" s="32"/>
      <c r="B184" s="32"/>
      <c r="C184" s="32"/>
      <c r="D184" s="32"/>
      <c r="E184" s="32"/>
      <c r="F184" s="32"/>
      <c r="G184" s="32"/>
      <c r="H184" s="32"/>
      <c r="I184" s="176"/>
      <c r="J184" s="32"/>
      <c r="K184" s="32"/>
      <c r="L184" s="176"/>
      <c r="M184" s="178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176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r="185" spans="1:59" x14ac:dyDescent="0.2">
      <c r="A185" s="32"/>
      <c r="B185" s="32"/>
      <c r="C185" s="32"/>
      <c r="D185" s="32"/>
      <c r="E185" s="32"/>
      <c r="F185" s="32"/>
      <c r="G185" s="32"/>
      <c r="H185" s="32"/>
      <c r="I185" s="176"/>
      <c r="J185" s="32"/>
      <c r="K185" s="32"/>
      <c r="L185" s="176"/>
      <c r="M185" s="178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176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r="186" spans="1:59" x14ac:dyDescent="0.2">
      <c r="A186" s="32"/>
      <c r="B186" s="32"/>
      <c r="C186" s="32"/>
      <c r="D186" s="32"/>
      <c r="E186" s="32"/>
      <c r="F186" s="32"/>
      <c r="G186" s="32"/>
      <c r="H186" s="32"/>
      <c r="I186" s="176"/>
      <c r="J186" s="32"/>
      <c r="K186" s="32"/>
      <c r="L186" s="176"/>
      <c r="M186" s="178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176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r="187" spans="1:59" x14ac:dyDescent="0.2">
      <c r="A187" s="32"/>
      <c r="B187" s="32"/>
      <c r="C187" s="32"/>
      <c r="D187" s="32"/>
      <c r="E187" s="32"/>
      <c r="F187" s="32"/>
      <c r="G187" s="32"/>
      <c r="H187" s="32"/>
      <c r="I187" s="176"/>
      <c r="J187" s="32"/>
      <c r="K187" s="32"/>
      <c r="L187" s="176"/>
      <c r="M187" s="178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176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r="188" spans="1:59" x14ac:dyDescent="0.2">
      <c r="A188" s="32"/>
      <c r="B188" s="32"/>
      <c r="C188" s="32"/>
      <c r="D188" s="32"/>
      <c r="E188" s="32"/>
      <c r="F188" s="32"/>
      <c r="G188" s="32"/>
      <c r="H188" s="32"/>
      <c r="I188" s="176"/>
      <c r="J188" s="32"/>
      <c r="K188" s="32"/>
      <c r="L188" s="176"/>
      <c r="M188" s="178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76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r="189" spans="1:59" x14ac:dyDescent="0.2">
      <c r="A189" s="32"/>
      <c r="B189" s="32"/>
      <c r="C189" s="32"/>
      <c r="D189" s="32"/>
      <c r="E189" s="32"/>
      <c r="F189" s="32"/>
      <c r="G189" s="32"/>
      <c r="H189" s="32"/>
      <c r="I189" s="176"/>
      <c r="J189" s="32"/>
      <c r="K189" s="32"/>
      <c r="L189" s="176"/>
      <c r="M189" s="178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76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r="190" spans="1:59" x14ac:dyDescent="0.2">
      <c r="A190" s="32"/>
      <c r="B190" s="32"/>
      <c r="C190" s="32"/>
      <c r="D190" s="32"/>
      <c r="E190" s="32"/>
      <c r="F190" s="32"/>
      <c r="G190" s="32"/>
      <c r="H190" s="32"/>
      <c r="I190" s="176"/>
      <c r="J190" s="32"/>
      <c r="K190" s="32"/>
      <c r="L190" s="176"/>
      <c r="M190" s="178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176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r="191" spans="1:59" x14ac:dyDescent="0.2">
      <c r="A191" s="32"/>
      <c r="B191" s="32"/>
      <c r="C191" s="32"/>
      <c r="D191" s="32"/>
      <c r="E191" s="32"/>
      <c r="F191" s="32"/>
      <c r="G191" s="32"/>
      <c r="H191" s="32"/>
      <c r="I191" s="176"/>
      <c r="J191" s="32"/>
      <c r="K191" s="32"/>
      <c r="L191" s="176"/>
      <c r="M191" s="17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76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spans="1:59" x14ac:dyDescent="0.2">
      <c r="A192" s="32"/>
      <c r="B192" s="32"/>
      <c r="C192" s="32"/>
      <c r="D192" s="32"/>
      <c r="E192" s="32"/>
      <c r="F192" s="32"/>
      <c r="G192" s="32"/>
      <c r="H192" s="32"/>
      <c r="I192" s="176"/>
      <c r="J192" s="32"/>
      <c r="K192" s="32"/>
      <c r="L192" s="176"/>
      <c r="M192" s="17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76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r="193" spans="1:59" x14ac:dyDescent="0.2">
      <c r="A193" s="32"/>
      <c r="B193" s="32"/>
      <c r="C193" s="32"/>
      <c r="D193" s="32"/>
      <c r="E193" s="32"/>
      <c r="F193" s="32"/>
      <c r="G193" s="32"/>
      <c r="H193" s="32"/>
      <c r="I193" s="176"/>
      <c r="J193" s="32"/>
      <c r="K193" s="32"/>
      <c r="L193" s="176"/>
      <c r="M193" s="17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76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r="194" spans="1:59" x14ac:dyDescent="0.2">
      <c r="A194" s="32"/>
      <c r="B194" s="32"/>
      <c r="C194" s="32"/>
      <c r="D194" s="32"/>
      <c r="E194" s="32"/>
      <c r="F194" s="32"/>
      <c r="G194" s="32"/>
      <c r="H194" s="32"/>
      <c r="I194" s="176"/>
      <c r="J194" s="32"/>
      <c r="K194" s="32"/>
      <c r="L194" s="176"/>
      <c r="M194" s="178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176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r="195" spans="1:59" x14ac:dyDescent="0.2">
      <c r="A195" s="32"/>
      <c r="B195" s="32"/>
      <c r="C195" s="32"/>
      <c r="D195" s="32"/>
      <c r="E195" s="32"/>
      <c r="F195" s="32"/>
      <c r="G195" s="32"/>
      <c r="H195" s="32"/>
      <c r="I195" s="176"/>
      <c r="J195" s="32"/>
      <c r="K195" s="32"/>
      <c r="L195" s="176"/>
      <c r="M195" s="178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176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r="196" spans="1:59" x14ac:dyDescent="0.2">
      <c r="A196" s="32"/>
      <c r="B196" s="32"/>
      <c r="C196" s="32"/>
      <c r="D196" s="32"/>
      <c r="E196" s="32"/>
      <c r="F196" s="32"/>
      <c r="G196" s="32"/>
      <c r="H196" s="32"/>
      <c r="I196" s="176"/>
      <c r="J196" s="32"/>
      <c r="K196" s="32"/>
      <c r="L196" s="176"/>
      <c r="M196" s="178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176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r="197" spans="1:59" x14ac:dyDescent="0.2">
      <c r="A197" s="32"/>
      <c r="B197" s="32"/>
      <c r="C197" s="32"/>
      <c r="D197" s="32"/>
      <c r="E197" s="32"/>
      <c r="F197" s="32"/>
      <c r="G197" s="32"/>
      <c r="H197" s="32"/>
      <c r="I197" s="176"/>
      <c r="J197" s="32"/>
      <c r="K197" s="32"/>
      <c r="L197" s="176"/>
      <c r="M197" s="178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176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r="198" spans="1:59" x14ac:dyDescent="0.2">
      <c r="A198" s="32"/>
      <c r="B198" s="32"/>
      <c r="C198" s="32"/>
      <c r="D198" s="32"/>
      <c r="E198" s="32"/>
      <c r="F198" s="32"/>
      <c r="G198" s="32"/>
      <c r="H198" s="32"/>
      <c r="I198" s="176"/>
      <c r="J198" s="32"/>
      <c r="K198" s="32"/>
      <c r="L198" s="176"/>
      <c r="M198" s="178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176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r="199" spans="1:59" x14ac:dyDescent="0.2">
      <c r="A199" s="32"/>
      <c r="B199" s="32"/>
      <c r="C199" s="32"/>
      <c r="D199" s="32"/>
      <c r="E199" s="32"/>
      <c r="F199" s="32"/>
      <c r="G199" s="32"/>
      <c r="H199" s="32"/>
      <c r="I199" s="176"/>
      <c r="J199" s="32"/>
      <c r="K199" s="32"/>
      <c r="L199" s="176"/>
      <c r="M199" s="178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176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r="200" spans="1:59" x14ac:dyDescent="0.2">
      <c r="A200" s="32"/>
      <c r="B200" s="32"/>
      <c r="C200" s="32"/>
      <c r="D200" s="32"/>
      <c r="E200" s="32"/>
      <c r="F200" s="32"/>
      <c r="G200" s="32"/>
      <c r="H200" s="32"/>
      <c r="I200" s="176"/>
      <c r="J200" s="32"/>
      <c r="K200" s="32"/>
      <c r="L200" s="176"/>
      <c r="M200" s="17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176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r="201" spans="1:59" x14ac:dyDescent="0.2">
      <c r="A201" s="32"/>
      <c r="B201" s="32"/>
      <c r="C201" s="32"/>
      <c r="D201" s="32"/>
      <c r="E201" s="32"/>
      <c r="F201" s="32"/>
      <c r="G201" s="32"/>
      <c r="H201" s="32"/>
      <c r="I201" s="176"/>
      <c r="J201" s="32"/>
      <c r="K201" s="32"/>
      <c r="L201" s="176"/>
      <c r="M201" s="17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176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r="202" spans="1:59" x14ac:dyDescent="0.2">
      <c r="A202" s="32"/>
      <c r="B202" s="32"/>
      <c r="C202" s="32"/>
      <c r="D202" s="32"/>
      <c r="E202" s="32"/>
      <c r="F202" s="32"/>
      <c r="G202" s="32"/>
      <c r="H202" s="32"/>
      <c r="I202" s="176"/>
      <c r="J202" s="32"/>
      <c r="K202" s="32"/>
      <c r="L202" s="176"/>
      <c r="M202" s="17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176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r="203" spans="1:59" x14ac:dyDescent="0.2">
      <c r="A203" s="32"/>
      <c r="B203" s="32"/>
      <c r="C203" s="32"/>
      <c r="D203" s="32"/>
      <c r="E203" s="32"/>
      <c r="F203" s="32"/>
      <c r="G203" s="32"/>
      <c r="H203" s="32"/>
      <c r="I203" s="176"/>
      <c r="J203" s="32"/>
      <c r="K203" s="32"/>
      <c r="L203" s="176"/>
      <c r="M203" s="178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176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r="204" spans="1:59" x14ac:dyDescent="0.2">
      <c r="A204" s="32"/>
      <c r="B204" s="32"/>
      <c r="C204" s="32"/>
      <c r="D204" s="32"/>
      <c r="E204" s="32"/>
      <c r="F204" s="32"/>
      <c r="G204" s="32"/>
      <c r="H204" s="32"/>
      <c r="I204" s="176"/>
      <c r="J204" s="32"/>
      <c r="K204" s="32"/>
      <c r="L204" s="176"/>
      <c r="M204" s="178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176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r="205" spans="1:59" x14ac:dyDescent="0.2">
      <c r="A205" s="32"/>
      <c r="B205" s="32"/>
      <c r="C205" s="32"/>
      <c r="D205" s="32"/>
      <c r="E205" s="32"/>
      <c r="F205" s="32"/>
      <c r="G205" s="32"/>
      <c r="H205" s="32"/>
      <c r="I205" s="176"/>
      <c r="J205" s="32"/>
      <c r="K205" s="32"/>
      <c r="L205" s="176"/>
      <c r="M205" s="178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76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r="206" spans="1:59" x14ac:dyDescent="0.2">
      <c r="A206" s="32"/>
      <c r="B206" s="32"/>
      <c r="C206" s="32"/>
      <c r="D206" s="32"/>
      <c r="E206" s="32"/>
      <c r="F206" s="32"/>
      <c r="G206" s="32"/>
      <c r="H206" s="32"/>
      <c r="I206" s="176"/>
      <c r="J206" s="32"/>
      <c r="K206" s="32"/>
      <c r="L206" s="176"/>
      <c r="M206" s="178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76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r="207" spans="1:59" x14ac:dyDescent="0.2">
      <c r="A207" s="32"/>
      <c r="B207" s="32"/>
      <c r="C207" s="32"/>
      <c r="D207" s="32"/>
      <c r="E207" s="32"/>
      <c r="F207" s="32"/>
      <c r="G207" s="32"/>
      <c r="H207" s="32"/>
      <c r="I207" s="176"/>
      <c r="J207" s="32"/>
      <c r="K207" s="32"/>
      <c r="L207" s="176"/>
      <c r="M207" s="178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76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r="208" spans="1:59" x14ac:dyDescent="0.2">
      <c r="A208" s="32"/>
      <c r="B208" s="32"/>
      <c r="C208" s="32"/>
      <c r="D208" s="32"/>
      <c r="E208" s="32"/>
      <c r="F208" s="32"/>
      <c r="G208" s="32"/>
      <c r="H208" s="32"/>
      <c r="I208" s="176"/>
      <c r="J208" s="32"/>
      <c r="K208" s="32"/>
      <c r="L208" s="176"/>
      <c r="M208" s="178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176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r="209" spans="1:59" x14ac:dyDescent="0.2">
      <c r="A209" s="32"/>
      <c r="B209" s="32"/>
      <c r="C209" s="32"/>
      <c r="D209" s="32"/>
      <c r="E209" s="32"/>
      <c r="F209" s="32"/>
      <c r="G209" s="32"/>
      <c r="H209" s="32"/>
      <c r="I209" s="176"/>
      <c r="J209" s="32"/>
      <c r="K209" s="32"/>
      <c r="L209" s="176"/>
      <c r="M209" s="178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176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r="210" spans="1:59" x14ac:dyDescent="0.2">
      <c r="A210" s="32"/>
      <c r="B210" s="32"/>
      <c r="C210" s="32"/>
      <c r="D210" s="32"/>
      <c r="E210" s="32"/>
      <c r="F210" s="32"/>
      <c r="G210" s="32"/>
      <c r="H210" s="32"/>
      <c r="I210" s="176"/>
      <c r="J210" s="32"/>
      <c r="K210" s="32"/>
      <c r="L210" s="176"/>
      <c r="M210" s="178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176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r="211" spans="1:59" x14ac:dyDescent="0.2">
      <c r="A211" s="32"/>
      <c r="B211" s="32"/>
      <c r="C211" s="32"/>
      <c r="D211" s="32"/>
      <c r="E211" s="32"/>
      <c r="F211" s="32"/>
      <c r="G211" s="32"/>
      <c r="H211" s="32"/>
      <c r="I211" s="176"/>
      <c r="J211" s="32"/>
      <c r="K211" s="32"/>
      <c r="L211" s="176"/>
      <c r="M211" s="178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176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r="212" spans="1:59" x14ac:dyDescent="0.2">
      <c r="A212" s="32"/>
      <c r="B212" s="32"/>
      <c r="C212" s="32"/>
      <c r="D212" s="32"/>
      <c r="E212" s="32"/>
      <c r="F212" s="32"/>
      <c r="G212" s="32"/>
      <c r="H212" s="32"/>
      <c r="I212" s="176"/>
      <c r="J212" s="32"/>
      <c r="K212" s="32"/>
      <c r="L212" s="176"/>
      <c r="M212" s="178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176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r="213" spans="1:59" x14ac:dyDescent="0.2">
      <c r="A213" s="32"/>
      <c r="B213" s="32"/>
      <c r="C213" s="32"/>
      <c r="D213" s="32"/>
      <c r="E213" s="32"/>
      <c r="F213" s="32"/>
      <c r="G213" s="32"/>
      <c r="H213" s="32"/>
      <c r="I213" s="176"/>
      <c r="J213" s="32"/>
      <c r="K213" s="32"/>
      <c r="L213" s="176"/>
      <c r="M213" s="178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176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r="214" spans="1:59" x14ac:dyDescent="0.2">
      <c r="A214" s="32"/>
      <c r="B214" s="32"/>
      <c r="C214" s="32"/>
      <c r="D214" s="32"/>
      <c r="E214" s="32"/>
      <c r="F214" s="32"/>
      <c r="G214" s="32"/>
      <c r="H214" s="32"/>
      <c r="I214" s="176"/>
      <c r="J214" s="32"/>
      <c r="K214" s="32"/>
      <c r="L214" s="176"/>
      <c r="M214" s="178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176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r="215" spans="1:59" x14ac:dyDescent="0.2">
      <c r="A215" s="32"/>
      <c r="B215" s="32"/>
      <c r="C215" s="32"/>
      <c r="D215" s="32"/>
      <c r="E215" s="32"/>
      <c r="F215" s="32"/>
      <c r="G215" s="32"/>
      <c r="H215" s="32"/>
      <c r="I215" s="176"/>
      <c r="J215" s="32"/>
      <c r="K215" s="32"/>
      <c r="L215" s="176"/>
      <c r="M215" s="178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176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r="216" spans="1:59" x14ac:dyDescent="0.2">
      <c r="A216" s="32"/>
      <c r="B216" s="32"/>
      <c r="C216" s="32"/>
      <c r="D216" s="32"/>
      <c r="E216" s="32"/>
      <c r="F216" s="32"/>
      <c r="G216" s="32"/>
      <c r="H216" s="32"/>
      <c r="I216" s="176"/>
      <c r="J216" s="32"/>
      <c r="K216" s="32"/>
      <c r="L216" s="176"/>
      <c r="M216" s="178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176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r="217" spans="1:59" x14ac:dyDescent="0.2">
      <c r="A217" s="32"/>
      <c r="B217" s="32"/>
      <c r="C217" s="32"/>
      <c r="D217" s="32"/>
      <c r="E217" s="32"/>
      <c r="F217" s="32"/>
      <c r="G217" s="32"/>
      <c r="H217" s="32"/>
      <c r="I217" s="176"/>
      <c r="J217" s="32"/>
      <c r="K217" s="32"/>
      <c r="L217" s="176"/>
      <c r="M217" s="178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176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r="218" spans="1:59" x14ac:dyDescent="0.2">
      <c r="A218" s="32"/>
      <c r="B218" s="32"/>
      <c r="C218" s="32"/>
      <c r="D218" s="32"/>
      <c r="E218" s="32"/>
      <c r="F218" s="32"/>
      <c r="G218" s="32"/>
      <c r="H218" s="32"/>
      <c r="I218" s="176"/>
      <c r="J218" s="32"/>
      <c r="K218" s="32"/>
      <c r="L218" s="176"/>
      <c r="M218" s="178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176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r="219" spans="1:59" x14ac:dyDescent="0.2">
      <c r="A219" s="32"/>
      <c r="B219" s="32"/>
      <c r="C219" s="32"/>
      <c r="D219" s="32"/>
      <c r="E219" s="32"/>
      <c r="F219" s="32"/>
      <c r="G219" s="32"/>
      <c r="H219" s="32"/>
      <c r="I219" s="176"/>
      <c r="J219" s="32"/>
      <c r="K219" s="32"/>
      <c r="L219" s="176"/>
      <c r="M219" s="178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76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r="220" spans="1:59" x14ac:dyDescent="0.2">
      <c r="A220" s="32"/>
      <c r="B220" s="32"/>
      <c r="C220" s="32"/>
      <c r="D220" s="32"/>
      <c r="E220" s="32"/>
      <c r="F220" s="32"/>
      <c r="G220" s="32"/>
      <c r="H220" s="32"/>
      <c r="I220" s="176"/>
      <c r="J220" s="32"/>
      <c r="K220" s="32"/>
      <c r="L220" s="176"/>
      <c r="M220" s="178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76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r="221" spans="1:59" x14ac:dyDescent="0.2">
      <c r="A221" s="32"/>
      <c r="B221" s="32"/>
      <c r="C221" s="32"/>
      <c r="D221" s="32"/>
      <c r="E221" s="32"/>
      <c r="F221" s="32"/>
      <c r="G221" s="32"/>
      <c r="H221" s="32"/>
      <c r="I221" s="176"/>
      <c r="J221" s="32"/>
      <c r="K221" s="32"/>
      <c r="L221" s="176"/>
      <c r="M221" s="178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76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r="222" spans="1:59" x14ac:dyDescent="0.2">
      <c r="A222" s="32"/>
      <c r="B222" s="32"/>
      <c r="C222" s="32"/>
      <c r="D222" s="32"/>
      <c r="E222" s="32"/>
      <c r="F222" s="32"/>
      <c r="G222" s="32"/>
      <c r="H222" s="32"/>
      <c r="I222" s="176"/>
      <c r="J222" s="32"/>
      <c r="K222" s="32"/>
      <c r="L222" s="176"/>
      <c r="M222" s="178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176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r="223" spans="1:59" x14ac:dyDescent="0.2">
      <c r="A223" s="32"/>
      <c r="B223" s="32"/>
      <c r="C223" s="32"/>
      <c r="D223" s="32"/>
      <c r="E223" s="32"/>
      <c r="F223" s="32"/>
      <c r="G223" s="32"/>
      <c r="H223" s="32"/>
      <c r="I223" s="176"/>
      <c r="J223" s="32"/>
      <c r="K223" s="32"/>
      <c r="L223" s="176"/>
      <c r="M223" s="178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176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r="224" spans="1:59" x14ac:dyDescent="0.2">
      <c r="A224" s="32"/>
      <c r="B224" s="32"/>
      <c r="C224" s="32"/>
      <c r="D224" s="32"/>
      <c r="E224" s="32"/>
      <c r="F224" s="32"/>
      <c r="G224" s="32"/>
      <c r="H224" s="32"/>
      <c r="I224" s="176"/>
      <c r="J224" s="32"/>
      <c r="K224" s="32"/>
      <c r="L224" s="176"/>
      <c r="M224" s="178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176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r="225" spans="1:59" x14ac:dyDescent="0.2">
      <c r="A225" s="32"/>
      <c r="B225" s="32"/>
      <c r="C225" s="32"/>
      <c r="D225" s="32"/>
      <c r="E225" s="32"/>
      <c r="F225" s="32"/>
      <c r="G225" s="32"/>
      <c r="H225" s="32"/>
      <c r="I225" s="176"/>
      <c r="J225" s="32"/>
      <c r="K225" s="32"/>
      <c r="L225" s="176"/>
      <c r="M225" s="178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176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r="226" spans="1:59" x14ac:dyDescent="0.2">
      <c r="A226" s="32"/>
      <c r="B226" s="32"/>
      <c r="C226" s="32"/>
      <c r="D226" s="32"/>
      <c r="E226" s="32"/>
      <c r="F226" s="32"/>
      <c r="G226" s="32"/>
      <c r="H226" s="32"/>
      <c r="I226" s="176"/>
      <c r="J226" s="32"/>
      <c r="K226" s="32"/>
      <c r="L226" s="176"/>
      <c r="M226" s="178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176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r="227" spans="1:59" x14ac:dyDescent="0.2">
      <c r="A227" s="32"/>
      <c r="B227" s="32"/>
      <c r="C227" s="32"/>
      <c r="D227" s="32"/>
      <c r="E227" s="32"/>
      <c r="F227" s="32"/>
      <c r="G227" s="32"/>
      <c r="H227" s="32"/>
      <c r="I227" s="176"/>
      <c r="J227" s="32"/>
      <c r="K227" s="32"/>
      <c r="L227" s="176"/>
      <c r="M227" s="178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176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r="228" spans="1:59" x14ac:dyDescent="0.2">
      <c r="A228" s="32"/>
      <c r="B228" s="32"/>
      <c r="C228" s="32"/>
      <c r="D228" s="32"/>
      <c r="E228" s="32"/>
      <c r="F228" s="32"/>
      <c r="G228" s="32"/>
      <c r="H228" s="32"/>
      <c r="I228" s="176"/>
      <c r="J228" s="32"/>
      <c r="K228" s="32"/>
      <c r="L228" s="176"/>
      <c r="M228" s="178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176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r="229" spans="1:59" x14ac:dyDescent="0.2">
      <c r="A229" s="32"/>
      <c r="B229" s="32"/>
      <c r="C229" s="32"/>
      <c r="D229" s="32"/>
      <c r="E229" s="32"/>
      <c r="F229" s="32"/>
      <c r="G229" s="32"/>
      <c r="H229" s="32"/>
      <c r="I229" s="176"/>
      <c r="J229" s="32"/>
      <c r="K229" s="32"/>
      <c r="L229" s="176"/>
      <c r="M229" s="178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176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r="230" spans="1:59" x14ac:dyDescent="0.2">
      <c r="A230" s="32"/>
      <c r="B230" s="32"/>
      <c r="C230" s="32"/>
      <c r="D230" s="32"/>
      <c r="E230" s="32"/>
      <c r="F230" s="32"/>
      <c r="G230" s="32"/>
      <c r="H230" s="32"/>
      <c r="I230" s="176"/>
      <c r="J230" s="32"/>
      <c r="K230" s="32"/>
      <c r="L230" s="176"/>
      <c r="M230" s="178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176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r="231" spans="1:59" x14ac:dyDescent="0.2">
      <c r="A231" s="32"/>
      <c r="B231" s="32"/>
      <c r="C231" s="32"/>
      <c r="D231" s="32"/>
      <c r="E231" s="32"/>
      <c r="F231" s="32"/>
      <c r="G231" s="32"/>
      <c r="H231" s="32"/>
      <c r="I231" s="176"/>
      <c r="J231" s="32"/>
      <c r="K231" s="32"/>
      <c r="L231" s="176"/>
      <c r="M231" s="178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176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r="232" spans="1:59" x14ac:dyDescent="0.2">
      <c r="A232" s="32"/>
      <c r="B232" s="32"/>
      <c r="C232" s="32"/>
      <c r="D232" s="32"/>
      <c r="E232" s="32"/>
      <c r="F232" s="32"/>
      <c r="G232" s="32"/>
      <c r="H232" s="32"/>
      <c r="I232" s="176"/>
      <c r="J232" s="32"/>
      <c r="K232" s="32"/>
      <c r="L232" s="176"/>
      <c r="M232" s="178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176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r="233" spans="1:59" x14ac:dyDescent="0.2">
      <c r="A233" s="32"/>
      <c r="B233" s="32"/>
      <c r="C233" s="32"/>
      <c r="D233" s="32"/>
      <c r="E233" s="32"/>
      <c r="F233" s="32"/>
      <c r="G233" s="32"/>
      <c r="H233" s="32"/>
      <c r="I233" s="176"/>
      <c r="J233" s="32"/>
      <c r="K233" s="32"/>
      <c r="L233" s="176"/>
      <c r="M233" s="178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76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r="234" spans="1:59" x14ac:dyDescent="0.2">
      <c r="A234" s="32"/>
      <c r="B234" s="32"/>
      <c r="C234" s="32"/>
      <c r="D234" s="32"/>
      <c r="E234" s="32"/>
      <c r="F234" s="32"/>
      <c r="G234" s="32"/>
      <c r="H234" s="32"/>
      <c r="I234" s="176"/>
      <c r="J234" s="32"/>
      <c r="K234" s="32"/>
      <c r="L234" s="176"/>
      <c r="M234" s="178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76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r="235" spans="1:59" x14ac:dyDescent="0.2">
      <c r="A235" s="32"/>
      <c r="B235" s="32"/>
      <c r="C235" s="32"/>
      <c r="D235" s="32"/>
      <c r="E235" s="32"/>
      <c r="F235" s="32"/>
      <c r="G235" s="32"/>
      <c r="H235" s="32"/>
      <c r="I235" s="176"/>
      <c r="J235" s="32"/>
      <c r="K235" s="32"/>
      <c r="L235" s="176"/>
      <c r="M235" s="178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76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r="236" spans="1:59" x14ac:dyDescent="0.2">
      <c r="A236" s="32"/>
      <c r="B236" s="32"/>
      <c r="C236" s="32"/>
      <c r="D236" s="32"/>
      <c r="E236" s="32"/>
      <c r="F236" s="32"/>
      <c r="G236" s="32"/>
      <c r="H236" s="32"/>
      <c r="I236" s="176"/>
      <c r="J236" s="32"/>
      <c r="K236" s="32"/>
      <c r="L236" s="176"/>
      <c r="M236" s="178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176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r="237" spans="1:59" x14ac:dyDescent="0.2">
      <c r="A237" s="32"/>
      <c r="B237" s="32"/>
      <c r="C237" s="32"/>
      <c r="D237" s="32"/>
      <c r="E237" s="32"/>
      <c r="F237" s="32"/>
      <c r="G237" s="32"/>
      <c r="H237" s="32"/>
      <c r="I237" s="176"/>
      <c r="J237" s="32"/>
      <c r="K237" s="32"/>
      <c r="L237" s="176"/>
      <c r="M237" s="178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176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r="238" spans="1:59" x14ac:dyDescent="0.2">
      <c r="A238" s="32"/>
      <c r="B238" s="32"/>
      <c r="C238" s="32"/>
      <c r="D238" s="32"/>
      <c r="E238" s="32"/>
      <c r="F238" s="32"/>
      <c r="G238" s="32"/>
      <c r="H238" s="32"/>
      <c r="I238" s="176"/>
      <c r="J238" s="32"/>
      <c r="K238" s="32"/>
      <c r="L238" s="176"/>
      <c r="M238" s="178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176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r="239" spans="1:59" x14ac:dyDescent="0.2">
      <c r="A239" s="32"/>
      <c r="B239" s="32"/>
      <c r="C239" s="32"/>
      <c r="D239" s="32"/>
      <c r="E239" s="32"/>
      <c r="F239" s="32"/>
      <c r="G239" s="32"/>
      <c r="H239" s="32"/>
      <c r="I239" s="176"/>
      <c r="J239" s="32"/>
      <c r="K239" s="32"/>
      <c r="L239" s="176"/>
      <c r="M239" s="178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176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r="240" spans="1:59" x14ac:dyDescent="0.2">
      <c r="A240" s="32"/>
      <c r="B240" s="32"/>
      <c r="C240" s="32"/>
      <c r="D240" s="32"/>
      <c r="E240" s="32"/>
      <c r="F240" s="32"/>
      <c r="G240" s="32"/>
      <c r="H240" s="32"/>
      <c r="I240" s="176"/>
      <c r="J240" s="32"/>
      <c r="K240" s="32"/>
      <c r="L240" s="176"/>
      <c r="M240" s="178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176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r="241" spans="1:59" x14ac:dyDescent="0.2">
      <c r="A241" s="32"/>
      <c r="B241" s="32"/>
      <c r="C241" s="32"/>
      <c r="D241" s="32"/>
      <c r="E241" s="32"/>
      <c r="F241" s="32"/>
      <c r="G241" s="32"/>
      <c r="H241" s="32"/>
      <c r="I241" s="176"/>
      <c r="J241" s="32"/>
      <c r="K241" s="32"/>
      <c r="L241" s="176"/>
      <c r="M241" s="178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176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r="242" spans="1:59" x14ac:dyDescent="0.2">
      <c r="A242" s="32"/>
      <c r="B242" s="32"/>
      <c r="C242" s="32"/>
      <c r="D242" s="32"/>
      <c r="E242" s="32"/>
      <c r="F242" s="32"/>
      <c r="G242" s="32"/>
      <c r="H242" s="32"/>
      <c r="I242" s="176"/>
      <c r="J242" s="32"/>
      <c r="K242" s="32"/>
      <c r="L242" s="176"/>
      <c r="M242" s="178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176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r="243" spans="1:59" x14ac:dyDescent="0.2">
      <c r="A243" s="32"/>
      <c r="B243" s="32"/>
      <c r="C243" s="32"/>
      <c r="D243" s="32"/>
      <c r="E243" s="32"/>
      <c r="F243" s="32"/>
      <c r="G243" s="32"/>
      <c r="H243" s="32"/>
      <c r="I243" s="176"/>
      <c r="J243" s="32"/>
      <c r="K243" s="32"/>
      <c r="L243" s="176"/>
      <c r="M243" s="178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176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r="244" spans="1:59" x14ac:dyDescent="0.2">
      <c r="A244" s="32"/>
      <c r="B244" s="32"/>
      <c r="C244" s="32"/>
      <c r="D244" s="32"/>
      <c r="E244" s="32"/>
      <c r="F244" s="32"/>
      <c r="G244" s="32"/>
      <c r="H244" s="32"/>
      <c r="I244" s="176"/>
      <c r="J244" s="32"/>
      <c r="K244" s="32"/>
      <c r="L244" s="176"/>
      <c r="M244" s="178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176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r="245" spans="1:59" x14ac:dyDescent="0.2">
      <c r="A245" s="32"/>
      <c r="B245" s="32"/>
      <c r="C245" s="32"/>
      <c r="D245" s="32"/>
      <c r="E245" s="32"/>
      <c r="F245" s="32"/>
      <c r="G245" s="32"/>
      <c r="H245" s="32"/>
      <c r="I245" s="176"/>
      <c r="J245" s="32"/>
      <c r="K245" s="32"/>
      <c r="L245" s="176"/>
      <c r="M245" s="178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176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r="246" spans="1:59" x14ac:dyDescent="0.2">
      <c r="A246" s="32"/>
      <c r="B246" s="32"/>
      <c r="C246" s="32"/>
      <c r="D246" s="32"/>
      <c r="E246" s="32"/>
      <c r="F246" s="32"/>
      <c r="G246" s="32"/>
      <c r="H246" s="32"/>
      <c r="I246" s="176"/>
      <c r="J246" s="32"/>
      <c r="K246" s="32"/>
      <c r="L246" s="176"/>
      <c r="M246" s="178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176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r="247" spans="1:59" x14ac:dyDescent="0.2">
      <c r="A247" s="32"/>
      <c r="B247" s="32"/>
      <c r="C247" s="32"/>
      <c r="D247" s="32"/>
      <c r="E247" s="32"/>
      <c r="F247" s="32"/>
      <c r="G247" s="32"/>
      <c r="H247" s="32"/>
      <c r="I247" s="176"/>
      <c r="J247" s="32"/>
      <c r="K247" s="32"/>
      <c r="L247" s="176"/>
      <c r="M247" s="178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176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r="248" spans="1:59" x14ac:dyDescent="0.2">
      <c r="A248" s="32"/>
      <c r="B248" s="32"/>
      <c r="C248" s="32"/>
      <c r="D248" s="32"/>
      <c r="E248" s="32"/>
      <c r="F248" s="32"/>
      <c r="G248" s="32"/>
      <c r="H248" s="32"/>
      <c r="I248" s="176"/>
      <c r="J248" s="32"/>
      <c r="K248" s="32"/>
      <c r="L248" s="176"/>
      <c r="M248" s="178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176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r="249" spans="1:59" x14ac:dyDescent="0.2">
      <c r="A249" s="32"/>
      <c r="B249" s="32"/>
      <c r="C249" s="32"/>
      <c r="D249" s="32"/>
      <c r="E249" s="32"/>
      <c r="F249" s="32"/>
      <c r="G249" s="32"/>
      <c r="H249" s="32"/>
      <c r="I249" s="176"/>
      <c r="J249" s="32"/>
      <c r="K249" s="32"/>
      <c r="L249" s="176"/>
      <c r="M249" s="178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176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r="250" spans="1:59" x14ac:dyDescent="0.2">
      <c r="A250" s="32"/>
      <c r="B250" s="32"/>
      <c r="C250" s="32"/>
      <c r="D250" s="32"/>
      <c r="E250" s="32"/>
      <c r="F250" s="32"/>
      <c r="G250" s="32"/>
      <c r="H250" s="32"/>
      <c r="I250" s="176"/>
      <c r="J250" s="32"/>
      <c r="K250" s="32"/>
      <c r="L250" s="176"/>
      <c r="M250" s="178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176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r="251" spans="1:59" x14ac:dyDescent="0.2">
      <c r="A251" s="32"/>
      <c r="B251" s="32"/>
      <c r="C251" s="32"/>
      <c r="D251" s="32"/>
      <c r="E251" s="32"/>
      <c r="F251" s="32"/>
      <c r="G251" s="32"/>
      <c r="H251" s="32"/>
      <c r="I251" s="176"/>
      <c r="J251" s="32"/>
      <c r="K251" s="32"/>
      <c r="L251" s="176"/>
      <c r="M251" s="178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176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r="252" spans="1:59" x14ac:dyDescent="0.2">
      <c r="A252" s="32"/>
      <c r="B252" s="32"/>
      <c r="C252" s="32"/>
      <c r="D252" s="32"/>
      <c r="E252" s="32"/>
      <c r="F252" s="32"/>
      <c r="G252" s="32"/>
      <c r="H252" s="32"/>
      <c r="I252" s="176"/>
      <c r="J252" s="32"/>
      <c r="K252" s="32"/>
      <c r="L252" s="176"/>
      <c r="M252" s="178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176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r="253" spans="1:59" x14ac:dyDescent="0.2">
      <c r="A253" s="32"/>
      <c r="B253" s="32"/>
      <c r="C253" s="32"/>
      <c r="D253" s="32"/>
      <c r="E253" s="32"/>
      <c r="F253" s="32"/>
      <c r="G253" s="32"/>
      <c r="H253" s="32"/>
      <c r="I253" s="176"/>
      <c r="J253" s="32"/>
      <c r="K253" s="32"/>
      <c r="L253" s="176"/>
      <c r="M253" s="178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176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r="254" spans="1:59" x14ac:dyDescent="0.2">
      <c r="A254" s="32"/>
      <c r="B254" s="32"/>
      <c r="C254" s="32"/>
      <c r="D254" s="32"/>
      <c r="E254" s="32"/>
      <c r="F254" s="32"/>
      <c r="G254" s="32"/>
      <c r="H254" s="32"/>
      <c r="I254" s="176"/>
      <c r="J254" s="32"/>
      <c r="K254" s="32"/>
      <c r="L254" s="176"/>
      <c r="M254" s="178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176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r="255" spans="1:59" x14ac:dyDescent="0.2">
      <c r="A255" s="32"/>
      <c r="B255" s="32"/>
      <c r="C255" s="32"/>
      <c r="D255" s="32"/>
      <c r="E255" s="32"/>
      <c r="F255" s="32"/>
      <c r="G255" s="32"/>
      <c r="H255" s="32"/>
      <c r="I255" s="176"/>
      <c r="J255" s="32"/>
      <c r="K255" s="32"/>
      <c r="L255" s="176"/>
      <c r="M255" s="178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176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r="256" spans="1:59" x14ac:dyDescent="0.2">
      <c r="A256" s="32"/>
      <c r="B256" s="32"/>
      <c r="C256" s="32"/>
      <c r="D256" s="32"/>
      <c r="E256" s="32"/>
      <c r="F256" s="32"/>
      <c r="G256" s="32"/>
      <c r="H256" s="32"/>
      <c r="I256" s="176"/>
      <c r="J256" s="32"/>
      <c r="K256" s="32"/>
      <c r="L256" s="176"/>
      <c r="M256" s="178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176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r="257" spans="1:59" x14ac:dyDescent="0.2">
      <c r="A257" s="32"/>
      <c r="B257" s="32"/>
      <c r="C257" s="32"/>
      <c r="D257" s="32"/>
      <c r="E257" s="32"/>
      <c r="F257" s="32"/>
      <c r="G257" s="32"/>
      <c r="H257" s="32"/>
      <c r="I257" s="176"/>
      <c r="J257" s="32"/>
      <c r="K257" s="32"/>
      <c r="L257" s="176"/>
      <c r="M257" s="178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176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r="258" spans="1:59" x14ac:dyDescent="0.2">
      <c r="A258" s="32"/>
      <c r="B258" s="32"/>
      <c r="C258" s="32"/>
      <c r="D258" s="32"/>
      <c r="E258" s="32"/>
      <c r="F258" s="32"/>
      <c r="G258" s="32"/>
      <c r="H258" s="32"/>
      <c r="I258" s="176"/>
      <c r="J258" s="32"/>
      <c r="K258" s="32"/>
      <c r="L258" s="176"/>
      <c r="M258" s="178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176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r="259" spans="1:59" x14ac:dyDescent="0.2">
      <c r="A259" s="32"/>
      <c r="B259" s="32"/>
      <c r="C259" s="32"/>
      <c r="D259" s="32"/>
      <c r="E259" s="32"/>
      <c r="F259" s="32"/>
      <c r="G259" s="32"/>
      <c r="H259" s="32"/>
      <c r="I259" s="176"/>
      <c r="J259" s="32"/>
      <c r="K259" s="32"/>
      <c r="L259" s="176"/>
      <c r="M259" s="178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176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r="260" spans="1:59" x14ac:dyDescent="0.2">
      <c r="A260" s="32"/>
      <c r="B260" s="32"/>
      <c r="C260" s="32"/>
      <c r="D260" s="32"/>
      <c r="E260" s="32"/>
      <c r="F260" s="32"/>
      <c r="G260" s="32"/>
      <c r="H260" s="32"/>
      <c r="I260" s="176"/>
      <c r="J260" s="32"/>
      <c r="K260" s="32"/>
      <c r="L260" s="176"/>
      <c r="M260" s="178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176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r="261" spans="1:59" x14ac:dyDescent="0.2">
      <c r="A261" s="32"/>
      <c r="B261" s="32"/>
      <c r="C261" s="32"/>
      <c r="D261" s="32"/>
      <c r="E261" s="32"/>
      <c r="F261" s="32"/>
      <c r="G261" s="32"/>
      <c r="H261" s="32"/>
      <c r="I261" s="176"/>
      <c r="J261" s="32"/>
      <c r="K261" s="32"/>
      <c r="L261" s="176"/>
      <c r="M261" s="178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176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r="262" spans="1:59" x14ac:dyDescent="0.2">
      <c r="A262" s="32"/>
      <c r="B262" s="32"/>
      <c r="C262" s="32"/>
      <c r="D262" s="32"/>
      <c r="E262" s="32"/>
      <c r="F262" s="32"/>
      <c r="G262" s="32"/>
      <c r="H262" s="32"/>
      <c r="I262" s="176"/>
      <c r="J262" s="32"/>
      <c r="K262" s="32"/>
      <c r="L262" s="176"/>
      <c r="M262" s="178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176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r="263" spans="1:59" x14ac:dyDescent="0.2">
      <c r="A263" s="32"/>
      <c r="B263" s="32"/>
      <c r="C263" s="32"/>
      <c r="D263" s="32"/>
      <c r="E263" s="32"/>
      <c r="F263" s="32"/>
      <c r="G263" s="32"/>
      <c r="H263" s="32"/>
      <c r="I263" s="176"/>
      <c r="J263" s="32"/>
      <c r="K263" s="32"/>
      <c r="L263" s="176"/>
      <c r="M263" s="178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176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r="264" spans="1:59" x14ac:dyDescent="0.2">
      <c r="A264" s="32"/>
      <c r="B264" s="32"/>
      <c r="C264" s="32"/>
      <c r="D264" s="32"/>
      <c r="E264" s="32"/>
      <c r="F264" s="32"/>
      <c r="G264" s="32"/>
      <c r="H264" s="32"/>
      <c r="I264" s="176"/>
      <c r="J264" s="32"/>
      <c r="K264" s="32"/>
      <c r="L264" s="176"/>
      <c r="M264" s="178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176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r="265" spans="1:59" x14ac:dyDescent="0.2">
      <c r="A265" s="32"/>
      <c r="B265" s="32"/>
      <c r="C265" s="32"/>
      <c r="D265" s="32"/>
      <c r="E265" s="32"/>
      <c r="F265" s="32"/>
      <c r="G265" s="32"/>
      <c r="H265" s="32"/>
      <c r="I265" s="176"/>
      <c r="J265" s="32"/>
      <c r="K265" s="32"/>
      <c r="L265" s="176"/>
      <c r="M265" s="178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176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r="266" spans="1:59" x14ac:dyDescent="0.2">
      <c r="A266" s="32"/>
      <c r="B266" s="32"/>
      <c r="C266" s="32"/>
      <c r="D266" s="32"/>
      <c r="E266" s="32"/>
      <c r="F266" s="32"/>
      <c r="G266" s="32"/>
      <c r="H266" s="32"/>
      <c r="I266" s="176"/>
      <c r="J266" s="32"/>
      <c r="K266" s="32"/>
      <c r="L266" s="176"/>
      <c r="M266" s="178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176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r="267" spans="1:59" x14ac:dyDescent="0.2">
      <c r="A267" s="32"/>
      <c r="B267" s="32"/>
      <c r="C267" s="32"/>
      <c r="D267" s="32"/>
      <c r="E267" s="32"/>
      <c r="F267" s="32"/>
      <c r="G267" s="32"/>
      <c r="H267" s="32"/>
      <c r="I267" s="176"/>
      <c r="J267" s="32"/>
      <c r="K267" s="32"/>
      <c r="L267" s="176"/>
      <c r="M267" s="178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176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r="268" spans="1:59" x14ac:dyDescent="0.2">
      <c r="A268" s="32"/>
      <c r="B268" s="32"/>
      <c r="C268" s="32"/>
      <c r="D268" s="32"/>
      <c r="E268" s="32"/>
      <c r="F268" s="32"/>
      <c r="G268" s="32"/>
      <c r="H268" s="32"/>
      <c r="I268" s="176"/>
      <c r="J268" s="32"/>
      <c r="K268" s="32"/>
      <c r="L268" s="176"/>
      <c r="M268" s="178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176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r="269" spans="1:59" x14ac:dyDescent="0.2">
      <c r="A269" s="32"/>
      <c r="B269" s="32"/>
      <c r="C269" s="32"/>
      <c r="D269" s="32"/>
      <c r="E269" s="32"/>
      <c r="F269" s="32"/>
      <c r="G269" s="32"/>
      <c r="H269" s="32"/>
      <c r="I269" s="176"/>
      <c r="J269" s="32"/>
      <c r="K269" s="32"/>
      <c r="L269" s="176"/>
      <c r="M269" s="178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176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r="270" spans="1:59" x14ac:dyDescent="0.2">
      <c r="A270" s="32"/>
      <c r="B270" s="32"/>
      <c r="C270" s="32"/>
      <c r="D270" s="32"/>
      <c r="E270" s="32"/>
      <c r="F270" s="32"/>
      <c r="G270" s="32"/>
      <c r="H270" s="32"/>
      <c r="I270" s="176"/>
      <c r="J270" s="32"/>
      <c r="K270" s="32"/>
      <c r="L270" s="176"/>
      <c r="M270" s="178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176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r="271" spans="1:59" x14ac:dyDescent="0.2">
      <c r="A271" s="32"/>
      <c r="B271" s="32"/>
      <c r="C271" s="32"/>
      <c r="D271" s="32"/>
      <c r="E271" s="32"/>
      <c r="F271" s="32"/>
      <c r="G271" s="32"/>
      <c r="H271" s="32"/>
      <c r="I271" s="176"/>
      <c r="J271" s="32"/>
      <c r="K271" s="32"/>
      <c r="L271" s="176"/>
      <c r="M271" s="178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176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r="272" spans="1:59" x14ac:dyDescent="0.2">
      <c r="A272" s="32"/>
      <c r="B272" s="32"/>
      <c r="C272" s="32"/>
      <c r="D272" s="32"/>
      <c r="E272" s="32"/>
      <c r="F272" s="32"/>
      <c r="G272" s="32"/>
      <c r="H272" s="32"/>
      <c r="I272" s="176"/>
      <c r="J272" s="32"/>
      <c r="K272" s="32"/>
      <c r="L272" s="176"/>
      <c r="M272" s="178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176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r="273" spans="1:59" x14ac:dyDescent="0.2">
      <c r="A273" s="32"/>
      <c r="B273" s="32"/>
      <c r="C273" s="32"/>
      <c r="D273" s="32"/>
      <c r="E273" s="32"/>
      <c r="F273" s="32"/>
      <c r="G273" s="32"/>
      <c r="H273" s="32"/>
      <c r="I273" s="176"/>
      <c r="J273" s="32"/>
      <c r="K273" s="32"/>
      <c r="L273" s="176"/>
      <c r="M273" s="178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176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r="274" spans="1:59" x14ac:dyDescent="0.2">
      <c r="A274" s="32"/>
      <c r="B274" s="32"/>
      <c r="C274" s="32"/>
      <c r="D274" s="32"/>
      <c r="E274" s="32"/>
      <c r="F274" s="32"/>
      <c r="G274" s="32"/>
      <c r="H274" s="32"/>
      <c r="I274" s="176"/>
      <c r="J274" s="32"/>
      <c r="K274" s="32"/>
      <c r="L274" s="176"/>
      <c r="M274" s="178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176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r="275" spans="1:59" x14ac:dyDescent="0.2">
      <c r="A275" s="32"/>
      <c r="B275" s="32"/>
      <c r="C275" s="32"/>
      <c r="D275" s="32"/>
      <c r="E275" s="32"/>
      <c r="F275" s="32"/>
      <c r="G275" s="32"/>
      <c r="H275" s="32"/>
      <c r="I275" s="176"/>
      <c r="J275" s="32"/>
      <c r="K275" s="32"/>
      <c r="L275" s="176"/>
      <c r="M275" s="178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176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r="276" spans="1:59" x14ac:dyDescent="0.2">
      <c r="A276" s="32"/>
      <c r="B276" s="32"/>
      <c r="C276" s="32"/>
      <c r="D276" s="32"/>
      <c r="E276" s="32"/>
      <c r="F276" s="32"/>
      <c r="G276" s="32"/>
      <c r="H276" s="32"/>
      <c r="I276" s="176"/>
      <c r="J276" s="32"/>
      <c r="K276" s="32"/>
      <c r="L276" s="176"/>
      <c r="M276" s="178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176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r="277" spans="1:59" x14ac:dyDescent="0.2">
      <c r="A277" s="32"/>
      <c r="B277" s="32"/>
      <c r="C277" s="32"/>
      <c r="D277" s="32"/>
      <c r="E277" s="32"/>
      <c r="F277" s="32"/>
      <c r="G277" s="32"/>
      <c r="H277" s="32"/>
      <c r="I277" s="176"/>
      <c r="J277" s="32"/>
      <c r="K277" s="32"/>
      <c r="L277" s="176"/>
      <c r="M277" s="178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176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r="278" spans="1:59" x14ac:dyDescent="0.2">
      <c r="A278" s="32"/>
      <c r="B278" s="32"/>
      <c r="C278" s="32"/>
      <c r="D278" s="32"/>
      <c r="E278" s="32"/>
      <c r="F278" s="32"/>
      <c r="G278" s="32"/>
      <c r="H278" s="32"/>
      <c r="I278" s="176"/>
      <c r="J278" s="32"/>
      <c r="K278" s="32"/>
      <c r="L278" s="176"/>
      <c r="M278" s="178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176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r="279" spans="1:59" x14ac:dyDescent="0.2">
      <c r="A279" s="32"/>
      <c r="B279" s="32"/>
      <c r="C279" s="32"/>
      <c r="D279" s="32"/>
      <c r="E279" s="32"/>
      <c r="F279" s="32"/>
      <c r="G279" s="32"/>
      <c r="H279" s="32"/>
      <c r="I279" s="176"/>
      <c r="J279" s="32"/>
      <c r="K279" s="32"/>
      <c r="L279" s="176"/>
      <c r="M279" s="178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176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r="280" spans="1:59" x14ac:dyDescent="0.2">
      <c r="A280" s="32"/>
      <c r="B280" s="32"/>
      <c r="C280" s="32"/>
      <c r="D280" s="32"/>
      <c r="E280" s="32"/>
      <c r="F280" s="32"/>
      <c r="G280" s="32"/>
      <c r="H280" s="32"/>
      <c r="I280" s="176"/>
      <c r="J280" s="32"/>
      <c r="K280" s="32"/>
      <c r="L280" s="176"/>
      <c r="M280" s="178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176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r="281" spans="1:59" x14ac:dyDescent="0.2">
      <c r="A281" s="32"/>
      <c r="B281" s="32"/>
      <c r="C281" s="32"/>
      <c r="D281" s="32"/>
      <c r="E281" s="32"/>
      <c r="F281" s="32"/>
      <c r="G281" s="32"/>
      <c r="H281" s="32"/>
      <c r="I281" s="176"/>
      <c r="J281" s="32"/>
      <c r="K281" s="32"/>
      <c r="L281" s="176"/>
      <c r="M281" s="178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176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r="282" spans="1:59" x14ac:dyDescent="0.2">
      <c r="A282" s="32"/>
      <c r="B282" s="32"/>
      <c r="C282" s="32"/>
      <c r="D282" s="32"/>
      <c r="E282" s="32"/>
      <c r="F282" s="32"/>
      <c r="G282" s="32"/>
      <c r="H282" s="32"/>
      <c r="I282" s="176"/>
      <c r="J282" s="32"/>
      <c r="K282" s="32"/>
      <c r="L282" s="176"/>
      <c r="M282" s="178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176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r="283" spans="1:59" x14ac:dyDescent="0.2">
      <c r="A283" s="32"/>
      <c r="B283" s="32"/>
      <c r="C283" s="32"/>
      <c r="D283" s="32"/>
      <c r="E283" s="32"/>
      <c r="F283" s="32"/>
      <c r="G283" s="32"/>
      <c r="H283" s="32"/>
      <c r="I283" s="176"/>
      <c r="J283" s="32"/>
      <c r="K283" s="32"/>
      <c r="L283" s="176"/>
      <c r="M283" s="178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176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r="284" spans="1:59" x14ac:dyDescent="0.2">
      <c r="A284" s="32"/>
      <c r="B284" s="32"/>
      <c r="C284" s="32"/>
      <c r="D284" s="32"/>
      <c r="E284" s="32"/>
      <c r="F284" s="32"/>
      <c r="G284" s="32"/>
      <c r="H284" s="32"/>
      <c r="I284" s="176"/>
      <c r="J284" s="32"/>
      <c r="K284" s="32"/>
      <c r="L284" s="176"/>
      <c r="M284" s="178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176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r="285" spans="1:59" x14ac:dyDescent="0.2">
      <c r="A285" s="32"/>
      <c r="B285" s="32"/>
      <c r="C285" s="32"/>
      <c r="D285" s="32"/>
      <c r="E285" s="32"/>
      <c r="F285" s="32"/>
      <c r="G285" s="32"/>
      <c r="H285" s="32"/>
      <c r="I285" s="176"/>
      <c r="J285" s="32"/>
      <c r="K285" s="32"/>
      <c r="L285" s="176"/>
      <c r="M285" s="178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176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r="286" spans="1:59" x14ac:dyDescent="0.2">
      <c r="A286" s="32"/>
      <c r="B286" s="32"/>
      <c r="C286" s="32"/>
      <c r="D286" s="32"/>
      <c r="E286" s="32"/>
      <c r="F286" s="32"/>
      <c r="G286" s="32"/>
      <c r="H286" s="32"/>
      <c r="I286" s="176"/>
      <c r="J286" s="32"/>
      <c r="K286" s="32"/>
      <c r="L286" s="176"/>
      <c r="M286" s="178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176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r="287" spans="1:59" x14ac:dyDescent="0.2">
      <c r="A287" s="32"/>
      <c r="B287" s="32"/>
      <c r="C287" s="32"/>
      <c r="D287" s="32"/>
      <c r="E287" s="32"/>
      <c r="F287" s="32"/>
      <c r="G287" s="32"/>
      <c r="H287" s="32"/>
      <c r="I287" s="176"/>
      <c r="J287" s="32"/>
      <c r="K287" s="32"/>
      <c r="L287" s="176"/>
      <c r="M287" s="178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176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r="288" spans="1:59" x14ac:dyDescent="0.2">
      <c r="A288" s="32"/>
      <c r="B288" s="32"/>
      <c r="C288" s="32"/>
      <c r="D288" s="32"/>
      <c r="E288" s="32"/>
      <c r="F288" s="32"/>
      <c r="G288" s="32"/>
      <c r="H288" s="32"/>
      <c r="I288" s="176"/>
      <c r="J288" s="32"/>
      <c r="K288" s="32"/>
      <c r="L288" s="176"/>
      <c r="M288" s="178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176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r="289" spans="1:59" x14ac:dyDescent="0.2">
      <c r="A289" s="32"/>
      <c r="B289" s="32"/>
      <c r="C289" s="32"/>
      <c r="D289" s="32"/>
      <c r="E289" s="32"/>
      <c r="F289" s="32"/>
      <c r="G289" s="32"/>
      <c r="H289" s="32"/>
      <c r="I289" s="176"/>
      <c r="J289" s="32"/>
      <c r="K289" s="32"/>
      <c r="L289" s="176"/>
      <c r="M289" s="178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176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r="290" spans="1:59" x14ac:dyDescent="0.2">
      <c r="A290" s="32"/>
      <c r="B290" s="32"/>
      <c r="C290" s="32"/>
      <c r="D290" s="32"/>
      <c r="E290" s="32"/>
      <c r="F290" s="32"/>
      <c r="G290" s="32"/>
      <c r="H290" s="32"/>
      <c r="I290" s="176"/>
      <c r="J290" s="32"/>
      <c r="K290" s="32"/>
      <c r="L290" s="176"/>
      <c r="M290" s="178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176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r="291" spans="1:59" x14ac:dyDescent="0.2">
      <c r="A291" s="32"/>
      <c r="B291" s="32"/>
      <c r="C291" s="32"/>
      <c r="D291" s="32"/>
      <c r="E291" s="32"/>
      <c r="F291" s="32"/>
      <c r="G291" s="32"/>
      <c r="H291" s="32"/>
      <c r="I291" s="176"/>
      <c r="J291" s="32"/>
      <c r="K291" s="32"/>
      <c r="L291" s="176"/>
      <c r="M291" s="178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176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r="292" spans="1:59" x14ac:dyDescent="0.2">
      <c r="A292" s="32"/>
      <c r="B292" s="32"/>
      <c r="C292" s="32"/>
      <c r="D292" s="32"/>
      <c r="E292" s="32"/>
      <c r="F292" s="32"/>
      <c r="G292" s="32"/>
      <c r="H292" s="32"/>
      <c r="I292" s="176"/>
      <c r="J292" s="32"/>
      <c r="K292" s="32"/>
      <c r="L292" s="176"/>
      <c r="M292" s="178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176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r="293" spans="1:59" x14ac:dyDescent="0.2">
      <c r="A293" s="32"/>
      <c r="B293" s="32"/>
      <c r="C293" s="32"/>
      <c r="D293" s="32"/>
      <c r="E293" s="32"/>
      <c r="F293" s="32"/>
      <c r="G293" s="32"/>
      <c r="H293" s="32"/>
      <c r="I293" s="176"/>
      <c r="J293" s="32"/>
      <c r="K293" s="32"/>
      <c r="L293" s="176"/>
      <c r="M293" s="178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176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r="294" spans="1:59" x14ac:dyDescent="0.2">
      <c r="A294" s="32"/>
      <c r="B294" s="32"/>
      <c r="C294" s="32"/>
      <c r="D294" s="32"/>
      <c r="E294" s="32"/>
      <c r="F294" s="32"/>
      <c r="G294" s="32"/>
      <c r="H294" s="32"/>
      <c r="I294" s="176"/>
      <c r="J294" s="32"/>
      <c r="K294" s="32"/>
      <c r="L294" s="176"/>
      <c r="M294" s="178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176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r="295" spans="1:59" x14ac:dyDescent="0.2">
      <c r="A295" s="32"/>
      <c r="B295" s="32"/>
      <c r="C295" s="32"/>
      <c r="D295" s="32"/>
      <c r="E295" s="32"/>
      <c r="F295" s="32"/>
      <c r="G295" s="32"/>
      <c r="H295" s="32"/>
      <c r="I295" s="176"/>
      <c r="J295" s="32"/>
      <c r="K295" s="32"/>
      <c r="L295" s="176"/>
      <c r="M295" s="178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176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r="296" spans="1:59" x14ac:dyDescent="0.2">
      <c r="A296" s="32"/>
      <c r="B296" s="32"/>
      <c r="C296" s="32"/>
      <c r="D296" s="32"/>
      <c r="E296" s="32"/>
      <c r="F296" s="32"/>
      <c r="G296" s="32"/>
      <c r="H296" s="32"/>
      <c r="I296" s="176"/>
      <c r="J296" s="32"/>
      <c r="K296" s="32"/>
      <c r="L296" s="176"/>
      <c r="M296" s="178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176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r="297" spans="1:59" x14ac:dyDescent="0.2">
      <c r="A297" s="32"/>
      <c r="B297" s="32"/>
      <c r="C297" s="32"/>
      <c r="D297" s="32"/>
      <c r="E297" s="32"/>
      <c r="F297" s="32"/>
      <c r="G297" s="32"/>
      <c r="H297" s="32"/>
      <c r="I297" s="176"/>
      <c r="J297" s="32"/>
      <c r="K297" s="32"/>
      <c r="L297" s="176"/>
      <c r="M297" s="178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176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r="298" spans="1:59" x14ac:dyDescent="0.2">
      <c r="A298" s="32"/>
      <c r="B298" s="32"/>
      <c r="C298" s="32"/>
      <c r="D298" s="32"/>
      <c r="E298" s="32"/>
      <c r="F298" s="32"/>
      <c r="G298" s="32"/>
      <c r="H298" s="32"/>
      <c r="I298" s="176"/>
      <c r="J298" s="32"/>
      <c r="K298" s="32"/>
      <c r="L298" s="176"/>
      <c r="M298" s="178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176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r="299" spans="1:59" x14ac:dyDescent="0.2">
      <c r="A299" s="32"/>
      <c r="B299" s="32"/>
      <c r="C299" s="32"/>
      <c r="D299" s="32"/>
      <c r="E299" s="32"/>
      <c r="F299" s="32"/>
      <c r="G299" s="32"/>
      <c r="H299" s="32"/>
      <c r="I299" s="176"/>
      <c r="J299" s="32"/>
      <c r="K299" s="32"/>
      <c r="L299" s="176"/>
      <c r="M299" s="178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176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r="300" spans="1:59" x14ac:dyDescent="0.2">
      <c r="A300" s="32"/>
      <c r="B300" s="32"/>
      <c r="C300" s="32"/>
      <c r="D300" s="32"/>
      <c r="E300" s="32"/>
      <c r="F300" s="32"/>
      <c r="G300" s="32"/>
      <c r="H300" s="32"/>
      <c r="I300" s="176"/>
      <c r="J300" s="32"/>
      <c r="K300" s="32"/>
      <c r="L300" s="176"/>
      <c r="M300" s="178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176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r="301" spans="1:59" x14ac:dyDescent="0.2">
      <c r="A301" s="32"/>
      <c r="B301" s="32"/>
      <c r="C301" s="32"/>
      <c r="D301" s="32"/>
      <c r="E301" s="32"/>
      <c r="F301" s="32"/>
      <c r="G301" s="32"/>
      <c r="H301" s="32"/>
      <c r="I301" s="176"/>
      <c r="J301" s="32"/>
      <c r="K301" s="32"/>
      <c r="L301" s="176"/>
      <c r="M301" s="178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176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r="302" spans="1:59" x14ac:dyDescent="0.2">
      <c r="A302" s="32"/>
      <c r="B302" s="32"/>
      <c r="C302" s="32"/>
      <c r="D302" s="32"/>
      <c r="E302" s="32"/>
      <c r="F302" s="32"/>
      <c r="G302" s="32"/>
      <c r="H302" s="32"/>
      <c r="I302" s="176"/>
      <c r="J302" s="32"/>
      <c r="K302" s="32"/>
      <c r="L302" s="176"/>
      <c r="M302" s="178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176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r="303" spans="1:59" x14ac:dyDescent="0.2">
      <c r="A303" s="32"/>
      <c r="B303" s="32"/>
      <c r="C303" s="32"/>
      <c r="D303" s="32"/>
      <c r="E303" s="32"/>
      <c r="F303" s="32"/>
      <c r="G303" s="32"/>
      <c r="H303" s="32"/>
      <c r="I303" s="176"/>
      <c r="J303" s="32"/>
      <c r="K303" s="32"/>
      <c r="L303" s="176"/>
      <c r="M303" s="178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176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r="304" spans="1:59" x14ac:dyDescent="0.2">
      <c r="A304" s="32"/>
      <c r="B304" s="32"/>
      <c r="C304" s="32"/>
      <c r="D304" s="32"/>
      <c r="E304" s="32"/>
      <c r="F304" s="32"/>
      <c r="G304" s="32"/>
      <c r="H304" s="32"/>
      <c r="I304" s="176"/>
      <c r="J304" s="32"/>
      <c r="K304" s="32"/>
      <c r="L304" s="176"/>
      <c r="M304" s="178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176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r="305" spans="1:59" x14ac:dyDescent="0.2">
      <c r="A305" s="32"/>
      <c r="B305" s="32"/>
      <c r="C305" s="32"/>
      <c r="D305" s="32"/>
      <c r="E305" s="32"/>
      <c r="F305" s="32"/>
      <c r="G305" s="32"/>
      <c r="H305" s="32"/>
      <c r="I305" s="176"/>
      <c r="J305" s="32"/>
      <c r="K305" s="32"/>
      <c r="L305" s="176"/>
      <c r="M305" s="178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176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r="306" spans="1:59" x14ac:dyDescent="0.2">
      <c r="A306" s="32"/>
      <c r="B306" s="32"/>
      <c r="C306" s="32"/>
      <c r="D306" s="32"/>
      <c r="E306" s="32"/>
      <c r="F306" s="32"/>
      <c r="G306" s="32"/>
      <c r="H306" s="32"/>
      <c r="I306" s="176"/>
      <c r="J306" s="32"/>
      <c r="K306" s="32"/>
      <c r="L306" s="176"/>
      <c r="M306" s="178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176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r="307" spans="1:59" x14ac:dyDescent="0.2">
      <c r="A307" s="32"/>
      <c r="B307" s="32"/>
      <c r="C307" s="32"/>
      <c r="D307" s="32"/>
      <c r="E307" s="32"/>
      <c r="F307" s="32"/>
      <c r="G307" s="32"/>
      <c r="H307" s="32"/>
      <c r="I307" s="176"/>
      <c r="J307" s="32"/>
      <c r="K307" s="32"/>
      <c r="L307" s="176"/>
      <c r="M307" s="178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176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r="308" spans="1:59" x14ac:dyDescent="0.2">
      <c r="A308" s="32"/>
      <c r="B308" s="32"/>
      <c r="C308" s="32"/>
      <c r="D308" s="32"/>
      <c r="E308" s="32"/>
      <c r="F308" s="32"/>
      <c r="G308" s="32"/>
      <c r="H308" s="32"/>
      <c r="I308" s="176"/>
      <c r="J308" s="32"/>
      <c r="K308" s="32"/>
      <c r="L308" s="176"/>
      <c r="M308" s="178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176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r="309" spans="1:59" x14ac:dyDescent="0.2">
      <c r="A309" s="32"/>
      <c r="B309" s="32"/>
      <c r="C309" s="32"/>
      <c r="D309" s="32"/>
      <c r="E309" s="32"/>
      <c r="F309" s="32"/>
      <c r="G309" s="32"/>
      <c r="H309" s="32"/>
      <c r="I309" s="176"/>
      <c r="J309" s="32"/>
      <c r="K309" s="32"/>
      <c r="L309" s="176"/>
      <c r="M309" s="178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176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r="310" spans="1:59" x14ac:dyDescent="0.2">
      <c r="A310" s="32"/>
      <c r="B310" s="32"/>
      <c r="C310" s="32"/>
      <c r="D310" s="32"/>
      <c r="E310" s="32"/>
      <c r="F310" s="32"/>
      <c r="G310" s="32"/>
      <c r="H310" s="32"/>
      <c r="I310" s="176"/>
      <c r="J310" s="32"/>
      <c r="K310" s="32"/>
      <c r="L310" s="176"/>
      <c r="M310" s="178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176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r="311" spans="1:59" x14ac:dyDescent="0.2">
      <c r="A311" s="32"/>
      <c r="B311" s="32"/>
      <c r="C311" s="32"/>
      <c r="D311" s="32"/>
      <c r="E311" s="32"/>
      <c r="F311" s="32"/>
      <c r="G311" s="32"/>
      <c r="H311" s="32"/>
      <c r="I311" s="176"/>
      <c r="J311" s="32"/>
      <c r="K311" s="32"/>
      <c r="L311" s="176"/>
      <c r="M311" s="178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176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r="312" spans="1:59" x14ac:dyDescent="0.2">
      <c r="A312" s="32"/>
      <c r="B312" s="32"/>
      <c r="C312" s="32"/>
      <c r="D312" s="32"/>
      <c r="E312" s="32"/>
      <c r="F312" s="32"/>
      <c r="G312" s="32"/>
      <c r="H312" s="32"/>
      <c r="I312" s="176"/>
      <c r="J312" s="32"/>
      <c r="K312" s="32"/>
      <c r="L312" s="176"/>
      <c r="M312" s="178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176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r="313" spans="1:59" x14ac:dyDescent="0.2">
      <c r="A313" s="32"/>
      <c r="B313" s="32"/>
      <c r="C313" s="32"/>
      <c r="D313" s="32"/>
      <c r="E313" s="32"/>
      <c r="F313" s="32"/>
      <c r="G313" s="32"/>
      <c r="H313" s="32"/>
      <c r="I313" s="176"/>
      <c r="J313" s="32"/>
      <c r="K313" s="32"/>
      <c r="L313" s="176"/>
      <c r="M313" s="178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176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r="314" spans="1:59" x14ac:dyDescent="0.2">
      <c r="A314" s="32"/>
      <c r="B314" s="32"/>
      <c r="C314" s="32"/>
      <c r="D314" s="32"/>
      <c r="E314" s="32"/>
      <c r="F314" s="32"/>
      <c r="G314" s="32"/>
      <c r="H314" s="32"/>
      <c r="I314" s="176"/>
      <c r="J314" s="32"/>
      <c r="K314" s="32"/>
      <c r="L314" s="176"/>
      <c r="M314" s="178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176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r="315" spans="1:59" x14ac:dyDescent="0.2">
      <c r="A315" s="32"/>
      <c r="B315" s="32"/>
      <c r="C315" s="32"/>
      <c r="D315" s="32"/>
      <c r="E315" s="32"/>
      <c r="F315" s="32"/>
      <c r="G315" s="32"/>
      <c r="H315" s="32"/>
      <c r="I315" s="176"/>
      <c r="J315" s="32"/>
      <c r="K315" s="32"/>
      <c r="L315" s="176"/>
      <c r="M315" s="178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176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r="316" spans="1:59" x14ac:dyDescent="0.2">
      <c r="A316" s="32"/>
      <c r="B316" s="32"/>
      <c r="C316" s="32"/>
      <c r="D316" s="32"/>
      <c r="E316" s="32"/>
      <c r="F316" s="32"/>
      <c r="G316" s="32"/>
      <c r="H316" s="32"/>
      <c r="I316" s="176"/>
      <c r="J316" s="32"/>
      <c r="K316" s="32"/>
      <c r="L316" s="176"/>
      <c r="M316" s="178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176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r="317" spans="1:59" x14ac:dyDescent="0.2">
      <c r="A317" s="32"/>
      <c r="B317" s="32"/>
      <c r="C317" s="32"/>
      <c r="D317" s="32"/>
      <c r="E317" s="32"/>
      <c r="F317" s="32"/>
      <c r="G317" s="32"/>
      <c r="H317" s="32"/>
      <c r="I317" s="176"/>
      <c r="J317" s="32"/>
      <c r="K317" s="32"/>
      <c r="L317" s="176"/>
      <c r="M317" s="178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176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r="318" spans="1:59" x14ac:dyDescent="0.2">
      <c r="A318" s="32"/>
      <c r="B318" s="32"/>
      <c r="C318" s="32"/>
      <c r="D318" s="32"/>
      <c r="E318" s="32"/>
      <c r="F318" s="32"/>
      <c r="G318" s="32"/>
      <c r="H318" s="32"/>
      <c r="I318" s="176"/>
      <c r="J318" s="32"/>
      <c r="K318" s="32"/>
      <c r="L318" s="176"/>
      <c r="M318" s="178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176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r="319" spans="1:59" x14ac:dyDescent="0.2">
      <c r="A319" s="32"/>
      <c r="B319" s="32"/>
      <c r="C319" s="32"/>
      <c r="D319" s="32"/>
      <c r="E319" s="32"/>
      <c r="F319" s="32"/>
      <c r="G319" s="32"/>
      <c r="H319" s="32"/>
      <c r="I319" s="176"/>
      <c r="J319" s="32"/>
      <c r="K319" s="32"/>
      <c r="L319" s="176"/>
      <c r="M319" s="178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176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r="320" spans="1:59" x14ac:dyDescent="0.2">
      <c r="A320" s="32"/>
      <c r="B320" s="32"/>
      <c r="C320" s="32"/>
      <c r="D320" s="32"/>
      <c r="E320" s="32"/>
      <c r="F320" s="32"/>
      <c r="G320" s="32"/>
      <c r="H320" s="32"/>
      <c r="I320" s="176"/>
      <c r="J320" s="32"/>
      <c r="K320" s="32"/>
      <c r="L320" s="176"/>
      <c r="M320" s="178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176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r="321" spans="1:59" x14ac:dyDescent="0.2">
      <c r="A321" s="32"/>
      <c r="B321" s="32"/>
      <c r="C321" s="32"/>
      <c r="D321" s="32"/>
      <c r="E321" s="32"/>
      <c r="F321" s="32"/>
      <c r="G321" s="32"/>
      <c r="H321" s="32"/>
      <c r="I321" s="176"/>
      <c r="J321" s="32"/>
      <c r="K321" s="32"/>
      <c r="L321" s="176"/>
      <c r="M321" s="178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176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r="322" spans="1:59" x14ac:dyDescent="0.2">
      <c r="A322" s="32"/>
      <c r="B322" s="32"/>
      <c r="C322" s="32"/>
      <c r="D322" s="32"/>
      <c r="E322" s="32"/>
      <c r="F322" s="32"/>
      <c r="G322" s="32"/>
      <c r="H322" s="32"/>
      <c r="I322" s="176"/>
      <c r="J322" s="32"/>
      <c r="K322" s="32"/>
      <c r="L322" s="176"/>
      <c r="M322" s="178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176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r="323" spans="1:59" x14ac:dyDescent="0.2">
      <c r="A323" s="32"/>
      <c r="B323" s="32"/>
      <c r="C323" s="32"/>
      <c r="D323" s="32"/>
      <c r="E323" s="32"/>
      <c r="F323" s="32"/>
      <c r="G323" s="32"/>
      <c r="H323" s="32"/>
      <c r="I323" s="176"/>
      <c r="J323" s="32"/>
      <c r="K323" s="32"/>
      <c r="L323" s="176"/>
      <c r="M323" s="178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176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r="324" spans="1:59" x14ac:dyDescent="0.2">
      <c r="A324" s="32"/>
      <c r="B324" s="32"/>
      <c r="C324" s="32"/>
      <c r="D324" s="32"/>
      <c r="E324" s="32"/>
      <c r="F324" s="32"/>
      <c r="G324" s="32"/>
      <c r="H324" s="32"/>
      <c r="I324" s="176"/>
      <c r="J324" s="32"/>
      <c r="K324" s="32"/>
      <c r="L324" s="176"/>
      <c r="M324" s="178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176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r="325" spans="1:59" x14ac:dyDescent="0.2">
      <c r="A325" s="32"/>
      <c r="B325" s="32"/>
      <c r="C325" s="32"/>
      <c r="D325" s="32"/>
      <c r="E325" s="32"/>
      <c r="F325" s="32"/>
      <c r="G325" s="32"/>
      <c r="H325" s="32"/>
      <c r="I325" s="176"/>
      <c r="J325" s="32"/>
      <c r="K325" s="32"/>
      <c r="L325" s="176"/>
      <c r="M325" s="178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176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r="326" spans="1:59" x14ac:dyDescent="0.2">
      <c r="A326" s="32"/>
      <c r="B326" s="32"/>
      <c r="C326" s="32"/>
      <c r="D326" s="32"/>
      <c r="E326" s="32"/>
      <c r="F326" s="32"/>
      <c r="G326" s="32"/>
      <c r="H326" s="32"/>
      <c r="I326" s="176"/>
      <c r="J326" s="32"/>
      <c r="K326" s="32"/>
      <c r="L326" s="176"/>
      <c r="M326" s="178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176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r="327" spans="1:59" x14ac:dyDescent="0.2">
      <c r="A327" s="32"/>
      <c r="B327" s="32"/>
      <c r="C327" s="32"/>
      <c r="D327" s="32"/>
      <c r="E327" s="32"/>
      <c r="F327" s="32"/>
      <c r="G327" s="32"/>
      <c r="H327" s="32"/>
      <c r="I327" s="176"/>
      <c r="J327" s="32"/>
      <c r="K327" s="32"/>
      <c r="L327" s="176"/>
      <c r="M327" s="178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176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r="328" spans="1:59" x14ac:dyDescent="0.2">
      <c r="A328" s="32"/>
      <c r="B328" s="32"/>
      <c r="C328" s="32"/>
      <c r="D328" s="32"/>
      <c r="E328" s="32"/>
      <c r="F328" s="32"/>
      <c r="G328" s="32"/>
      <c r="H328" s="32"/>
      <c r="I328" s="176"/>
      <c r="J328" s="32"/>
      <c r="K328" s="32"/>
      <c r="L328" s="176"/>
      <c r="M328" s="178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176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r="329" spans="1:59" x14ac:dyDescent="0.2">
      <c r="A329" s="32"/>
      <c r="B329" s="32"/>
      <c r="C329" s="32"/>
      <c r="D329" s="32"/>
      <c r="E329" s="32"/>
      <c r="F329" s="32"/>
      <c r="G329" s="32"/>
      <c r="H329" s="32"/>
      <c r="I329" s="176"/>
      <c r="J329" s="32"/>
      <c r="K329" s="32"/>
      <c r="L329" s="176"/>
      <c r="M329" s="178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176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r="330" spans="1:59" x14ac:dyDescent="0.2">
      <c r="A330" s="32"/>
      <c r="B330" s="32"/>
      <c r="C330" s="32"/>
      <c r="D330" s="32"/>
      <c r="E330" s="32"/>
      <c r="F330" s="32"/>
      <c r="G330" s="32"/>
      <c r="H330" s="32"/>
      <c r="I330" s="176"/>
      <c r="J330" s="32"/>
      <c r="K330" s="32"/>
      <c r="L330" s="176"/>
      <c r="M330" s="178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176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r="331" spans="1:59" x14ac:dyDescent="0.2">
      <c r="A331" s="32"/>
      <c r="B331" s="32"/>
      <c r="C331" s="32"/>
      <c r="D331" s="32"/>
      <c r="E331" s="32"/>
      <c r="F331" s="32"/>
      <c r="G331" s="32"/>
      <c r="H331" s="32"/>
      <c r="I331" s="176"/>
      <c r="J331" s="32"/>
      <c r="K331" s="32"/>
      <c r="L331" s="176"/>
      <c r="M331" s="178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176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r="332" spans="1:59" x14ac:dyDescent="0.2">
      <c r="A332" s="32"/>
      <c r="B332" s="32"/>
      <c r="C332" s="32"/>
      <c r="D332" s="32"/>
      <c r="E332" s="32"/>
      <c r="F332" s="32"/>
      <c r="G332" s="32"/>
      <c r="H332" s="32"/>
      <c r="I332" s="176"/>
      <c r="J332" s="32"/>
      <c r="K332" s="32"/>
      <c r="L332" s="176"/>
      <c r="M332" s="178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176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r="333" spans="1:59" x14ac:dyDescent="0.2">
      <c r="A333" s="32"/>
      <c r="B333" s="32"/>
      <c r="C333" s="32"/>
      <c r="D333" s="32"/>
      <c r="E333" s="32"/>
      <c r="F333" s="32"/>
      <c r="G333" s="32"/>
      <c r="H333" s="32"/>
      <c r="I333" s="176"/>
      <c r="J333" s="32"/>
      <c r="K333" s="32"/>
      <c r="L333" s="176"/>
      <c r="M333" s="178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176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r="334" spans="1:59" x14ac:dyDescent="0.2">
      <c r="A334" s="32"/>
      <c r="B334" s="32"/>
      <c r="C334" s="32"/>
      <c r="D334" s="32"/>
      <c r="E334" s="32"/>
      <c r="F334" s="32"/>
      <c r="G334" s="32"/>
      <c r="H334" s="32"/>
      <c r="I334" s="176"/>
      <c r="J334" s="32"/>
      <c r="K334" s="32"/>
      <c r="L334" s="176"/>
      <c r="M334" s="178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176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r="335" spans="1:59" x14ac:dyDescent="0.2">
      <c r="A335" s="32"/>
      <c r="B335" s="32"/>
      <c r="C335" s="32"/>
      <c r="D335" s="32"/>
      <c r="E335" s="32"/>
      <c r="F335" s="32"/>
      <c r="G335" s="32"/>
      <c r="H335" s="32"/>
      <c r="I335" s="176"/>
      <c r="J335" s="32"/>
      <c r="K335" s="32"/>
      <c r="L335" s="176"/>
      <c r="M335" s="178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176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r="336" spans="1:59" x14ac:dyDescent="0.2">
      <c r="A336" s="32"/>
      <c r="B336" s="32"/>
      <c r="C336" s="32"/>
      <c r="D336" s="32"/>
      <c r="E336" s="32"/>
      <c r="F336" s="32"/>
      <c r="G336" s="32"/>
      <c r="H336" s="32"/>
      <c r="I336" s="176"/>
      <c r="J336" s="32"/>
      <c r="K336" s="32"/>
      <c r="L336" s="176"/>
      <c r="M336" s="178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176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r="337" spans="1:59" x14ac:dyDescent="0.2">
      <c r="A337" s="32"/>
      <c r="B337" s="32"/>
      <c r="C337" s="32"/>
      <c r="D337" s="32"/>
      <c r="E337" s="32"/>
      <c r="F337" s="32"/>
      <c r="G337" s="32"/>
      <c r="H337" s="32"/>
      <c r="I337" s="176"/>
      <c r="J337" s="32"/>
      <c r="K337" s="32"/>
      <c r="L337" s="176"/>
      <c r="M337" s="178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176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r="338" spans="1:59" x14ac:dyDescent="0.2">
      <c r="A338" s="32"/>
      <c r="B338" s="32"/>
      <c r="C338" s="32"/>
      <c r="D338" s="32"/>
      <c r="E338" s="32"/>
      <c r="F338" s="32"/>
      <c r="G338" s="32"/>
      <c r="H338" s="32"/>
      <c r="I338" s="176"/>
      <c r="J338" s="32"/>
      <c r="K338" s="32"/>
      <c r="L338" s="176"/>
      <c r="M338" s="178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176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r="339" spans="1:59" x14ac:dyDescent="0.2">
      <c r="A339" s="32"/>
      <c r="B339" s="32"/>
      <c r="C339" s="32"/>
      <c r="D339" s="32"/>
      <c r="E339" s="32"/>
      <c r="F339" s="32"/>
      <c r="G339" s="32"/>
      <c r="H339" s="32"/>
      <c r="I339" s="176"/>
      <c r="J339" s="32"/>
      <c r="K339" s="32"/>
      <c r="L339" s="176"/>
      <c r="M339" s="178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176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r="340" spans="1:59" x14ac:dyDescent="0.2">
      <c r="A340" s="32"/>
      <c r="B340" s="32"/>
      <c r="C340" s="32"/>
      <c r="D340" s="32"/>
      <c r="E340" s="32"/>
      <c r="F340" s="32"/>
      <c r="G340" s="32"/>
      <c r="H340" s="32"/>
      <c r="I340" s="176"/>
      <c r="J340" s="32"/>
      <c r="K340" s="32"/>
      <c r="L340" s="176"/>
      <c r="M340" s="178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176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r="341" spans="1:59" x14ac:dyDescent="0.2">
      <c r="A341" s="32"/>
      <c r="B341" s="32"/>
      <c r="C341" s="32"/>
      <c r="D341" s="32"/>
      <c r="E341" s="32"/>
      <c r="F341" s="32"/>
      <c r="G341" s="32"/>
      <c r="H341" s="32"/>
      <c r="I341" s="176"/>
      <c r="J341" s="32"/>
      <c r="K341" s="32"/>
      <c r="L341" s="176"/>
      <c r="M341" s="178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176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r="342" spans="1:59" x14ac:dyDescent="0.2">
      <c r="A342" s="32"/>
      <c r="B342" s="32"/>
      <c r="C342" s="32"/>
      <c r="D342" s="32"/>
      <c r="E342" s="32"/>
      <c r="F342" s="32"/>
      <c r="G342" s="32"/>
      <c r="H342" s="32"/>
      <c r="I342" s="176"/>
      <c r="J342" s="32"/>
      <c r="K342" s="32"/>
      <c r="L342" s="176"/>
      <c r="M342" s="178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176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r="343" spans="1:59" x14ac:dyDescent="0.2">
      <c r="A343" s="32"/>
      <c r="B343" s="32"/>
      <c r="C343" s="32"/>
      <c r="D343" s="32"/>
      <c r="E343" s="32"/>
      <c r="F343" s="32"/>
      <c r="G343" s="32"/>
      <c r="H343" s="32"/>
      <c r="I343" s="176"/>
      <c r="J343" s="32"/>
      <c r="K343" s="32"/>
      <c r="L343" s="176"/>
      <c r="M343" s="178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176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r="344" spans="1:59" x14ac:dyDescent="0.2">
      <c r="A344" s="32"/>
      <c r="B344" s="32"/>
      <c r="C344" s="32"/>
      <c r="D344" s="32"/>
      <c r="E344" s="32"/>
      <c r="F344" s="32"/>
      <c r="G344" s="32"/>
      <c r="H344" s="32"/>
      <c r="I344" s="176"/>
      <c r="J344" s="32"/>
      <c r="K344" s="32"/>
      <c r="L344" s="176"/>
      <c r="M344" s="178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176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r="345" spans="1:59" x14ac:dyDescent="0.2">
      <c r="A345" s="32"/>
      <c r="B345" s="32"/>
      <c r="C345" s="32"/>
      <c r="D345" s="32"/>
      <c r="E345" s="32"/>
      <c r="F345" s="32"/>
      <c r="G345" s="32"/>
      <c r="H345" s="32"/>
      <c r="I345" s="176"/>
      <c r="J345" s="32"/>
      <c r="K345" s="32"/>
      <c r="L345" s="176"/>
      <c r="M345" s="178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176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r="346" spans="1:59" x14ac:dyDescent="0.2">
      <c r="A346" s="32"/>
      <c r="B346" s="32"/>
      <c r="C346" s="32"/>
      <c r="D346" s="32"/>
      <c r="E346" s="32"/>
      <c r="F346" s="32"/>
      <c r="G346" s="32"/>
      <c r="H346" s="32"/>
      <c r="I346" s="176"/>
      <c r="J346" s="32"/>
      <c r="K346" s="32"/>
      <c r="L346" s="176"/>
      <c r="M346" s="178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176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r="347" spans="1:59" x14ac:dyDescent="0.2">
      <c r="A347" s="32"/>
      <c r="B347" s="32"/>
      <c r="C347" s="32"/>
      <c r="D347" s="32"/>
      <c r="E347" s="32"/>
      <c r="F347" s="32"/>
      <c r="G347" s="32"/>
      <c r="H347" s="32"/>
      <c r="I347" s="176"/>
      <c r="J347" s="32"/>
      <c r="K347" s="32"/>
      <c r="L347" s="176"/>
      <c r="M347" s="178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176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r="348" spans="1:59" x14ac:dyDescent="0.2">
      <c r="A348" s="32"/>
      <c r="B348" s="32"/>
      <c r="C348" s="32"/>
      <c r="D348" s="32"/>
      <c r="E348" s="32"/>
      <c r="F348" s="32"/>
      <c r="G348" s="32"/>
      <c r="H348" s="32"/>
      <c r="I348" s="176"/>
      <c r="J348" s="32"/>
      <c r="K348" s="32"/>
      <c r="L348" s="176"/>
      <c r="M348" s="178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176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r="349" spans="1:59" x14ac:dyDescent="0.2">
      <c r="A349" s="32"/>
      <c r="B349" s="32"/>
      <c r="C349" s="32"/>
      <c r="D349" s="32"/>
      <c r="E349" s="32"/>
      <c r="F349" s="32"/>
      <c r="G349" s="32"/>
      <c r="H349" s="32"/>
      <c r="I349" s="176"/>
      <c r="J349" s="32"/>
      <c r="K349" s="32"/>
      <c r="L349" s="176"/>
      <c r="M349" s="178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176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59" x14ac:dyDescent="0.2">
      <c r="A350" s="32"/>
      <c r="B350" s="32"/>
      <c r="C350" s="32"/>
      <c r="D350" s="32"/>
      <c r="E350" s="32"/>
      <c r="F350" s="32"/>
      <c r="G350" s="32"/>
      <c r="H350" s="32"/>
      <c r="I350" s="176"/>
      <c r="J350" s="32"/>
      <c r="K350" s="32"/>
      <c r="L350" s="176"/>
      <c r="M350" s="178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176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59" x14ac:dyDescent="0.2">
      <c r="A351" s="32"/>
      <c r="B351" s="32"/>
      <c r="C351" s="32"/>
      <c r="D351" s="32"/>
      <c r="E351" s="32"/>
      <c r="F351" s="32"/>
      <c r="G351" s="32"/>
      <c r="H351" s="32"/>
      <c r="I351" s="176"/>
      <c r="J351" s="32"/>
      <c r="K351" s="32"/>
      <c r="L351" s="176"/>
      <c r="M351" s="178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176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59" x14ac:dyDescent="0.2">
      <c r="A352" s="32"/>
      <c r="B352" s="32"/>
      <c r="C352" s="32"/>
      <c r="D352" s="32"/>
      <c r="E352" s="32"/>
      <c r="F352" s="32"/>
      <c r="G352" s="32"/>
      <c r="H352" s="32"/>
      <c r="I352" s="176"/>
      <c r="J352" s="32"/>
      <c r="K352" s="32"/>
      <c r="L352" s="176"/>
      <c r="M352" s="178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176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1:59" x14ac:dyDescent="0.2">
      <c r="A353" s="32"/>
      <c r="B353" s="32"/>
      <c r="C353" s="32"/>
      <c r="D353" s="32"/>
      <c r="E353" s="32"/>
      <c r="F353" s="32"/>
      <c r="G353" s="32"/>
      <c r="H353" s="32"/>
      <c r="I353" s="176"/>
      <c r="J353" s="32"/>
      <c r="K353" s="32"/>
      <c r="L353" s="176"/>
      <c r="M353" s="178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176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1:59" x14ac:dyDescent="0.2">
      <c r="A354" s="32"/>
      <c r="B354" s="32"/>
      <c r="C354" s="32"/>
      <c r="D354" s="32"/>
      <c r="E354" s="32"/>
      <c r="F354" s="32"/>
      <c r="G354" s="32"/>
      <c r="H354" s="32"/>
      <c r="I354" s="176"/>
      <c r="J354" s="32"/>
      <c r="K354" s="32"/>
      <c r="L354" s="176"/>
      <c r="M354" s="178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176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1:59" x14ac:dyDescent="0.2">
      <c r="A355" s="32"/>
      <c r="B355" s="32"/>
      <c r="C355" s="32"/>
      <c r="D355" s="32"/>
      <c r="E355" s="32"/>
      <c r="F355" s="32"/>
      <c r="G355" s="32"/>
      <c r="H355" s="32"/>
      <c r="I355" s="176"/>
      <c r="J355" s="32"/>
      <c r="K355" s="32"/>
      <c r="L355" s="176"/>
      <c r="M355" s="178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176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1:59" x14ac:dyDescent="0.2">
      <c r="A356" s="32"/>
      <c r="B356" s="32"/>
      <c r="C356" s="32"/>
      <c r="D356" s="32"/>
      <c r="E356" s="32"/>
      <c r="F356" s="32"/>
      <c r="G356" s="32"/>
      <c r="H356" s="32"/>
      <c r="I356" s="176"/>
      <c r="J356" s="32"/>
      <c r="K356" s="32"/>
      <c r="L356" s="176"/>
      <c r="M356" s="178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176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1:59" x14ac:dyDescent="0.2">
      <c r="A357" s="32"/>
      <c r="B357" s="32"/>
      <c r="C357" s="32"/>
      <c r="D357" s="32"/>
      <c r="E357" s="32"/>
      <c r="F357" s="32"/>
      <c r="G357" s="32"/>
      <c r="H357" s="32"/>
      <c r="I357" s="176"/>
      <c r="J357" s="32"/>
      <c r="K357" s="32"/>
      <c r="L357" s="176"/>
      <c r="M357" s="178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176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1:59" x14ac:dyDescent="0.2">
      <c r="A358" s="32"/>
      <c r="B358" s="32"/>
      <c r="C358" s="32"/>
      <c r="D358" s="32"/>
      <c r="E358" s="32"/>
      <c r="F358" s="32"/>
      <c r="G358" s="32"/>
      <c r="H358" s="32"/>
      <c r="I358" s="176"/>
      <c r="J358" s="32"/>
      <c r="K358" s="32"/>
      <c r="L358" s="176"/>
      <c r="M358" s="178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176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1:59" x14ac:dyDescent="0.2">
      <c r="A359" s="32"/>
      <c r="B359" s="32"/>
      <c r="C359" s="32"/>
      <c r="D359" s="32"/>
      <c r="E359" s="32"/>
      <c r="F359" s="32"/>
      <c r="G359" s="32"/>
      <c r="H359" s="32"/>
      <c r="I359" s="176"/>
      <c r="J359" s="32"/>
      <c r="K359" s="32"/>
      <c r="L359" s="176"/>
      <c r="M359" s="178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176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1:59" x14ac:dyDescent="0.2">
      <c r="A360" s="32"/>
      <c r="B360" s="32"/>
      <c r="C360" s="32"/>
      <c r="D360" s="32"/>
      <c r="E360" s="32"/>
      <c r="F360" s="32"/>
      <c r="G360" s="32"/>
      <c r="H360" s="32"/>
      <c r="I360" s="176"/>
      <c r="J360" s="32"/>
      <c r="K360" s="32"/>
      <c r="L360" s="176"/>
      <c r="M360" s="178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176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1:59" x14ac:dyDescent="0.2">
      <c r="A361" s="32"/>
      <c r="B361" s="32"/>
      <c r="C361" s="32"/>
      <c r="D361" s="32"/>
      <c r="E361" s="32"/>
      <c r="F361" s="32"/>
      <c r="G361" s="32"/>
      <c r="H361" s="32"/>
      <c r="I361" s="176"/>
      <c r="J361" s="32"/>
      <c r="K361" s="32"/>
      <c r="L361" s="176"/>
      <c r="M361" s="178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176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1:59" x14ac:dyDescent="0.2">
      <c r="A362" s="32"/>
      <c r="B362" s="32"/>
      <c r="C362" s="32"/>
      <c r="D362" s="32"/>
      <c r="E362" s="32"/>
      <c r="F362" s="32"/>
      <c r="G362" s="32"/>
      <c r="H362" s="32"/>
      <c r="I362" s="176"/>
      <c r="J362" s="32"/>
      <c r="K362" s="32"/>
      <c r="L362" s="176"/>
      <c r="M362" s="178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176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1:59" x14ac:dyDescent="0.2">
      <c r="A363" s="32"/>
      <c r="B363" s="32"/>
      <c r="C363" s="32"/>
      <c r="D363" s="32"/>
      <c r="E363" s="32"/>
      <c r="F363" s="32"/>
      <c r="G363" s="32"/>
      <c r="H363" s="32"/>
      <c r="I363" s="176"/>
      <c r="J363" s="32"/>
      <c r="K363" s="32"/>
      <c r="L363" s="176"/>
      <c r="M363" s="178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176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1:59" x14ac:dyDescent="0.2">
      <c r="A364" s="32"/>
      <c r="B364" s="32"/>
      <c r="C364" s="32"/>
      <c r="D364" s="32"/>
      <c r="E364" s="32"/>
      <c r="F364" s="32"/>
      <c r="G364" s="32"/>
      <c r="H364" s="32"/>
      <c r="I364" s="176"/>
      <c r="J364" s="32"/>
      <c r="K364" s="32"/>
      <c r="L364" s="176"/>
      <c r="M364" s="178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176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1:59" x14ac:dyDescent="0.2">
      <c r="A365" s="32"/>
      <c r="B365" s="32"/>
      <c r="C365" s="32"/>
      <c r="D365" s="32"/>
      <c r="E365" s="32"/>
      <c r="F365" s="32"/>
      <c r="G365" s="32"/>
      <c r="H365" s="32"/>
      <c r="I365" s="176"/>
      <c r="J365" s="32"/>
      <c r="K365" s="32"/>
      <c r="L365" s="176"/>
      <c r="M365" s="178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176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1:59" x14ac:dyDescent="0.2">
      <c r="A366" s="32"/>
      <c r="B366" s="32"/>
      <c r="C366" s="32"/>
      <c r="D366" s="32"/>
      <c r="E366" s="32"/>
      <c r="F366" s="32"/>
      <c r="G366" s="32"/>
      <c r="H366" s="32"/>
      <c r="I366" s="176"/>
      <c r="J366" s="32"/>
      <c r="K366" s="32"/>
      <c r="L366" s="176"/>
      <c r="M366" s="178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176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1:59" x14ac:dyDescent="0.2">
      <c r="A367" s="32"/>
      <c r="B367" s="32"/>
      <c r="C367" s="32"/>
      <c r="D367" s="32"/>
      <c r="E367" s="32"/>
      <c r="F367" s="32"/>
      <c r="G367" s="32"/>
      <c r="H367" s="32"/>
      <c r="I367" s="176"/>
      <c r="J367" s="32"/>
      <c r="K367" s="32"/>
      <c r="L367" s="176"/>
      <c r="M367" s="178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176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1:59" x14ac:dyDescent="0.2">
      <c r="A368" s="32"/>
      <c r="B368" s="32"/>
      <c r="C368" s="32"/>
      <c r="D368" s="32"/>
      <c r="E368" s="32"/>
      <c r="F368" s="32"/>
      <c r="G368" s="32"/>
      <c r="H368" s="32"/>
      <c r="I368" s="176"/>
      <c r="J368" s="32"/>
      <c r="K368" s="32"/>
      <c r="L368" s="176"/>
      <c r="M368" s="178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176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1:59" x14ac:dyDescent="0.2">
      <c r="A369" s="32"/>
      <c r="B369" s="32"/>
      <c r="C369" s="32"/>
      <c r="D369" s="32"/>
      <c r="E369" s="32"/>
      <c r="F369" s="32"/>
      <c r="G369" s="32"/>
      <c r="H369" s="32"/>
      <c r="I369" s="176"/>
      <c r="J369" s="32"/>
      <c r="K369" s="32"/>
      <c r="L369" s="176"/>
      <c r="M369" s="178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176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r="370" spans="1:59" x14ac:dyDescent="0.2">
      <c r="A370" s="32"/>
      <c r="B370" s="32"/>
      <c r="C370" s="32"/>
      <c r="D370" s="32"/>
      <c r="E370" s="32"/>
      <c r="F370" s="32"/>
      <c r="G370" s="32"/>
      <c r="H370" s="32"/>
      <c r="I370" s="176"/>
      <c r="J370" s="32"/>
      <c r="K370" s="32"/>
      <c r="L370" s="176"/>
      <c r="M370" s="178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176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r="371" spans="1:59" x14ac:dyDescent="0.2">
      <c r="A371" s="32"/>
      <c r="B371" s="32"/>
      <c r="C371" s="32"/>
      <c r="D371" s="32"/>
      <c r="E371" s="32"/>
      <c r="F371" s="32"/>
      <c r="G371" s="32"/>
      <c r="H371" s="32"/>
      <c r="I371" s="176"/>
      <c r="J371" s="32"/>
      <c r="K371" s="32"/>
      <c r="L371" s="176"/>
      <c r="M371" s="178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176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r="372" spans="1:59" x14ac:dyDescent="0.2">
      <c r="A372" s="32"/>
      <c r="B372" s="32"/>
      <c r="C372" s="32"/>
      <c r="D372" s="32"/>
      <c r="E372" s="32"/>
      <c r="F372" s="32"/>
      <c r="G372" s="32"/>
      <c r="H372" s="32"/>
      <c r="I372" s="176"/>
      <c r="J372" s="32"/>
      <c r="K372" s="32"/>
      <c r="L372" s="176"/>
      <c r="M372" s="178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176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r="373" spans="1:59" x14ac:dyDescent="0.2">
      <c r="A373" s="32"/>
      <c r="B373" s="32"/>
      <c r="C373" s="32"/>
      <c r="D373" s="32"/>
      <c r="E373" s="32"/>
      <c r="F373" s="32"/>
      <c r="G373" s="32"/>
      <c r="H373" s="32"/>
      <c r="I373" s="176"/>
      <c r="J373" s="32"/>
      <c r="K373" s="32"/>
      <c r="L373" s="176"/>
      <c r="M373" s="178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176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r="374" spans="1:59" x14ac:dyDescent="0.2">
      <c r="A374" s="32"/>
      <c r="B374" s="32"/>
      <c r="C374" s="32"/>
      <c r="D374" s="32"/>
      <c r="E374" s="32"/>
      <c r="F374" s="32"/>
      <c r="G374" s="32"/>
      <c r="H374" s="32"/>
      <c r="I374" s="176"/>
      <c r="J374" s="32"/>
      <c r="K374" s="32"/>
      <c r="L374" s="176"/>
      <c r="M374" s="178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176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r="375" spans="1:59" x14ac:dyDescent="0.2">
      <c r="A375" s="32"/>
      <c r="B375" s="32"/>
      <c r="C375" s="32"/>
      <c r="D375" s="32"/>
      <c r="E375" s="32"/>
      <c r="F375" s="32"/>
      <c r="G375" s="32"/>
      <c r="H375" s="32"/>
      <c r="I375" s="176"/>
      <c r="J375" s="32"/>
      <c r="K375" s="32"/>
      <c r="L375" s="176"/>
      <c r="M375" s="178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176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r="376" spans="1:59" x14ac:dyDescent="0.2">
      <c r="A376" s="32"/>
      <c r="B376" s="32"/>
      <c r="C376" s="32"/>
      <c r="D376" s="32"/>
      <c r="E376" s="32"/>
      <c r="F376" s="32"/>
      <c r="G376" s="32"/>
      <c r="H376" s="32"/>
      <c r="I376" s="176"/>
      <c r="J376" s="32"/>
      <c r="K376" s="32"/>
      <c r="L376" s="176"/>
      <c r="M376" s="178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176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r="377" spans="1:59" x14ac:dyDescent="0.2">
      <c r="A377" s="32"/>
      <c r="B377" s="32"/>
      <c r="C377" s="32"/>
      <c r="D377" s="32"/>
      <c r="E377" s="32"/>
      <c r="F377" s="32"/>
      <c r="G377" s="32"/>
      <c r="H377" s="32"/>
      <c r="I377" s="176"/>
      <c r="J377" s="32"/>
      <c r="K377" s="32"/>
      <c r="L377" s="176"/>
      <c r="M377" s="178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176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r="378" spans="1:59" x14ac:dyDescent="0.2">
      <c r="A378" s="32"/>
      <c r="B378" s="32"/>
      <c r="C378" s="32"/>
      <c r="D378" s="32"/>
      <c r="E378" s="32"/>
      <c r="F378" s="32"/>
      <c r="G378" s="32"/>
      <c r="H378" s="32"/>
      <c r="I378" s="176"/>
      <c r="J378" s="32"/>
      <c r="K378" s="32"/>
      <c r="L378" s="176"/>
      <c r="M378" s="178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176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r="379" spans="1:59" x14ac:dyDescent="0.2">
      <c r="A379" s="32"/>
      <c r="B379" s="32"/>
      <c r="C379" s="32"/>
      <c r="D379" s="32"/>
      <c r="E379" s="32"/>
      <c r="F379" s="32"/>
      <c r="G379" s="32"/>
      <c r="H379" s="32"/>
      <c r="I379" s="176"/>
      <c r="J379" s="32"/>
      <c r="K379" s="32"/>
      <c r="L379" s="176"/>
      <c r="M379" s="178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176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r="380" spans="1:59" x14ac:dyDescent="0.2">
      <c r="A380" s="32"/>
      <c r="B380" s="32"/>
      <c r="C380" s="32"/>
      <c r="D380" s="32"/>
      <c r="E380" s="32"/>
      <c r="F380" s="32"/>
      <c r="G380" s="32"/>
      <c r="H380" s="32"/>
      <c r="I380" s="176"/>
      <c r="J380" s="32"/>
      <c r="K380" s="32"/>
      <c r="L380" s="176"/>
      <c r="M380" s="178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176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r="381" spans="1:59" x14ac:dyDescent="0.2">
      <c r="A381" s="32"/>
      <c r="B381" s="32"/>
      <c r="C381" s="32"/>
      <c r="D381" s="32"/>
      <c r="E381" s="32"/>
      <c r="F381" s="32"/>
      <c r="G381" s="32"/>
      <c r="H381" s="32"/>
      <c r="I381" s="176"/>
      <c r="J381" s="32"/>
      <c r="K381" s="32"/>
      <c r="L381" s="176"/>
      <c r="M381" s="178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176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r="382" spans="1:59" x14ac:dyDescent="0.2">
      <c r="A382" s="32"/>
      <c r="B382" s="32"/>
      <c r="C382" s="32"/>
      <c r="D382" s="32"/>
      <c r="E382" s="32"/>
      <c r="F382" s="32"/>
      <c r="G382" s="32"/>
      <c r="H382" s="32"/>
      <c r="I382" s="176"/>
      <c r="J382" s="32"/>
      <c r="K382" s="32"/>
      <c r="L382" s="176"/>
      <c r="M382" s="178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176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r="383" spans="1:59" x14ac:dyDescent="0.2">
      <c r="A383" s="32"/>
      <c r="B383" s="32"/>
      <c r="C383" s="32"/>
      <c r="D383" s="32"/>
      <c r="E383" s="32"/>
      <c r="F383" s="32"/>
      <c r="G383" s="32"/>
      <c r="H383" s="32"/>
      <c r="I383" s="176"/>
      <c r="J383" s="32"/>
      <c r="K383" s="32"/>
      <c r="L383" s="176"/>
      <c r="M383" s="178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176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r="384" spans="1:59" x14ac:dyDescent="0.2">
      <c r="A384" s="32"/>
      <c r="B384" s="32"/>
      <c r="C384" s="32"/>
      <c r="D384" s="32"/>
      <c r="E384" s="32"/>
      <c r="F384" s="32"/>
      <c r="G384" s="32"/>
      <c r="H384" s="32"/>
      <c r="I384" s="176"/>
      <c r="J384" s="32"/>
      <c r="K384" s="32"/>
      <c r="L384" s="176"/>
      <c r="M384" s="178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176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r="385" spans="1:59" x14ac:dyDescent="0.2">
      <c r="A385" s="32"/>
      <c r="B385" s="32"/>
      <c r="C385" s="32"/>
      <c r="D385" s="32"/>
      <c r="E385" s="32"/>
      <c r="F385" s="32"/>
      <c r="G385" s="32"/>
      <c r="H385" s="32"/>
      <c r="I385" s="176"/>
      <c r="J385" s="32"/>
      <c r="K385" s="32"/>
      <c r="L385" s="176"/>
      <c r="M385" s="178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176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r="386" spans="1:59" x14ac:dyDescent="0.2">
      <c r="A386" s="32"/>
      <c r="B386" s="32"/>
      <c r="C386" s="32"/>
      <c r="D386" s="32"/>
      <c r="E386" s="32"/>
      <c r="F386" s="32"/>
      <c r="G386" s="32"/>
      <c r="H386" s="32"/>
      <c r="I386" s="176"/>
      <c r="J386" s="32"/>
      <c r="K386" s="32"/>
      <c r="L386" s="176"/>
      <c r="M386" s="178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176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r="387" spans="1:59" x14ac:dyDescent="0.2">
      <c r="A387" s="32"/>
      <c r="B387" s="32"/>
      <c r="C387" s="32"/>
      <c r="D387" s="32"/>
      <c r="E387" s="32"/>
      <c r="F387" s="32"/>
      <c r="G387" s="32"/>
      <c r="H387" s="32"/>
      <c r="I387" s="176"/>
      <c r="J387" s="32"/>
      <c r="K387" s="32"/>
      <c r="L387" s="176"/>
      <c r="M387" s="178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176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r="388" spans="1:59" x14ac:dyDescent="0.2">
      <c r="A388" s="32"/>
      <c r="B388" s="32"/>
      <c r="C388" s="32"/>
      <c r="D388" s="32"/>
      <c r="E388" s="32"/>
      <c r="F388" s="32"/>
      <c r="G388" s="32"/>
      <c r="H388" s="32"/>
      <c r="I388" s="176"/>
      <c r="J388" s="32"/>
      <c r="K388" s="32"/>
      <c r="L388" s="176"/>
      <c r="M388" s="178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176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r="389" spans="1:59" x14ac:dyDescent="0.2">
      <c r="A389" s="32"/>
      <c r="B389" s="32"/>
      <c r="C389" s="32"/>
      <c r="D389" s="32"/>
      <c r="E389" s="32"/>
      <c r="F389" s="32"/>
      <c r="G389" s="32"/>
      <c r="H389" s="32"/>
      <c r="I389" s="176"/>
      <c r="J389" s="32"/>
      <c r="K389" s="32"/>
      <c r="L389" s="176"/>
      <c r="M389" s="178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176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r="390" spans="1:59" x14ac:dyDescent="0.2">
      <c r="A390" s="32"/>
      <c r="B390" s="32"/>
      <c r="C390" s="32"/>
      <c r="D390" s="32"/>
      <c r="E390" s="32"/>
      <c r="F390" s="32"/>
      <c r="G390" s="32"/>
      <c r="H390" s="32"/>
      <c r="I390" s="176"/>
      <c r="J390" s="32"/>
      <c r="K390" s="32"/>
      <c r="L390" s="176"/>
      <c r="M390" s="178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176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r="391" spans="1:59" x14ac:dyDescent="0.2">
      <c r="A391" s="32"/>
      <c r="B391" s="32"/>
      <c r="C391" s="32"/>
      <c r="D391" s="32"/>
      <c r="E391" s="32"/>
      <c r="F391" s="32"/>
      <c r="G391" s="32"/>
      <c r="H391" s="32"/>
      <c r="I391" s="176"/>
      <c r="J391" s="32"/>
      <c r="K391" s="32"/>
      <c r="L391" s="176"/>
      <c r="M391" s="178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176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r="392" spans="1:59" x14ac:dyDescent="0.2">
      <c r="A392" s="32"/>
      <c r="B392" s="32"/>
      <c r="C392" s="32"/>
      <c r="D392" s="32"/>
      <c r="E392" s="32"/>
      <c r="F392" s="32"/>
      <c r="G392" s="32"/>
      <c r="H392" s="32"/>
      <c r="I392" s="176"/>
      <c r="J392" s="32"/>
      <c r="K392" s="32"/>
      <c r="L392" s="176"/>
      <c r="M392" s="178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176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r="393" spans="1:59" x14ac:dyDescent="0.2">
      <c r="A393" s="32"/>
      <c r="B393" s="32"/>
      <c r="C393" s="32"/>
      <c r="D393" s="32"/>
      <c r="E393" s="32"/>
      <c r="F393" s="32"/>
      <c r="G393" s="32"/>
      <c r="H393" s="32"/>
      <c r="I393" s="176"/>
      <c r="J393" s="32"/>
      <c r="K393" s="32"/>
      <c r="L393" s="176"/>
      <c r="M393" s="178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176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r="394" spans="1:59" x14ac:dyDescent="0.2">
      <c r="A394" s="32"/>
      <c r="B394" s="32"/>
      <c r="C394" s="32"/>
      <c r="D394" s="32"/>
      <c r="E394" s="32"/>
      <c r="F394" s="32"/>
      <c r="G394" s="32"/>
      <c r="H394" s="32"/>
      <c r="I394" s="176"/>
      <c r="J394" s="32"/>
      <c r="K394" s="32"/>
      <c r="L394" s="176"/>
      <c r="M394" s="178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176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r="395" spans="1:59" x14ac:dyDescent="0.2">
      <c r="A395" s="32"/>
      <c r="B395" s="32"/>
      <c r="C395" s="32"/>
      <c r="D395" s="32"/>
      <c r="E395" s="32"/>
      <c r="F395" s="32"/>
      <c r="G395" s="32"/>
      <c r="H395" s="32"/>
      <c r="I395" s="176"/>
      <c r="J395" s="32"/>
      <c r="K395" s="32"/>
      <c r="L395" s="176"/>
      <c r="M395" s="178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176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r="396" spans="1:59" x14ac:dyDescent="0.2">
      <c r="A396" s="32"/>
      <c r="B396" s="32"/>
      <c r="C396" s="32"/>
      <c r="D396" s="32"/>
      <c r="E396" s="32"/>
      <c r="F396" s="32"/>
      <c r="G396" s="32"/>
      <c r="H396" s="32"/>
      <c r="I396" s="176"/>
      <c r="J396" s="32"/>
      <c r="K396" s="32"/>
      <c r="L396" s="176"/>
      <c r="M396" s="178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176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r="397" spans="1:59" x14ac:dyDescent="0.2">
      <c r="A397" s="32"/>
      <c r="B397" s="32"/>
      <c r="C397" s="32"/>
      <c r="D397" s="32"/>
      <c r="E397" s="32"/>
      <c r="F397" s="32"/>
      <c r="G397" s="32"/>
      <c r="H397" s="32"/>
      <c r="I397" s="176"/>
      <c r="J397" s="32"/>
      <c r="K397" s="32"/>
      <c r="L397" s="176"/>
      <c r="M397" s="178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176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r="398" spans="1:59" x14ac:dyDescent="0.2">
      <c r="A398" s="32"/>
      <c r="B398" s="32"/>
      <c r="C398" s="32"/>
      <c r="D398" s="32"/>
      <c r="E398" s="32"/>
      <c r="F398" s="32"/>
      <c r="G398" s="32"/>
      <c r="H398" s="32"/>
      <c r="I398" s="176"/>
      <c r="J398" s="32"/>
      <c r="K398" s="32"/>
      <c r="L398" s="176"/>
      <c r="M398" s="178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176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r="399" spans="1:59" x14ac:dyDescent="0.2">
      <c r="A399" s="32"/>
      <c r="B399" s="32"/>
      <c r="C399" s="32"/>
      <c r="D399" s="32"/>
      <c r="E399" s="32"/>
      <c r="F399" s="32"/>
      <c r="G399" s="32"/>
      <c r="H399" s="32"/>
      <c r="I399" s="176"/>
      <c r="J399" s="32"/>
      <c r="K399" s="32"/>
      <c r="L399" s="176"/>
      <c r="M399" s="178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176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r="400" spans="1:59" x14ac:dyDescent="0.2">
      <c r="A400" s="32"/>
      <c r="B400" s="32"/>
      <c r="C400" s="32"/>
      <c r="D400" s="32"/>
      <c r="E400" s="32"/>
      <c r="F400" s="32"/>
      <c r="G400" s="32"/>
      <c r="H400" s="32"/>
      <c r="I400" s="176"/>
      <c r="J400" s="32"/>
      <c r="K400" s="32"/>
      <c r="L400" s="176"/>
      <c r="M400" s="178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176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r="401" spans="1:59" x14ac:dyDescent="0.2">
      <c r="A401" s="32"/>
      <c r="B401" s="32"/>
      <c r="C401" s="32"/>
      <c r="D401" s="32"/>
      <c r="E401" s="32"/>
      <c r="F401" s="32"/>
      <c r="G401" s="32"/>
      <c r="H401" s="32"/>
      <c r="I401" s="176"/>
      <c r="J401" s="32"/>
      <c r="K401" s="32"/>
      <c r="L401" s="176"/>
      <c r="M401" s="178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176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r="402" spans="1:59" x14ac:dyDescent="0.2">
      <c r="A402" s="32"/>
      <c r="B402" s="32"/>
      <c r="C402" s="32"/>
      <c r="D402" s="32"/>
      <c r="E402" s="32"/>
      <c r="F402" s="32"/>
      <c r="G402" s="32"/>
      <c r="H402" s="32"/>
      <c r="I402" s="176"/>
      <c r="J402" s="32"/>
      <c r="K402" s="32"/>
      <c r="L402" s="176"/>
      <c r="M402" s="178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176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r="403" spans="1:59" x14ac:dyDescent="0.2">
      <c r="A403" s="32"/>
      <c r="B403" s="32"/>
      <c r="C403" s="32"/>
      <c r="D403" s="32"/>
      <c r="E403" s="32"/>
      <c r="F403" s="32"/>
      <c r="G403" s="32"/>
      <c r="H403" s="32"/>
      <c r="I403" s="176"/>
      <c r="J403" s="32"/>
      <c r="K403" s="32"/>
      <c r="L403" s="176"/>
      <c r="M403" s="178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176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r="404" spans="1:59" x14ac:dyDescent="0.2">
      <c r="A404" s="32"/>
      <c r="B404" s="32"/>
      <c r="C404" s="32"/>
      <c r="D404" s="32"/>
      <c r="E404" s="32"/>
      <c r="F404" s="32"/>
      <c r="G404" s="32"/>
      <c r="H404" s="32"/>
      <c r="I404" s="176"/>
      <c r="J404" s="32"/>
      <c r="K404" s="32"/>
      <c r="L404" s="176"/>
      <c r="M404" s="178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176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r="405" spans="1:59" x14ac:dyDescent="0.2">
      <c r="A405" s="32"/>
      <c r="B405" s="32"/>
      <c r="C405" s="32"/>
      <c r="D405" s="32"/>
      <c r="E405" s="32"/>
      <c r="F405" s="32"/>
      <c r="G405" s="32"/>
      <c r="H405" s="32"/>
      <c r="I405" s="176"/>
      <c r="J405" s="32"/>
      <c r="K405" s="32"/>
      <c r="L405" s="176"/>
      <c r="M405" s="178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176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r="406" spans="1:59" x14ac:dyDescent="0.2">
      <c r="A406" s="32"/>
      <c r="B406" s="32"/>
      <c r="C406" s="32"/>
      <c r="D406" s="32"/>
      <c r="E406" s="32"/>
      <c r="F406" s="32"/>
      <c r="G406" s="32"/>
      <c r="H406" s="32"/>
      <c r="I406" s="176"/>
      <c r="J406" s="32"/>
      <c r="K406" s="32"/>
      <c r="L406" s="176"/>
      <c r="M406" s="178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176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r="407" spans="1:59" x14ac:dyDescent="0.2">
      <c r="A407" s="32"/>
      <c r="B407" s="32"/>
      <c r="C407" s="32"/>
      <c r="D407" s="32"/>
      <c r="E407" s="32"/>
      <c r="F407" s="32"/>
      <c r="G407" s="32"/>
      <c r="H407" s="32"/>
      <c r="I407" s="176"/>
      <c r="J407" s="32"/>
      <c r="K407" s="32"/>
      <c r="L407" s="176"/>
      <c r="M407" s="178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176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r="408" spans="1:59" x14ac:dyDescent="0.2">
      <c r="A408" s="32"/>
      <c r="B408" s="32"/>
      <c r="C408" s="32"/>
      <c r="D408" s="32"/>
      <c r="E408" s="32"/>
      <c r="F408" s="32"/>
      <c r="G408" s="32"/>
      <c r="H408" s="32"/>
      <c r="I408" s="176"/>
      <c r="J408" s="32"/>
      <c r="K408" s="32"/>
      <c r="L408" s="176"/>
      <c r="M408" s="178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176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r="409" spans="1:59" x14ac:dyDescent="0.2">
      <c r="A409" s="32"/>
      <c r="B409" s="32"/>
      <c r="C409" s="32"/>
      <c r="D409" s="32"/>
      <c r="E409" s="32"/>
      <c r="F409" s="32"/>
      <c r="G409" s="32"/>
      <c r="H409" s="32"/>
      <c r="I409" s="176"/>
      <c r="J409" s="32"/>
      <c r="K409" s="32"/>
      <c r="L409" s="176"/>
      <c r="M409" s="178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176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r="410" spans="1:59" x14ac:dyDescent="0.2">
      <c r="A410" s="32"/>
      <c r="B410" s="32"/>
      <c r="C410" s="32"/>
      <c r="D410" s="32"/>
      <c r="E410" s="32"/>
      <c r="F410" s="32"/>
      <c r="G410" s="32"/>
      <c r="H410" s="32"/>
      <c r="I410" s="176"/>
      <c r="J410" s="32"/>
      <c r="K410" s="32"/>
      <c r="L410" s="176"/>
      <c r="M410" s="178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176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r="411" spans="1:59" x14ac:dyDescent="0.2">
      <c r="A411" s="32"/>
      <c r="B411" s="32"/>
      <c r="C411" s="32"/>
      <c r="D411" s="32"/>
      <c r="E411" s="32"/>
      <c r="F411" s="32"/>
      <c r="G411" s="32"/>
      <c r="H411" s="32"/>
      <c r="I411" s="176"/>
      <c r="J411" s="32"/>
      <c r="K411" s="32"/>
      <c r="L411" s="176"/>
      <c r="M411" s="178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176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r="412" spans="1:59" x14ac:dyDescent="0.2">
      <c r="A412" s="32"/>
      <c r="B412" s="32"/>
      <c r="C412" s="32"/>
      <c r="D412" s="32"/>
      <c r="E412" s="32"/>
      <c r="F412" s="32"/>
      <c r="G412" s="32"/>
      <c r="H412" s="32"/>
      <c r="I412" s="176"/>
      <c r="J412" s="32"/>
      <c r="K412" s="32"/>
      <c r="L412" s="176"/>
      <c r="M412" s="178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176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r="413" spans="1:59" x14ac:dyDescent="0.2">
      <c r="A413" s="32"/>
      <c r="B413" s="32"/>
      <c r="C413" s="32"/>
      <c r="D413" s="32"/>
      <c r="E413" s="32"/>
      <c r="F413" s="32"/>
      <c r="G413" s="32"/>
      <c r="H413" s="32"/>
      <c r="I413" s="176"/>
      <c r="J413" s="32"/>
      <c r="K413" s="32"/>
      <c r="L413" s="176"/>
      <c r="M413" s="178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176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r="414" spans="1:59" x14ac:dyDescent="0.2">
      <c r="A414" s="32"/>
      <c r="B414" s="32"/>
      <c r="C414" s="32"/>
      <c r="D414" s="32"/>
      <c r="E414" s="32"/>
      <c r="F414" s="32"/>
      <c r="G414" s="32"/>
      <c r="H414" s="32"/>
      <c r="I414" s="176"/>
      <c r="J414" s="32"/>
      <c r="K414" s="32"/>
      <c r="L414" s="176"/>
      <c r="M414" s="178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176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r="415" spans="1:59" x14ac:dyDescent="0.2">
      <c r="A415" s="32"/>
      <c r="B415" s="32"/>
      <c r="C415" s="32"/>
      <c r="D415" s="32"/>
      <c r="E415" s="32"/>
      <c r="F415" s="32"/>
      <c r="G415" s="32"/>
      <c r="H415" s="32"/>
      <c r="I415" s="176"/>
      <c r="J415" s="32"/>
      <c r="K415" s="32"/>
      <c r="L415" s="176"/>
      <c r="M415" s="178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176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r="416" spans="1:59" x14ac:dyDescent="0.2">
      <c r="A416" s="32"/>
      <c r="B416" s="32"/>
      <c r="C416" s="32"/>
      <c r="D416" s="32"/>
      <c r="E416" s="32"/>
      <c r="F416" s="32"/>
      <c r="G416" s="32"/>
      <c r="H416" s="32"/>
      <c r="I416" s="176"/>
      <c r="J416" s="32"/>
      <c r="K416" s="32"/>
      <c r="L416" s="176"/>
      <c r="M416" s="178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176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r="417" spans="1:59" x14ac:dyDescent="0.2">
      <c r="A417" s="32"/>
      <c r="B417" s="32"/>
      <c r="C417" s="32"/>
      <c r="D417" s="32"/>
      <c r="E417" s="32"/>
      <c r="F417" s="32"/>
      <c r="G417" s="32"/>
      <c r="H417" s="32"/>
      <c r="I417" s="176"/>
      <c r="J417" s="32"/>
      <c r="K417" s="32"/>
      <c r="L417" s="176"/>
      <c r="M417" s="178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176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r="418" spans="1:59" x14ac:dyDescent="0.2">
      <c r="A418" s="32"/>
      <c r="B418" s="32"/>
      <c r="C418" s="32"/>
      <c r="D418" s="32"/>
      <c r="E418" s="32"/>
      <c r="F418" s="32"/>
      <c r="G418" s="32"/>
      <c r="H418" s="32"/>
      <c r="I418" s="176"/>
      <c r="J418" s="32"/>
      <c r="K418" s="32"/>
      <c r="L418" s="176"/>
      <c r="M418" s="178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176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r="419" spans="1:59" x14ac:dyDescent="0.2">
      <c r="A419" s="32"/>
      <c r="B419" s="32"/>
      <c r="C419" s="32"/>
      <c r="D419" s="32"/>
      <c r="E419" s="32"/>
      <c r="F419" s="32"/>
      <c r="G419" s="32"/>
      <c r="H419" s="32"/>
      <c r="I419" s="176"/>
      <c r="J419" s="32"/>
      <c r="K419" s="32"/>
      <c r="L419" s="176"/>
      <c r="M419" s="178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176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r="420" spans="1:59" x14ac:dyDescent="0.2">
      <c r="A420" s="32"/>
      <c r="B420" s="32"/>
      <c r="C420" s="32"/>
      <c r="D420" s="32"/>
      <c r="E420" s="32"/>
      <c r="F420" s="32"/>
      <c r="G420" s="32"/>
      <c r="H420" s="32"/>
      <c r="I420" s="176"/>
      <c r="J420" s="32"/>
      <c r="K420" s="32"/>
      <c r="L420" s="176"/>
      <c r="M420" s="178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176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r="421" spans="1:59" x14ac:dyDescent="0.2">
      <c r="A421" s="32"/>
      <c r="B421" s="32"/>
      <c r="C421" s="32"/>
      <c r="D421" s="32"/>
      <c r="E421" s="32"/>
      <c r="F421" s="32"/>
      <c r="G421" s="32"/>
      <c r="H421" s="32"/>
      <c r="I421" s="176"/>
      <c r="J421" s="32"/>
      <c r="K421" s="32"/>
      <c r="L421" s="176"/>
      <c r="M421" s="178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176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r="422" spans="1:59" x14ac:dyDescent="0.2">
      <c r="A422" s="32"/>
      <c r="B422" s="32"/>
      <c r="C422" s="32"/>
      <c r="D422" s="32"/>
      <c r="E422" s="32"/>
      <c r="F422" s="32"/>
      <c r="G422" s="32"/>
      <c r="H422" s="32"/>
      <c r="I422" s="176"/>
      <c r="J422" s="32"/>
      <c r="K422" s="32"/>
      <c r="L422" s="176"/>
      <c r="M422" s="178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176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r="423" spans="1:59" x14ac:dyDescent="0.2">
      <c r="A423" s="32"/>
      <c r="B423" s="32"/>
      <c r="C423" s="32"/>
      <c r="D423" s="32"/>
      <c r="E423" s="32"/>
      <c r="F423" s="32"/>
      <c r="G423" s="32"/>
      <c r="H423" s="32"/>
      <c r="I423" s="176"/>
      <c r="J423" s="32"/>
      <c r="K423" s="32"/>
      <c r="L423" s="176"/>
      <c r="M423" s="178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176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r="424" spans="1:59" x14ac:dyDescent="0.2">
      <c r="A424" s="32"/>
      <c r="B424" s="32"/>
      <c r="C424" s="32"/>
      <c r="D424" s="32"/>
      <c r="E424" s="32"/>
      <c r="F424" s="32"/>
      <c r="G424" s="32"/>
      <c r="H424" s="32"/>
      <c r="I424" s="176"/>
      <c r="J424" s="32"/>
      <c r="K424" s="32"/>
      <c r="L424" s="176"/>
      <c r="M424" s="178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176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r="425" spans="1:59" x14ac:dyDescent="0.2">
      <c r="A425" s="32"/>
      <c r="B425" s="32"/>
      <c r="C425" s="32"/>
      <c r="D425" s="32"/>
      <c r="E425" s="32"/>
      <c r="F425" s="32"/>
      <c r="G425" s="32"/>
      <c r="H425" s="32"/>
      <c r="I425" s="176"/>
      <c r="J425" s="32"/>
      <c r="K425" s="32"/>
      <c r="L425" s="176"/>
      <c r="M425" s="178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176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r="426" spans="1:59" x14ac:dyDescent="0.2">
      <c r="A426" s="32"/>
      <c r="B426" s="32"/>
      <c r="C426" s="32"/>
      <c r="D426" s="32"/>
      <c r="E426" s="32"/>
      <c r="F426" s="32"/>
      <c r="G426" s="32"/>
      <c r="H426" s="32"/>
      <c r="I426" s="176"/>
      <c r="J426" s="32"/>
      <c r="K426" s="32"/>
      <c r="L426" s="176"/>
      <c r="M426" s="178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176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r="427" spans="1:59" x14ac:dyDescent="0.2">
      <c r="A427" s="32"/>
      <c r="B427" s="32"/>
      <c r="C427" s="32"/>
      <c r="D427" s="32"/>
      <c r="E427" s="32"/>
      <c r="F427" s="32"/>
      <c r="G427" s="32"/>
      <c r="H427" s="32"/>
      <c r="I427" s="176"/>
      <c r="J427" s="32"/>
      <c r="K427" s="32"/>
      <c r="L427" s="176"/>
      <c r="M427" s="178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176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r="428" spans="1:59" x14ac:dyDescent="0.2">
      <c r="A428" s="32"/>
      <c r="B428" s="32"/>
      <c r="C428" s="32"/>
      <c r="D428" s="32"/>
      <c r="E428" s="32"/>
      <c r="F428" s="32"/>
      <c r="G428" s="32"/>
      <c r="H428" s="32"/>
      <c r="I428" s="176"/>
      <c r="J428" s="32"/>
      <c r="K428" s="32"/>
      <c r="L428" s="176"/>
      <c r="M428" s="178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176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r="429" spans="1:59" x14ac:dyDescent="0.2">
      <c r="A429" s="32"/>
      <c r="B429" s="32"/>
      <c r="C429" s="32"/>
      <c r="D429" s="32"/>
      <c r="E429" s="32"/>
      <c r="F429" s="32"/>
      <c r="G429" s="32"/>
      <c r="H429" s="32"/>
      <c r="I429" s="176"/>
      <c r="J429" s="32"/>
      <c r="K429" s="32"/>
      <c r="L429" s="176"/>
      <c r="M429" s="178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176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r="430" spans="1:59" x14ac:dyDescent="0.2">
      <c r="A430" s="32"/>
      <c r="B430" s="32"/>
      <c r="C430" s="32"/>
      <c r="D430" s="32"/>
      <c r="E430" s="32"/>
      <c r="F430" s="32"/>
      <c r="G430" s="32"/>
      <c r="H430" s="32"/>
      <c r="I430" s="176"/>
      <c r="J430" s="32"/>
      <c r="K430" s="32"/>
      <c r="L430" s="176"/>
      <c r="M430" s="178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176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r="431" spans="1:59" x14ac:dyDescent="0.2">
      <c r="A431" s="32"/>
      <c r="B431" s="32"/>
      <c r="C431" s="32"/>
      <c r="D431" s="32"/>
      <c r="E431" s="32"/>
      <c r="F431" s="32"/>
      <c r="G431" s="32"/>
      <c r="H431" s="32"/>
      <c r="I431" s="176"/>
      <c r="J431" s="32"/>
      <c r="K431" s="32"/>
      <c r="L431" s="176"/>
      <c r="M431" s="178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176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r="432" spans="1:59" x14ac:dyDescent="0.2">
      <c r="A432" s="32"/>
      <c r="B432" s="32"/>
      <c r="C432" s="32"/>
      <c r="D432" s="32"/>
      <c r="E432" s="32"/>
      <c r="F432" s="32"/>
      <c r="G432" s="32"/>
      <c r="H432" s="32"/>
      <c r="I432" s="176"/>
      <c r="J432" s="32"/>
      <c r="K432" s="32"/>
      <c r="L432" s="176"/>
      <c r="M432" s="178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176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r="433" spans="1:59" x14ac:dyDescent="0.2">
      <c r="A433" s="32"/>
      <c r="B433" s="32"/>
      <c r="C433" s="32"/>
      <c r="D433" s="32"/>
      <c r="E433" s="32"/>
      <c r="F433" s="32"/>
      <c r="G433" s="32"/>
      <c r="H433" s="32"/>
      <c r="I433" s="176"/>
      <c r="J433" s="32"/>
      <c r="K433" s="32"/>
      <c r="L433" s="176"/>
      <c r="M433" s="178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176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r="434" spans="1:59" x14ac:dyDescent="0.2">
      <c r="A434" s="32"/>
      <c r="B434" s="32"/>
      <c r="C434" s="32"/>
      <c r="D434" s="32"/>
      <c r="E434" s="32"/>
      <c r="F434" s="32"/>
      <c r="G434" s="32"/>
      <c r="H434" s="32"/>
      <c r="I434" s="176"/>
      <c r="J434" s="32"/>
      <c r="K434" s="32"/>
      <c r="L434" s="176"/>
      <c r="M434" s="178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176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r="435" spans="1:59" x14ac:dyDescent="0.2">
      <c r="A435" s="32"/>
      <c r="B435" s="32"/>
      <c r="C435" s="32"/>
      <c r="D435" s="32"/>
      <c r="E435" s="32"/>
      <c r="F435" s="32"/>
      <c r="G435" s="32"/>
      <c r="H435" s="32"/>
      <c r="I435" s="176"/>
      <c r="J435" s="32"/>
      <c r="K435" s="32"/>
      <c r="L435" s="176"/>
      <c r="M435" s="178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176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r="436" spans="1:59" x14ac:dyDescent="0.2">
      <c r="A436" s="32"/>
      <c r="B436" s="32"/>
      <c r="C436" s="32"/>
      <c r="D436" s="32"/>
      <c r="E436" s="32"/>
      <c r="F436" s="32"/>
      <c r="G436" s="32"/>
      <c r="H436" s="32"/>
      <c r="I436" s="176"/>
      <c r="J436" s="32"/>
      <c r="K436" s="32"/>
      <c r="L436" s="176"/>
      <c r="M436" s="178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176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r="437" spans="1:59" x14ac:dyDescent="0.2">
      <c r="A437" s="32"/>
      <c r="B437" s="32"/>
      <c r="C437" s="32"/>
      <c r="D437" s="32"/>
      <c r="E437" s="32"/>
      <c r="F437" s="32"/>
      <c r="G437" s="32"/>
      <c r="H437" s="32"/>
      <c r="I437" s="176"/>
      <c r="J437" s="32"/>
      <c r="K437" s="32"/>
      <c r="L437" s="176"/>
      <c r="M437" s="17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176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r="438" spans="1:59" x14ac:dyDescent="0.2">
      <c r="A438" s="32"/>
      <c r="B438" s="32"/>
      <c r="C438" s="32"/>
      <c r="D438" s="32"/>
      <c r="E438" s="32"/>
      <c r="F438" s="32"/>
      <c r="G438" s="32"/>
      <c r="H438" s="32"/>
      <c r="I438" s="176"/>
      <c r="J438" s="32"/>
      <c r="K438" s="32"/>
      <c r="L438" s="176"/>
      <c r="M438" s="178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176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r="439" spans="1:59" x14ac:dyDescent="0.2">
      <c r="A439" s="32"/>
      <c r="B439" s="32"/>
      <c r="C439" s="32"/>
      <c r="D439" s="32"/>
      <c r="E439" s="32"/>
      <c r="F439" s="32"/>
      <c r="G439" s="32"/>
      <c r="H439" s="32"/>
      <c r="I439" s="176"/>
      <c r="J439" s="32"/>
      <c r="K439" s="32"/>
      <c r="L439" s="176"/>
      <c r="M439" s="17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176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r="440" spans="1:59" x14ac:dyDescent="0.2">
      <c r="A440" s="32"/>
      <c r="B440" s="32"/>
      <c r="C440" s="32"/>
      <c r="D440" s="32"/>
      <c r="E440" s="32"/>
      <c r="F440" s="32"/>
      <c r="G440" s="32"/>
      <c r="H440" s="32"/>
      <c r="I440" s="176"/>
      <c r="J440" s="32"/>
      <c r="K440" s="32"/>
      <c r="L440" s="176"/>
      <c r="M440" s="178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176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r="441" spans="1:59" x14ac:dyDescent="0.2">
      <c r="A441" s="32"/>
      <c r="B441" s="32"/>
      <c r="C441" s="32"/>
      <c r="D441" s="32"/>
      <c r="E441" s="32"/>
      <c r="F441" s="32"/>
      <c r="G441" s="32"/>
      <c r="H441" s="32"/>
      <c r="I441" s="176"/>
      <c r="J441" s="32"/>
      <c r="K441" s="32"/>
      <c r="L441" s="176"/>
      <c r="M441" s="178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176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r="442" spans="1:59" x14ac:dyDescent="0.2">
      <c r="A442" s="32"/>
      <c r="B442" s="32"/>
      <c r="C442" s="32"/>
      <c r="D442" s="32"/>
      <c r="E442" s="32"/>
      <c r="F442" s="32"/>
      <c r="G442" s="32"/>
      <c r="H442" s="32"/>
      <c r="I442" s="176"/>
      <c r="J442" s="32"/>
      <c r="K442" s="32"/>
      <c r="L442" s="176"/>
      <c r="M442" s="178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176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r="443" spans="1:59" x14ac:dyDescent="0.2">
      <c r="A443" s="32"/>
      <c r="B443" s="32"/>
      <c r="C443" s="32"/>
      <c r="D443" s="32"/>
      <c r="E443" s="32"/>
      <c r="F443" s="32"/>
      <c r="G443" s="32"/>
      <c r="H443" s="32"/>
      <c r="I443" s="176"/>
      <c r="J443" s="32"/>
      <c r="K443" s="32"/>
      <c r="L443" s="176"/>
      <c r="M443" s="178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176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r="444" spans="1:59" x14ac:dyDescent="0.2">
      <c r="A444" s="32"/>
      <c r="B444" s="32"/>
      <c r="C444" s="32"/>
      <c r="D444" s="32"/>
      <c r="E444" s="32"/>
      <c r="F444" s="32"/>
      <c r="G444" s="32"/>
      <c r="H444" s="32"/>
      <c r="I444" s="176"/>
      <c r="J444" s="32"/>
      <c r="K444" s="32"/>
      <c r="L444" s="176"/>
      <c r="M444" s="178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176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r="445" spans="1:59" x14ac:dyDescent="0.2">
      <c r="A445" s="32"/>
      <c r="B445" s="32"/>
      <c r="C445" s="32"/>
      <c r="D445" s="32"/>
      <c r="E445" s="32"/>
      <c r="F445" s="32"/>
      <c r="G445" s="32"/>
      <c r="H445" s="32"/>
      <c r="I445" s="176"/>
      <c r="J445" s="32"/>
      <c r="K445" s="32"/>
      <c r="L445" s="176"/>
      <c r="M445" s="178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176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r="446" spans="1:59" x14ac:dyDescent="0.2">
      <c r="A446" s="32"/>
      <c r="B446" s="32"/>
      <c r="C446" s="32"/>
      <c r="D446" s="32"/>
      <c r="E446" s="32"/>
      <c r="F446" s="32"/>
      <c r="G446" s="32"/>
      <c r="H446" s="32"/>
      <c r="I446" s="176"/>
      <c r="J446" s="32"/>
      <c r="K446" s="32"/>
      <c r="L446" s="176"/>
      <c r="M446" s="178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176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r="447" spans="1:59" x14ac:dyDescent="0.2">
      <c r="A447" s="32"/>
      <c r="B447" s="32"/>
      <c r="C447" s="32"/>
      <c r="D447" s="32"/>
      <c r="E447" s="32"/>
      <c r="F447" s="32"/>
      <c r="G447" s="32"/>
      <c r="H447" s="32"/>
      <c r="I447" s="176"/>
      <c r="J447" s="32"/>
      <c r="K447" s="32"/>
      <c r="L447" s="176"/>
      <c r="M447" s="178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176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r="448" spans="1:59" x14ac:dyDescent="0.2">
      <c r="A448" s="32"/>
      <c r="B448" s="32"/>
      <c r="C448" s="32"/>
      <c r="D448" s="32"/>
      <c r="E448" s="32"/>
      <c r="F448" s="32"/>
      <c r="G448" s="32"/>
      <c r="H448" s="32"/>
      <c r="I448" s="176"/>
      <c r="J448" s="32"/>
      <c r="K448" s="32"/>
      <c r="L448" s="176"/>
      <c r="M448" s="178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176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r="449" spans="1:59" x14ac:dyDescent="0.2">
      <c r="A449" s="32"/>
      <c r="B449" s="32"/>
      <c r="C449" s="32"/>
      <c r="D449" s="32"/>
      <c r="E449" s="32"/>
      <c r="F449" s="32"/>
      <c r="G449" s="32"/>
      <c r="H449" s="32"/>
      <c r="I449" s="176"/>
      <c r="J449" s="32"/>
      <c r="K449" s="32"/>
      <c r="L449" s="176"/>
      <c r="M449" s="178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176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r="450" spans="1:59" x14ac:dyDescent="0.2">
      <c r="A450" s="32"/>
      <c r="B450" s="32"/>
      <c r="C450" s="32"/>
      <c r="D450" s="32"/>
      <c r="E450" s="32"/>
      <c r="F450" s="32"/>
      <c r="G450" s="32"/>
      <c r="H450" s="32"/>
      <c r="I450" s="176"/>
      <c r="J450" s="32"/>
      <c r="K450" s="32"/>
      <c r="L450" s="176"/>
      <c r="M450" s="178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176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r="451" spans="1:59" x14ac:dyDescent="0.2">
      <c r="A451" s="32"/>
      <c r="B451" s="32"/>
      <c r="C451" s="32"/>
      <c r="D451" s="32"/>
      <c r="E451" s="32"/>
      <c r="F451" s="32"/>
      <c r="G451" s="32"/>
      <c r="H451" s="32"/>
      <c r="I451" s="176"/>
      <c r="J451" s="32"/>
      <c r="K451" s="32"/>
      <c r="L451" s="176"/>
      <c r="M451" s="17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176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r="452" spans="1:59" x14ac:dyDescent="0.2">
      <c r="A452" s="32"/>
      <c r="B452" s="32"/>
      <c r="C452" s="32"/>
      <c r="D452" s="32"/>
      <c r="E452" s="32"/>
      <c r="F452" s="32"/>
      <c r="G452" s="32"/>
      <c r="H452" s="32"/>
      <c r="I452" s="176"/>
      <c r="J452" s="32"/>
      <c r="K452" s="32"/>
      <c r="L452" s="176"/>
      <c r="M452" s="178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176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r="453" spans="1:59" x14ac:dyDescent="0.2">
      <c r="A453" s="32"/>
      <c r="B453" s="32"/>
      <c r="C453" s="32"/>
      <c r="D453" s="32"/>
      <c r="E453" s="32"/>
      <c r="F453" s="32"/>
      <c r="G453" s="32"/>
      <c r="H453" s="32"/>
      <c r="I453" s="176"/>
      <c r="J453" s="32"/>
      <c r="K453" s="32"/>
      <c r="L453" s="176"/>
      <c r="M453" s="17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176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r="454" spans="1:59" x14ac:dyDescent="0.2">
      <c r="A454" s="32"/>
      <c r="B454" s="32"/>
      <c r="C454" s="32"/>
      <c r="D454" s="32"/>
      <c r="E454" s="32"/>
      <c r="F454" s="32"/>
      <c r="G454" s="32"/>
      <c r="H454" s="32"/>
      <c r="I454" s="176"/>
      <c r="J454" s="32"/>
      <c r="K454" s="32"/>
      <c r="L454" s="176"/>
      <c r="M454" s="178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176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r="455" spans="1:59" x14ac:dyDescent="0.2">
      <c r="A455" s="32"/>
      <c r="B455" s="32"/>
      <c r="C455" s="32"/>
      <c r="D455" s="32"/>
      <c r="E455" s="32"/>
      <c r="F455" s="32"/>
      <c r="G455" s="32"/>
      <c r="H455" s="32"/>
      <c r="I455" s="176"/>
      <c r="J455" s="32"/>
      <c r="K455" s="32"/>
      <c r="L455" s="176"/>
      <c r="M455" s="17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176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r="456" spans="1:59" x14ac:dyDescent="0.2">
      <c r="A456" s="32"/>
      <c r="B456" s="32"/>
      <c r="C456" s="32"/>
      <c r="D456" s="32"/>
      <c r="E456" s="32"/>
      <c r="F456" s="32"/>
      <c r="G456" s="32"/>
      <c r="H456" s="32"/>
      <c r="I456" s="176"/>
      <c r="J456" s="32"/>
      <c r="K456" s="32"/>
      <c r="L456" s="176"/>
      <c r="M456" s="178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176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r="457" spans="1:59" x14ac:dyDescent="0.2">
      <c r="A457" s="32"/>
      <c r="B457" s="32"/>
      <c r="C457" s="32"/>
      <c r="D457" s="32"/>
      <c r="E457" s="32"/>
      <c r="F457" s="32"/>
      <c r="G457" s="32"/>
      <c r="H457" s="32"/>
      <c r="I457" s="176"/>
      <c r="J457" s="32"/>
      <c r="K457" s="32"/>
      <c r="L457" s="176"/>
      <c r="M457" s="178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176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r="458" spans="1:59" x14ac:dyDescent="0.2">
      <c r="A458" s="32"/>
      <c r="B458" s="32"/>
      <c r="C458" s="32"/>
      <c r="D458" s="32"/>
      <c r="E458" s="32"/>
      <c r="F458" s="32"/>
      <c r="G458" s="32"/>
      <c r="H458" s="32"/>
      <c r="I458" s="176"/>
      <c r="J458" s="32"/>
      <c r="K458" s="32"/>
      <c r="L458" s="176"/>
      <c r="M458" s="178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176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r="459" spans="1:59" x14ac:dyDescent="0.2">
      <c r="A459" s="32"/>
      <c r="B459" s="32"/>
      <c r="C459" s="32"/>
      <c r="D459" s="32"/>
      <c r="E459" s="32"/>
      <c r="F459" s="32"/>
      <c r="G459" s="32"/>
      <c r="H459" s="32"/>
      <c r="I459" s="176"/>
      <c r="J459" s="32"/>
      <c r="K459" s="32"/>
      <c r="L459" s="176"/>
      <c r="M459" s="178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176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r="460" spans="1:59" x14ac:dyDescent="0.2">
      <c r="A460" s="32"/>
      <c r="B460" s="32"/>
      <c r="C460" s="32"/>
      <c r="D460" s="32"/>
      <c r="E460" s="32"/>
      <c r="F460" s="32"/>
      <c r="G460" s="32"/>
      <c r="H460" s="32"/>
      <c r="I460" s="176"/>
      <c r="J460" s="32"/>
      <c r="K460" s="32"/>
      <c r="L460" s="176"/>
      <c r="M460" s="178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176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r="461" spans="1:59" x14ac:dyDescent="0.2">
      <c r="A461" s="32"/>
      <c r="B461" s="32"/>
      <c r="C461" s="32"/>
      <c r="D461" s="32"/>
      <c r="E461" s="32"/>
      <c r="F461" s="32"/>
      <c r="G461" s="32"/>
      <c r="H461" s="32"/>
      <c r="I461" s="176"/>
      <c r="J461" s="32"/>
      <c r="K461" s="32"/>
      <c r="L461" s="176"/>
      <c r="M461" s="178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176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r="462" spans="1:59" x14ac:dyDescent="0.2">
      <c r="A462" s="32"/>
      <c r="B462" s="32"/>
      <c r="C462" s="32"/>
      <c r="D462" s="32"/>
      <c r="E462" s="32"/>
      <c r="F462" s="32"/>
      <c r="G462" s="32"/>
      <c r="H462" s="32"/>
      <c r="I462" s="176"/>
      <c r="J462" s="32"/>
      <c r="K462" s="32"/>
      <c r="L462" s="176"/>
      <c r="M462" s="178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176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r="463" spans="1:59" x14ac:dyDescent="0.2">
      <c r="A463" s="32"/>
      <c r="B463" s="32"/>
      <c r="C463" s="32"/>
      <c r="D463" s="32"/>
      <c r="E463" s="32"/>
      <c r="F463" s="32"/>
      <c r="G463" s="32"/>
      <c r="H463" s="32"/>
      <c r="I463" s="176"/>
      <c r="J463" s="32"/>
      <c r="K463" s="32"/>
      <c r="L463" s="176"/>
      <c r="M463" s="178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176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r="464" spans="1:59" x14ac:dyDescent="0.2">
      <c r="A464" s="32"/>
      <c r="B464" s="32"/>
      <c r="C464" s="32"/>
      <c r="D464" s="32"/>
      <c r="E464" s="32"/>
      <c r="F464" s="32"/>
      <c r="G464" s="32"/>
      <c r="H464" s="32"/>
      <c r="I464" s="176"/>
      <c r="J464" s="32"/>
      <c r="K464" s="32"/>
      <c r="L464" s="176"/>
      <c r="M464" s="178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176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r="465" spans="1:59" x14ac:dyDescent="0.2">
      <c r="A465" s="32"/>
      <c r="B465" s="32"/>
      <c r="C465" s="32"/>
      <c r="D465" s="32"/>
      <c r="E465" s="32"/>
      <c r="F465" s="32"/>
      <c r="G465" s="32"/>
      <c r="H465" s="32"/>
      <c r="I465" s="176"/>
      <c r="J465" s="32"/>
      <c r="K465" s="32"/>
      <c r="L465" s="176"/>
      <c r="M465" s="178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176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r="466" spans="1:59" x14ac:dyDescent="0.2">
      <c r="A466" s="32"/>
      <c r="B466" s="32"/>
      <c r="C466" s="32"/>
      <c r="D466" s="32"/>
      <c r="E466" s="32"/>
      <c r="F466" s="32"/>
      <c r="G466" s="32"/>
      <c r="H466" s="32"/>
      <c r="I466" s="176"/>
      <c r="J466" s="32"/>
      <c r="K466" s="32"/>
      <c r="L466" s="176"/>
      <c r="M466" s="178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176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r="467" spans="1:59" x14ac:dyDescent="0.2">
      <c r="A467" s="32"/>
      <c r="B467" s="32"/>
      <c r="C467" s="32"/>
      <c r="D467" s="32"/>
      <c r="E467" s="32"/>
      <c r="F467" s="32"/>
      <c r="G467" s="32"/>
      <c r="H467" s="32"/>
      <c r="I467" s="176"/>
      <c r="J467" s="32"/>
      <c r="K467" s="32"/>
      <c r="L467" s="176"/>
      <c r="M467" s="178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176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r="468" spans="1:59" x14ac:dyDescent="0.2">
      <c r="A468" s="32"/>
      <c r="B468" s="32"/>
      <c r="C468" s="32"/>
      <c r="D468" s="32"/>
      <c r="E468" s="32"/>
      <c r="F468" s="32"/>
      <c r="G468" s="32"/>
      <c r="H468" s="32"/>
      <c r="I468" s="176"/>
      <c r="J468" s="32"/>
      <c r="K468" s="32"/>
      <c r="L468" s="176"/>
      <c r="M468" s="178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176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r="469" spans="1:59" x14ac:dyDescent="0.2">
      <c r="A469" s="32"/>
      <c r="B469" s="32"/>
      <c r="C469" s="32"/>
      <c r="D469" s="32"/>
      <c r="E469" s="32"/>
      <c r="F469" s="32"/>
      <c r="G469" s="32"/>
      <c r="H469" s="32"/>
      <c r="I469" s="176"/>
      <c r="J469" s="32"/>
      <c r="K469" s="32"/>
      <c r="L469" s="176"/>
      <c r="M469" s="178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176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9" sqref="C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32"/>
      <c r="B1" s="287" t="s">
        <v>95</v>
      </c>
      <c r="C1" s="287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</row>
    <row r="2" spans="1:64" ht="26.25" thickBot="1" x14ac:dyDescent="0.25">
      <c r="A2" s="35" t="s">
        <v>3</v>
      </c>
      <c r="B2" s="35" t="s">
        <v>115</v>
      </c>
      <c r="C2" s="54" t="s">
        <v>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</row>
    <row r="3" spans="1:64" x14ac:dyDescent="0.2">
      <c r="A3" s="55"/>
      <c r="B3" s="55"/>
      <c r="C3" s="5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4" s="12" customFormat="1" ht="11.25" x14ac:dyDescent="0.2">
      <c r="A4" s="57"/>
      <c r="B4" s="57" t="s">
        <v>18</v>
      </c>
      <c r="C4" s="58" t="s">
        <v>19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4" s="13" customFormat="1" ht="23.25" customHeight="1" x14ac:dyDescent="0.2">
      <c r="A5" s="60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3.5" thickBo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3.5" thickTop="1" x14ac:dyDescent="0.2">
      <c r="A7" s="38" t="s">
        <v>41</v>
      </c>
      <c r="B7" s="62">
        <f>+censo2020!C9</f>
        <v>656464</v>
      </c>
      <c r="C7" s="63">
        <f>+B7/B$19</f>
        <v>0.21943487323890931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 x14ac:dyDescent="0.2">
      <c r="A8" s="42" t="s">
        <v>48</v>
      </c>
      <c r="B8" s="64">
        <f>+censo2020!C15</f>
        <v>68747</v>
      </c>
      <c r="C8" s="65">
        <f t="shared" ref="C8:C19" si="0">+B8/B$19</f>
        <v>2.2979918518845358E-2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</row>
    <row r="9" spans="1:64" x14ac:dyDescent="0.2">
      <c r="A9" s="42" t="s">
        <v>44</v>
      </c>
      <c r="B9" s="64">
        <f>+censo2020!C12</f>
        <v>122337</v>
      </c>
      <c r="C9" s="65">
        <f t="shared" si="0"/>
        <v>4.0893337772411664E-2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</row>
    <row r="10" spans="1:64" x14ac:dyDescent="0.2">
      <c r="A10" s="42" t="s">
        <v>45</v>
      </c>
      <c r="B10" s="64">
        <f>+censo2020!C19</f>
        <v>104478</v>
      </c>
      <c r="C10" s="65">
        <f t="shared" si="0"/>
        <v>3.4923646515657776E-2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</row>
    <row r="11" spans="1:64" x14ac:dyDescent="0.2">
      <c r="A11" s="42" t="s">
        <v>53</v>
      </c>
      <c r="B11" s="64">
        <f>+censo2020!C21</f>
        <v>397205</v>
      </c>
      <c r="C11" s="65">
        <f t="shared" si="0"/>
        <v>0.13277289969421169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</row>
    <row r="12" spans="1:64" x14ac:dyDescent="0.2">
      <c r="A12" s="42" t="s">
        <v>55</v>
      </c>
      <c r="B12" s="64">
        <f>+censo2020!C23</f>
        <v>481213</v>
      </c>
      <c r="C12" s="65">
        <f t="shared" si="0"/>
        <v>0.16085408134477333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x14ac:dyDescent="0.2">
      <c r="A13" s="42" t="s">
        <v>59</v>
      </c>
      <c r="B13" s="64">
        <f>+censo2020!C27</f>
        <v>102149</v>
      </c>
      <c r="C13" s="65">
        <f t="shared" si="0"/>
        <v>3.4145136468231842E-2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x14ac:dyDescent="0.2">
      <c r="A14" s="42" t="s">
        <v>66</v>
      </c>
      <c r="B14" s="64">
        <f>+censo2020!C33</f>
        <v>471523</v>
      </c>
      <c r="C14" s="65">
        <f t="shared" si="0"/>
        <v>0.15761502494307417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spans="1:64" x14ac:dyDescent="0.2">
      <c r="A15" s="42" t="s">
        <v>76</v>
      </c>
      <c r="B15" s="64">
        <f>+censo2020!C46</f>
        <v>147624</v>
      </c>
      <c r="C15" s="65">
        <f t="shared" si="0"/>
        <v>4.9345971335855048E-2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1:64" x14ac:dyDescent="0.2">
      <c r="A16" s="42" t="s">
        <v>80</v>
      </c>
      <c r="B16" s="64">
        <f>+censo2020!C49</f>
        <v>86766</v>
      </c>
      <c r="C16" s="65">
        <f t="shared" si="0"/>
        <v>2.9003092647041127E-2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1:64" x14ac:dyDescent="0.2">
      <c r="A17" s="42" t="s">
        <v>83</v>
      </c>
      <c r="B17" s="64">
        <f>+censo2020!C52</f>
        <v>306322</v>
      </c>
      <c r="C17" s="65">
        <f t="shared" si="0"/>
        <v>0.10239362591138156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1:64" x14ac:dyDescent="0.2">
      <c r="A18" s="42" t="s">
        <v>84</v>
      </c>
      <c r="B18" s="64">
        <f>+censo2020!C53</f>
        <v>46784</v>
      </c>
      <c r="C18" s="65">
        <f t="shared" si="0"/>
        <v>1.5638391609607127E-2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1:64" ht="13.5" thickBot="1" x14ac:dyDescent="0.25">
      <c r="A19" s="66" t="s">
        <v>94</v>
      </c>
      <c r="B19" s="67">
        <f>SUM(B7:B18)</f>
        <v>2991612</v>
      </c>
      <c r="C19" s="68">
        <f t="shared" si="0"/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spans="1:64" ht="13.5" thickTop="1" x14ac:dyDescent="0.2">
      <c r="A20" s="69"/>
      <c r="B20" s="70"/>
      <c r="C20" s="7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5.75" customHeight="1" x14ac:dyDescent="0.2">
      <c r="A21" s="72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s="4" customForma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5" spans="1:64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4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</row>
    <row r="38" spans="1:64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spans="1:64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spans="1:6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spans="1:64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4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spans="1:64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spans="1:64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spans="1:64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spans="1:64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spans="1:64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pans="1:64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</row>
    <row r="50" spans="1:64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spans="1:64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</row>
    <row r="52" spans="1:64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spans="1:64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spans="1:64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spans="1:64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spans="1:64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spans="1:64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</row>
    <row r="62" spans="1:64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</row>
    <row r="63" spans="1:64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spans="1:64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spans="1:64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:64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:64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1:64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1:64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1:64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1:64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1:64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spans="1:64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</row>
    <row r="89" spans="1:64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</row>
    <row r="90" spans="1:64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</row>
    <row r="91" spans="1:64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</row>
    <row r="92" spans="1:64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</row>
    <row r="93" spans="1:64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</row>
    <row r="94" spans="1:64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</row>
    <row r="95" spans="1:6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</row>
    <row r="96" spans="1:64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</row>
    <row r="97" spans="1:64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</row>
    <row r="98" spans="1:64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</row>
    <row r="99" spans="1:64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</row>
    <row r="100" spans="1:64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</row>
    <row r="101" spans="1:64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</row>
    <row r="102" spans="1:64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</row>
    <row r="103" spans="1:64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</row>
    <row r="104" spans="1:64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</row>
    <row r="105" spans="1:64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</row>
    <row r="137" spans="1:64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</row>
    <row r="138" spans="1:64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</row>
    <row r="139" spans="1:64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</row>
    <row r="142" spans="1:64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</row>
    <row r="143" spans="1:64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</row>
    <row r="144" spans="1:64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</row>
    <row r="145" spans="1:64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</row>
    <row r="147" spans="1:64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</row>
    <row r="148" spans="1:64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</row>
    <row r="149" spans="1:64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</row>
    <row r="150" spans="1:64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</row>
    <row r="151" spans="1:64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</row>
    <row r="152" spans="1:64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</row>
    <row r="153" spans="1:64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</row>
    <row r="154" spans="1:64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</row>
    <row r="155" spans="1:64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</row>
    <row r="156" spans="1:64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</row>
    <row r="157" spans="1:64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</row>
    <row r="158" spans="1:64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</row>
    <row r="159" spans="1:64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</row>
    <row r="160" spans="1:64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</row>
    <row r="161" spans="1:64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</row>
    <row r="162" spans="1:64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</row>
    <row r="176" spans="1:64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</row>
    <row r="177" spans="1:64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</row>
    <row r="178" spans="1:64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</row>
    <row r="179" spans="1:64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</row>
    <row r="180" spans="1:64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64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</row>
    <row r="182" spans="1:64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</row>
    <row r="183" spans="1:64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</row>
    <row r="184" spans="1:64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</row>
    <row r="185" spans="1:64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</row>
    <row r="186" spans="1:64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</row>
    <row r="187" spans="1:64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</row>
    <row r="188" spans="1:64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</row>
    <row r="189" spans="1:64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</row>
    <row r="190" spans="1:64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</row>
    <row r="191" spans="1:64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</row>
    <row r="192" spans="1:64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</row>
    <row r="193" spans="1:64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</row>
    <row r="194" spans="1:64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</row>
    <row r="195" spans="1:64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</row>
    <row r="196" spans="1:64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</row>
    <row r="197" spans="1:64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</row>
    <row r="198" spans="1:64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</row>
    <row r="199" spans="1:64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</row>
    <row r="200" spans="1:64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</row>
    <row r="201" spans="1:64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</row>
    <row r="202" spans="1:64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</row>
    <row r="203" spans="1:64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</row>
    <row r="204" spans="1:64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</row>
    <row r="205" spans="1:64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</row>
    <row r="206" spans="1:64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</row>
    <row r="207" spans="1:64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</row>
    <row r="209" spans="1:64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</row>
    <row r="210" spans="1:64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</row>
    <row r="211" spans="1:64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</row>
    <row r="212" spans="1:64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</row>
    <row r="213" spans="1:64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</row>
    <row r="214" spans="1:64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</row>
    <row r="215" spans="1:64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</row>
    <row r="216" spans="1:64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</row>
    <row r="217" spans="1:64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</row>
    <row r="218" spans="1:64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</row>
    <row r="219" spans="1:64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</row>
    <row r="220" spans="1:64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</row>
    <row r="221" spans="1:64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</row>
    <row r="222" spans="1:64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</row>
    <row r="223" spans="1:64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</row>
    <row r="224" spans="1:64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</row>
    <row r="225" spans="1:64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</row>
    <row r="226" spans="1:64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</row>
    <row r="227" spans="1:64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</row>
    <row r="228" spans="1:64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</row>
    <row r="229" spans="1:64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</row>
    <row r="230" spans="1:64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spans="1:64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</row>
    <row r="233" spans="1:64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</row>
    <row r="234" spans="1:64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</row>
    <row r="235" spans="1:64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</row>
    <row r="236" spans="1:64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</row>
    <row r="237" spans="1:64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</row>
    <row r="238" spans="1:64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</row>
    <row r="239" spans="1:64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</row>
    <row r="240" spans="1:64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</row>
    <row r="241" spans="1:64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</row>
    <row r="242" spans="1:64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</row>
    <row r="243" spans="1:64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</row>
    <row r="244" spans="1:64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</row>
    <row r="245" spans="1:64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</row>
    <row r="246" spans="1:64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</row>
    <row r="247" spans="1:64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</row>
    <row r="248" spans="1:64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</row>
    <row r="249" spans="1:64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</row>
    <row r="250" spans="1:64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</row>
    <row r="251" spans="1:64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</row>
    <row r="252" spans="1:64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</row>
    <row r="253" spans="1:64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</row>
    <row r="254" spans="1:64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</row>
    <row r="255" spans="1:64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</row>
    <row r="256" spans="1:64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</row>
    <row r="257" spans="1:64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</row>
    <row r="258" spans="1:64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</row>
    <row r="261" spans="1:64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</row>
    <row r="262" spans="1:64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</row>
    <row r="263" spans="1:64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</row>
    <row r="264" spans="1:64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</row>
    <row r="265" spans="1:64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</row>
    <row r="266" spans="1:64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</row>
    <row r="267" spans="1:64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</row>
    <row r="268" spans="1:64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</row>
    <row r="269" spans="1:64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</row>
    <row r="270" spans="1:64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</row>
    <row r="271" spans="1:64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</row>
    <row r="272" spans="1:64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</row>
    <row r="273" spans="1:64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</row>
    <row r="274" spans="1:64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</row>
    <row r="275" spans="1:64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</row>
    <row r="276" spans="1:64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</row>
    <row r="277" spans="1:64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</row>
    <row r="278" spans="1:64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</row>
    <row r="279" spans="1:64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4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spans="1:64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</row>
    <row r="282" spans="1:64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</row>
    <row r="283" spans="1:64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</row>
    <row r="284" spans="1:64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1:64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</row>
    <row r="286" spans="1:64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</row>
    <row r="287" spans="1:64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</row>
    <row r="288" spans="1:64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</row>
    <row r="289" spans="1:64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</row>
    <row r="290" spans="1:64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</row>
    <row r="291" spans="1:64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</row>
    <row r="292" spans="1:64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</row>
    <row r="293" spans="1:64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</row>
    <row r="294" spans="1:64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</row>
    <row r="295" spans="1:64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</row>
    <row r="296" spans="1:64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</row>
    <row r="297" spans="1:64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</row>
    <row r="298" spans="1:64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</row>
    <row r="299" spans="1:64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</row>
    <row r="300" spans="1:64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</row>
    <row r="301" spans="1:64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</row>
    <row r="302" spans="1:64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</row>
    <row r="303" spans="1:64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</row>
    <row r="304" spans="1:64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</row>
    <row r="305" spans="1:64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</row>
    <row r="306" spans="1:64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</row>
    <row r="307" spans="1:64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</row>
    <row r="308" spans="1:64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</row>
    <row r="309" spans="1:64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</row>
    <row r="310" spans="1:64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</row>
    <row r="311" spans="1:64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</row>
    <row r="312" spans="1:64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</row>
    <row r="313" spans="1:64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</row>
    <row r="314" spans="1:64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</row>
    <row r="315" spans="1:64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</row>
    <row r="316" spans="1:64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</row>
    <row r="317" spans="1:64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</row>
    <row r="318" spans="1:64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</row>
    <row r="319" spans="1:64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</row>
    <row r="320" spans="1:64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</row>
    <row r="321" spans="1:64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</row>
    <row r="322" spans="1:64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</row>
    <row r="323" spans="1:64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</row>
    <row r="324" spans="1:64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</row>
    <row r="325" spans="1:64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</row>
    <row r="326" spans="1:64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</row>
    <row r="327" spans="1:64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</row>
    <row r="328" spans="1:64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</row>
    <row r="329" spans="1:64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</row>
    <row r="330" spans="1:64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</row>
    <row r="331" spans="1:64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</row>
    <row r="333" spans="1:64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</row>
    <row r="342" spans="1:64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</row>
    <row r="346" spans="1:64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</row>
    <row r="347" spans="1:64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</row>
    <row r="348" spans="1:64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workbookViewId="0">
      <selection activeCell="E25" sqref="E25"/>
    </sheetView>
  </sheetViews>
  <sheetFormatPr baseColWidth="10" defaultColWidth="9.7109375" defaultRowHeight="12.75" x14ac:dyDescent="0.2"/>
  <cols>
    <col min="1" max="1" width="31" style="2" customWidth="1"/>
    <col min="2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" bestFit="1" customWidth="1"/>
    <col min="8" max="8" width="9.7109375" style="2"/>
    <col min="9" max="9" width="11.5703125" style="2" bestFit="1" customWidth="1"/>
    <col min="10" max="16384" width="9.7109375" style="2"/>
  </cols>
  <sheetData>
    <row r="1" spans="1:98" x14ac:dyDescent="0.2">
      <c r="A1" s="288" t="s">
        <v>270</v>
      </c>
      <c r="B1" s="288"/>
      <c r="C1" s="288"/>
      <c r="D1" s="288"/>
      <c r="E1" s="288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</row>
    <row r="2" spans="1:98" ht="23.25" customHeight="1" x14ac:dyDescent="0.2">
      <c r="A2" s="289" t="s">
        <v>114</v>
      </c>
      <c r="B2" s="289"/>
      <c r="C2" s="289"/>
      <c r="D2" s="289"/>
      <c r="E2" s="289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</row>
    <row r="3" spans="1:98" ht="19.5" customHeight="1" x14ac:dyDescent="0.2">
      <c r="A3" s="290" t="s">
        <v>296</v>
      </c>
      <c r="B3" s="290"/>
      <c r="C3" s="290"/>
      <c r="D3" s="290"/>
      <c r="E3" s="290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</row>
    <row r="4" spans="1:98" x14ac:dyDescent="0.2">
      <c r="A4" s="292"/>
      <c r="B4" s="292"/>
      <c r="C4" s="292"/>
      <c r="D4" s="292"/>
      <c r="E4" s="29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98" ht="26.25" x14ac:dyDescent="0.4">
      <c r="A5" s="32"/>
      <c r="B5" s="291">
        <f>+'Part ABRIL 2022'!J13</f>
        <v>14807919.468816003</v>
      </c>
      <c r="C5" s="291"/>
      <c r="D5" s="291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98" ht="18.75" thickBot="1" x14ac:dyDescent="0.3">
      <c r="A6" s="32"/>
      <c r="B6" s="287"/>
      <c r="C6" s="287"/>
      <c r="D6" s="287"/>
      <c r="E6" s="3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98" ht="26.25" thickBot="1" x14ac:dyDescent="0.25">
      <c r="A7" s="35" t="s">
        <v>3</v>
      </c>
      <c r="B7" s="35" t="s">
        <v>92</v>
      </c>
      <c r="C7" s="35" t="s">
        <v>99</v>
      </c>
      <c r="D7" s="35" t="s">
        <v>100</v>
      </c>
      <c r="E7" s="36" t="s">
        <v>91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98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</row>
    <row r="9" spans="1:98" x14ac:dyDescent="0.2">
      <c r="A9" s="37" t="s">
        <v>93</v>
      </c>
      <c r="B9" s="37">
        <f>+B5*3.68%</f>
        <v>544931.43645242893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</row>
    <row r="10" spans="1:98" x14ac:dyDescent="0.2">
      <c r="A10" s="37" t="s">
        <v>98</v>
      </c>
      <c r="B10" s="37">
        <f>B5-B26</f>
        <v>8268742.2313868562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98" x14ac:dyDescent="0.2">
      <c r="A11" s="37" t="s">
        <v>97</v>
      </c>
      <c r="B11" s="37">
        <f>+B10*0.5</f>
        <v>4134371.1156934281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</row>
    <row r="12" spans="1:98" x14ac:dyDescent="0.2">
      <c r="A12" s="37" t="s">
        <v>96</v>
      </c>
      <c r="B12" s="37">
        <f>+B10*0.5</f>
        <v>4134371.1156934281</v>
      </c>
      <c r="C12" s="3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</row>
    <row r="13" spans="1:98" ht="13.5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</row>
    <row r="14" spans="1:98" ht="13.5" thickTop="1" x14ac:dyDescent="0.2">
      <c r="A14" s="38" t="s">
        <v>41</v>
      </c>
      <c r="B14" s="39">
        <f>+B$9</f>
        <v>544931.43645242893</v>
      </c>
      <c r="C14" s="39">
        <f>+B$11*POBLACIÓN!C7</f>
        <v>907225.20169479551</v>
      </c>
      <c r="D14" s="40">
        <f>+$B$12*I14</f>
        <v>1028216.1869192767</v>
      </c>
      <c r="E14" s="41">
        <f>SUM(B14:D14)</f>
        <v>2480372.8250665013</v>
      </c>
      <c r="F14" s="32"/>
      <c r="G14" s="93">
        <f>+'ART 14 F I'!AD9</f>
        <v>8.4898532569311722E-2</v>
      </c>
      <c r="H14" s="94"/>
      <c r="I14" s="95">
        <f>+$G14/$G$26</f>
        <v>0.24869953812717208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</row>
    <row r="15" spans="1:98" x14ac:dyDescent="0.2">
      <c r="A15" s="42" t="s">
        <v>48</v>
      </c>
      <c r="B15" s="43">
        <f t="shared" ref="B15:B25" si="0">+B$9</f>
        <v>544931.43645242893</v>
      </c>
      <c r="C15" s="43">
        <f>+B$11*POBLACIÓN!C8</f>
        <v>95007.511365302751</v>
      </c>
      <c r="D15" s="44">
        <f t="shared" ref="D15:D25" si="1">+$B$12*I15</f>
        <v>85868.512791690708</v>
      </c>
      <c r="E15" s="45">
        <f t="shared" ref="E15:E25" si="2">SUM(B15:D15)</f>
        <v>725807.4606094223</v>
      </c>
      <c r="F15" s="32"/>
      <c r="G15" s="93">
        <f>+'ART 14 F I'!AD10</f>
        <v>7.0900563740065358E-3</v>
      </c>
      <c r="H15" s="94"/>
      <c r="I15" s="95">
        <f t="shared" ref="I15:I25" si="3">+$G15/$G$26</f>
        <v>2.0769425479427141E-2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98" x14ac:dyDescent="0.2">
      <c r="A16" s="42" t="s">
        <v>44</v>
      </c>
      <c r="B16" s="43">
        <f t="shared" si="0"/>
        <v>544931.43645242893</v>
      </c>
      <c r="C16" s="43">
        <f>+B$11*POBLACIÓN!C9</f>
        <v>169068.23451055383</v>
      </c>
      <c r="D16" s="44">
        <f t="shared" si="1"/>
        <v>164797.4567278937</v>
      </c>
      <c r="E16" s="45">
        <f t="shared" si="2"/>
        <v>878797.12769087648</v>
      </c>
      <c r="F16" s="32"/>
      <c r="G16" s="93">
        <f>+'ART 14 F I'!AD11</f>
        <v>1.3607121172904892E-2</v>
      </c>
      <c r="H16" s="94"/>
      <c r="I16" s="95">
        <f t="shared" si="3"/>
        <v>3.9860344443281411E-2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</row>
    <row r="17" spans="1:87" x14ac:dyDescent="0.2">
      <c r="A17" s="42" t="s">
        <v>45</v>
      </c>
      <c r="B17" s="43">
        <f t="shared" si="0"/>
        <v>544931.43645242893</v>
      </c>
      <c r="C17" s="43">
        <f>+B$11*POBLACIÓN!C10</f>
        <v>144387.31540902294</v>
      </c>
      <c r="D17" s="44">
        <f t="shared" si="1"/>
        <v>115381.28724307209</v>
      </c>
      <c r="E17" s="45">
        <f t="shared" si="2"/>
        <v>804700.03910452395</v>
      </c>
      <c r="F17" s="32"/>
      <c r="G17" s="93">
        <f>+'ART 14 F I'!AD12</f>
        <v>9.52688947860739E-3</v>
      </c>
      <c r="H17" s="94"/>
      <c r="I17" s="95">
        <f t="shared" si="3"/>
        <v>2.7907820564318165E-2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</row>
    <row r="18" spans="1:87" x14ac:dyDescent="0.2">
      <c r="A18" s="42" t="s">
        <v>53</v>
      </c>
      <c r="B18" s="43">
        <f t="shared" si="0"/>
        <v>544931.43645242893</v>
      </c>
      <c r="C18" s="43">
        <f>+B$11*POBLACIÓN!C11</f>
        <v>548932.44144260965</v>
      </c>
      <c r="D18" s="44">
        <f t="shared" si="1"/>
        <v>468693.83858167683</v>
      </c>
      <c r="E18" s="45">
        <f t="shared" si="2"/>
        <v>1562557.7164767154</v>
      </c>
      <c r="F18" s="32"/>
      <c r="G18" s="93">
        <f>+'ART 14 F I'!AD13</f>
        <v>3.8699467705409864E-2</v>
      </c>
      <c r="H18" s="94"/>
      <c r="I18" s="95">
        <f t="shared" si="3"/>
        <v>0.11336520729902259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</row>
    <row r="19" spans="1:87" x14ac:dyDescent="0.2">
      <c r="A19" s="42" t="s">
        <v>55</v>
      </c>
      <c r="B19" s="43">
        <f t="shared" si="0"/>
        <v>544931.43645242893</v>
      </c>
      <c r="C19" s="43">
        <f>+B$11*POBLACIÓN!C12</f>
        <v>665030.46775323199</v>
      </c>
      <c r="D19" s="44">
        <f t="shared" si="1"/>
        <v>672190.26764730515</v>
      </c>
      <c r="E19" s="45">
        <f t="shared" si="2"/>
        <v>1882152.1718529658</v>
      </c>
      <c r="F19" s="32"/>
      <c r="G19" s="93">
        <f>+'ART 14 F I'!AD14</f>
        <v>5.5501914924734989E-2</v>
      </c>
      <c r="H19" s="94"/>
      <c r="I19" s="95">
        <f t="shared" si="3"/>
        <v>0.16258585618881086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</row>
    <row r="20" spans="1:87" x14ac:dyDescent="0.2">
      <c r="A20" s="42" t="s">
        <v>59</v>
      </c>
      <c r="B20" s="43">
        <f t="shared" si="0"/>
        <v>544931.43645242893</v>
      </c>
      <c r="C20" s="43">
        <f>+B$11*POBLACIÓN!C13</f>
        <v>141168.66595566802</v>
      </c>
      <c r="D20" s="44">
        <f t="shared" si="1"/>
        <v>112217.74280128848</v>
      </c>
      <c r="E20" s="45">
        <f t="shared" si="2"/>
        <v>798317.84520938538</v>
      </c>
      <c r="F20" s="32"/>
      <c r="G20" s="93">
        <f>+'ART 14 F I'!AD15</f>
        <v>9.2656795460639759E-3</v>
      </c>
      <c r="H20" s="94"/>
      <c r="I20" s="95">
        <f t="shared" si="3"/>
        <v>2.7142639028056147E-2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</row>
    <row r="21" spans="1:87" x14ac:dyDescent="0.2">
      <c r="A21" s="42" t="s">
        <v>66</v>
      </c>
      <c r="B21" s="43">
        <f t="shared" si="0"/>
        <v>544931.43645242893</v>
      </c>
      <c r="C21" s="43">
        <f>+B$11*POBLACIÓN!C14</f>
        <v>651639.00652394502</v>
      </c>
      <c r="D21" s="44">
        <f t="shared" si="1"/>
        <v>577106.37899552763</v>
      </c>
      <c r="E21" s="45">
        <f t="shared" si="2"/>
        <v>1773676.8219719017</v>
      </c>
      <c r="F21" s="32"/>
      <c r="G21" s="93">
        <f>+'ART 14 F I'!AD16</f>
        <v>4.7650956419883615E-2</v>
      </c>
      <c r="H21" s="94"/>
      <c r="I21" s="95">
        <f t="shared" si="3"/>
        <v>0.13958746393252455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</row>
    <row r="22" spans="1:87" x14ac:dyDescent="0.2">
      <c r="A22" s="42" t="s">
        <v>76</v>
      </c>
      <c r="B22" s="43">
        <f t="shared" si="0"/>
        <v>544931.43645242893</v>
      </c>
      <c r="C22" s="43">
        <f>+B$11*POBLACIÓN!C15</f>
        <v>204014.55856679496</v>
      </c>
      <c r="D22" s="44">
        <f t="shared" si="1"/>
        <v>160601.38508361293</v>
      </c>
      <c r="E22" s="45">
        <f t="shared" si="2"/>
        <v>909547.38010283676</v>
      </c>
      <c r="F22" s="32"/>
      <c r="G22" s="93">
        <f>+'ART 14 F I'!AD17</f>
        <v>1.326065675259412E-2</v>
      </c>
      <c r="H22" s="94"/>
      <c r="I22" s="95">
        <f t="shared" si="3"/>
        <v>3.8845420643056232E-2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87" x14ac:dyDescent="0.2">
      <c r="A23" s="42" t="s">
        <v>80</v>
      </c>
      <c r="B23" s="43">
        <f t="shared" si="0"/>
        <v>544931.43645242893</v>
      </c>
      <c r="C23" s="43">
        <f>+B$11*POBLACIÓN!C16</f>
        <v>119909.54850570728</v>
      </c>
      <c r="D23" s="44">
        <f t="shared" si="1"/>
        <v>122987.91892012936</v>
      </c>
      <c r="E23" s="45">
        <f t="shared" si="2"/>
        <v>787828.90387826553</v>
      </c>
      <c r="F23" s="32"/>
      <c r="G23" s="93">
        <f>+'ART 14 F I'!AD18</f>
        <v>1.0154959601790643E-2</v>
      </c>
      <c r="H23" s="94"/>
      <c r="I23" s="95">
        <f t="shared" si="3"/>
        <v>2.9747672736316871E-2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</row>
    <row r="24" spans="1:87" x14ac:dyDescent="0.2">
      <c r="A24" s="42" t="s">
        <v>83</v>
      </c>
      <c r="B24" s="43">
        <f t="shared" si="0"/>
        <v>544931.43645242893</v>
      </c>
      <c r="C24" s="43">
        <f>+B$11*POBLACIÓN!C17</f>
        <v>423333.24939913407</v>
      </c>
      <c r="D24" s="44">
        <f t="shared" si="1"/>
        <v>433937.13395104941</v>
      </c>
      <c r="E24" s="45">
        <f t="shared" si="2"/>
        <v>1402201.8198026125</v>
      </c>
      <c r="F24" s="32"/>
      <c r="G24" s="93">
        <f>+'ART 14 F I'!AD19</f>
        <v>3.5829649803664529E-2</v>
      </c>
      <c r="H24" s="94"/>
      <c r="I24" s="95">
        <f t="shared" si="3"/>
        <v>0.10495843788766125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</row>
    <row r="25" spans="1:87" x14ac:dyDescent="0.2">
      <c r="A25" s="42" t="s">
        <v>84</v>
      </c>
      <c r="B25" s="43">
        <f t="shared" si="0"/>
        <v>544931.43645242893</v>
      </c>
      <c r="C25" s="43">
        <f>+B$11*POBLACIÓN!C18</f>
        <v>64654.914566662163</v>
      </c>
      <c r="D25" s="44">
        <f t="shared" si="1"/>
        <v>192373.00603090465</v>
      </c>
      <c r="E25" s="45">
        <f t="shared" si="2"/>
        <v>801959.3570499958</v>
      </c>
      <c r="F25" s="32"/>
      <c r="G25" s="93">
        <f>+'ART 14 F I'!AD20</f>
        <v>1.5884000004809658E-2</v>
      </c>
      <c r="H25" s="94"/>
      <c r="I25" s="95">
        <f t="shared" si="3"/>
        <v>4.6530173670352601E-2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</row>
    <row r="26" spans="1:87" ht="13.5" thickBot="1" x14ac:dyDescent="0.25">
      <c r="A26" s="46" t="s">
        <v>89</v>
      </c>
      <c r="B26" s="47">
        <f>SUM(B14:B25)</f>
        <v>6539177.2374291467</v>
      </c>
      <c r="C26" s="47">
        <f>SUM(C14:C25)</f>
        <v>4134371.1156934272</v>
      </c>
      <c r="D26" s="48">
        <f>SUM(D14:D25)</f>
        <v>4134371.1156934281</v>
      </c>
      <c r="E26" s="96">
        <f>SUM(E14:E25)</f>
        <v>14807919.468816003</v>
      </c>
      <c r="F26" s="32"/>
      <c r="G26" s="93">
        <f>SUM(G14:G25)</f>
        <v>0.34136988435378196</v>
      </c>
      <c r="H26" s="94"/>
      <c r="I26" s="9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</row>
    <row r="27" spans="1:87" ht="13.5" thickTop="1" x14ac:dyDescent="0.2">
      <c r="A27" s="49"/>
      <c r="B27" s="50"/>
      <c r="C27" s="50"/>
      <c r="D27" s="51"/>
      <c r="E27" s="5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x14ac:dyDescent="0.2">
      <c r="A28" s="32"/>
      <c r="B28" s="32"/>
      <c r="C28" s="32"/>
      <c r="D28" s="5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</row>
    <row r="29" spans="1:87" x14ac:dyDescent="0.2">
      <c r="A29" s="32"/>
      <c r="B29" s="32"/>
      <c r="C29" s="32"/>
      <c r="D29" s="5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</row>
    <row r="30" spans="1:87" x14ac:dyDescent="0.2">
      <c r="A30" s="32"/>
      <c r="B30" s="32"/>
      <c r="C30" s="32"/>
      <c r="D30" s="5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</row>
    <row r="31" spans="1:87" x14ac:dyDescent="0.2">
      <c r="A31" s="32"/>
      <c r="B31" s="32"/>
      <c r="C31" s="32"/>
      <c r="D31" s="5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</row>
    <row r="32" spans="1:87" x14ac:dyDescent="0.2">
      <c r="A32" s="32"/>
      <c r="B32" s="32"/>
      <c r="C32" s="32"/>
      <c r="D32" s="5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</row>
    <row r="33" spans="1:87" x14ac:dyDescent="0.2">
      <c r="A33" s="32"/>
      <c r="B33" s="32"/>
      <c r="C33" s="32"/>
      <c r="D33" s="5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</row>
    <row r="34" spans="1:87" x14ac:dyDescent="0.2">
      <c r="A34" s="32"/>
      <c r="B34" s="32"/>
      <c r="C34" s="32"/>
      <c r="D34" s="5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87" x14ac:dyDescent="0.2">
      <c r="A35" s="32"/>
      <c r="B35" s="32"/>
      <c r="C35" s="32"/>
      <c r="D35" s="5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</row>
    <row r="36" spans="1:87" x14ac:dyDescent="0.2">
      <c r="A36" s="32"/>
      <c r="B36" s="32"/>
      <c r="C36" s="32"/>
      <c r="D36" s="5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</row>
    <row r="37" spans="1:87" x14ac:dyDescent="0.2">
      <c r="A37" s="32"/>
      <c r="B37" s="32"/>
      <c r="C37" s="32"/>
      <c r="D37" s="5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</row>
    <row r="38" spans="1:87" x14ac:dyDescent="0.2">
      <c r="A38" s="32"/>
      <c r="B38" s="32"/>
      <c r="C38" s="32"/>
      <c r="D38" s="5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</row>
    <row r="39" spans="1:87" x14ac:dyDescent="0.2">
      <c r="A39" s="32"/>
      <c r="B39" s="32"/>
      <c r="C39" s="32"/>
      <c r="D39" s="5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</row>
    <row r="40" spans="1:87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</row>
    <row r="41" spans="1:87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</row>
    <row r="42" spans="1:87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</row>
    <row r="43" spans="1:87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</row>
    <row r="44" spans="1:87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</row>
    <row r="45" spans="1:87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</row>
    <row r="46" spans="1:87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87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</row>
    <row r="48" spans="1:8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</row>
    <row r="49" spans="1:87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</row>
    <row r="50" spans="1:87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</row>
    <row r="51" spans="1:87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</row>
    <row r="52" spans="1:87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</row>
    <row r="53" spans="1:87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</row>
    <row r="54" spans="1:87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</row>
    <row r="55" spans="1:87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</row>
    <row r="58" spans="1:87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</row>
    <row r="59" spans="1:87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</row>
    <row r="60" spans="1:87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</row>
    <row r="61" spans="1:87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</row>
    <row r="62" spans="1:87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</row>
    <row r="63" spans="1:87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</row>
    <row r="64" spans="1:87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</row>
    <row r="65" spans="1:87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</row>
    <row r="66" spans="1:87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</row>
    <row r="68" spans="1:87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</row>
    <row r="69" spans="1:87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</row>
    <row r="70" spans="1:87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</row>
    <row r="71" spans="1:87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1:87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</row>
    <row r="73" spans="1:87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1:87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</row>
    <row r="75" spans="1:87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</row>
    <row r="76" spans="1:87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1:87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</row>
    <row r="78" spans="1:87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</row>
    <row r="79" spans="1:87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</row>
    <row r="80" spans="1:87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</row>
    <row r="81" spans="1:87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</row>
    <row r="82" spans="1:87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</row>
    <row r="83" spans="1:87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</row>
    <row r="84" spans="1:87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</row>
    <row r="85" spans="1:87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</row>
    <row r="86" spans="1:87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</row>
    <row r="87" spans="1:87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</row>
    <row r="88" spans="1:87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</row>
    <row r="89" spans="1:87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</row>
    <row r="90" spans="1:87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</row>
    <row r="91" spans="1:87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</row>
    <row r="92" spans="1:87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</row>
    <row r="93" spans="1:87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</row>
    <row r="94" spans="1:87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</row>
    <row r="95" spans="1:87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</row>
    <row r="96" spans="1:87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</row>
    <row r="97" spans="1:87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</row>
    <row r="98" spans="1:87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</row>
    <row r="99" spans="1:87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</row>
    <row r="100" spans="1:87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</row>
    <row r="101" spans="1:87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</row>
    <row r="102" spans="1:87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</row>
    <row r="103" spans="1:87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</row>
    <row r="104" spans="1:87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</row>
    <row r="105" spans="1:87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</row>
    <row r="106" spans="1:87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</row>
    <row r="107" spans="1:87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</row>
    <row r="108" spans="1:87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</row>
    <row r="109" spans="1:87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</row>
    <row r="110" spans="1:87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</row>
    <row r="111" spans="1:87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</row>
    <row r="112" spans="1:87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</row>
    <row r="114" spans="1:87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</row>
    <row r="115" spans="1:87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</row>
    <row r="116" spans="1:87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</row>
    <row r="117" spans="1:87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</row>
    <row r="118" spans="1:87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</row>
    <row r="119" spans="1:87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</row>
    <row r="120" spans="1:87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</row>
    <row r="121" spans="1:87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</row>
    <row r="122" spans="1:87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</row>
    <row r="123" spans="1:87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</row>
    <row r="124" spans="1:87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</row>
    <row r="125" spans="1:87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</row>
    <row r="126" spans="1:87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</row>
    <row r="127" spans="1:87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</row>
    <row r="128" spans="1:87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</row>
    <row r="129" spans="1:87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</row>
    <row r="130" spans="1:87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</row>
    <row r="131" spans="1:87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</row>
    <row r="132" spans="1:87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</row>
    <row r="133" spans="1:87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</row>
    <row r="134" spans="1:87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</row>
    <row r="135" spans="1:87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</row>
    <row r="136" spans="1:87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</row>
    <row r="137" spans="1:87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</row>
    <row r="138" spans="1:87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</row>
    <row r="139" spans="1:87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</row>
    <row r="140" spans="1:87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</row>
    <row r="141" spans="1:87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</row>
    <row r="142" spans="1:87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</row>
    <row r="143" spans="1:87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</row>
    <row r="144" spans="1:87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</row>
    <row r="145" spans="1:87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</row>
    <row r="146" spans="1:87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</row>
    <row r="147" spans="1:87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</row>
    <row r="148" spans="1:87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</row>
    <row r="149" spans="1:87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</row>
    <row r="150" spans="1:87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</row>
    <row r="151" spans="1:87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</row>
    <row r="152" spans="1:87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</row>
    <row r="153" spans="1:87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</row>
    <row r="154" spans="1:87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</row>
    <row r="155" spans="1:87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</row>
    <row r="156" spans="1:87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</row>
    <row r="157" spans="1:87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</row>
    <row r="158" spans="1:87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</row>
    <row r="159" spans="1:87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</row>
    <row r="160" spans="1:87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</row>
    <row r="161" spans="1:87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</row>
    <row r="162" spans="1:87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</row>
    <row r="163" spans="1:87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</row>
    <row r="164" spans="1:87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</row>
    <row r="165" spans="1:87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</row>
    <row r="166" spans="1:87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</row>
    <row r="167" spans="1:87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</row>
    <row r="168" spans="1:87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</row>
    <row r="169" spans="1:87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</row>
    <row r="170" spans="1:87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</row>
    <row r="171" spans="1:87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</row>
    <row r="172" spans="1:87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</row>
    <row r="173" spans="1:87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</row>
    <row r="174" spans="1:87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</row>
    <row r="175" spans="1:87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</row>
    <row r="176" spans="1:87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</row>
    <row r="177" spans="1:87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</row>
    <row r="178" spans="1:87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</row>
    <row r="179" spans="1:87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</row>
    <row r="180" spans="1:87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</row>
    <row r="181" spans="1:87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</row>
    <row r="182" spans="1:87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</row>
    <row r="183" spans="1:87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</row>
    <row r="184" spans="1:87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</row>
    <row r="185" spans="1:87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</row>
    <row r="186" spans="1:87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</row>
    <row r="187" spans="1:87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</row>
    <row r="188" spans="1:87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</row>
    <row r="189" spans="1:87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</row>
    <row r="190" spans="1:87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</row>
    <row r="191" spans="1:87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</row>
    <row r="192" spans="1:87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</row>
    <row r="193" spans="1:87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</row>
    <row r="194" spans="1:87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</row>
    <row r="195" spans="1:87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</row>
    <row r="196" spans="1:87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</row>
    <row r="197" spans="1:87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</row>
    <row r="198" spans="1:87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</row>
    <row r="199" spans="1:87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</row>
    <row r="200" spans="1:87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</row>
    <row r="201" spans="1:87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</row>
    <row r="202" spans="1:87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</row>
    <row r="203" spans="1:87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</row>
    <row r="204" spans="1:87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</row>
    <row r="205" spans="1:87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</row>
    <row r="206" spans="1:87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</row>
    <row r="207" spans="1:87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</row>
    <row r="208" spans="1:87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</row>
    <row r="209" spans="1:87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</row>
    <row r="210" spans="1:87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</row>
    <row r="211" spans="1:87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</row>
    <row r="212" spans="1:87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</row>
    <row r="213" spans="1:87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</row>
    <row r="214" spans="1:87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</row>
    <row r="215" spans="1:87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ABRIL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ABRIL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2016-01-06T17:32:34Z</cp:lastPrinted>
  <dcterms:created xsi:type="dcterms:W3CDTF">2016-01-06T17:10:31Z</dcterms:created>
  <dcterms:modified xsi:type="dcterms:W3CDTF">2022-06-02T14:00:28Z</dcterms:modified>
</cp:coreProperties>
</file>