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00.1 Coordinación de Planeación Hacendaria\Participaciones y Aportaciones\PARTICIPACIONES Y APORTACIONES 2022\Aportaciones\07_Julio\"/>
    </mc:Choice>
  </mc:AlternateContent>
  <bookViews>
    <workbookView xWindow="-120" yWindow="-120" windowWidth="29040" windowHeight="15840" tabRatio="908" activeTab="1"/>
  </bookViews>
  <sheets>
    <sheet name="Part. 2022 Mes" sheetId="113" r:id="rId1"/>
    <sheet name="Distribución Mes" sheetId="111" r:id="rId2"/>
    <sheet name="Descentralizados" sheetId="110" r:id="rId3"/>
    <sheet name="Ultracrecimiento" sheetId="107" r:id="rId4"/>
    <sheet name="Desarrollo" sheetId="105" r:id="rId5"/>
    <sheet name="Seguridad" sheetId="104" r:id="rId6"/>
    <sheet name="Participación 2022" sheetId="103" r:id="rId7"/>
    <sheet name="Distribución 2022" sheetId="100" r:id="rId8"/>
    <sheet name="Datos Mun" sheetId="91" r:id="rId9"/>
    <sheet name="Art 14 F I" sheetId="98" r:id="rId10"/>
  </sheets>
  <externalReferences>
    <externalReference r:id="rId11"/>
    <externalReference r:id="rId12"/>
    <externalReference r:id="rId13"/>
    <externalReference r:id="rId14"/>
    <externalReference r:id="rId15"/>
  </externalReferences>
  <definedNames>
    <definedName name="A_impresión_IM" localSheetId="8">#REF!</definedName>
    <definedName name="A_impresión_IM" localSheetId="4">#REF!</definedName>
    <definedName name="A_impresión_IM" localSheetId="2">#REF!</definedName>
    <definedName name="A_impresión_IM" localSheetId="1">#REF!</definedName>
    <definedName name="A_impresión_IM" localSheetId="0">#REF!</definedName>
    <definedName name="A_impresión_IM" localSheetId="6">#REF!</definedName>
    <definedName name="A_impresión_IM" localSheetId="5">#REF!</definedName>
    <definedName name="A_impresión_IM">#REF!</definedName>
    <definedName name="AJUSTES" localSheetId="8" hidden="1">{"'beneficiarios'!$A$1:$C$7"}</definedName>
    <definedName name="AJUSTES" localSheetId="4" hidden="1">{"'beneficiarios'!$A$1:$C$7"}</definedName>
    <definedName name="AJUSTES" localSheetId="0" hidden="1">{"'beneficiarios'!$A$1:$C$7"}</definedName>
    <definedName name="AJUSTES" localSheetId="6" hidden="1">{"'beneficiarios'!$A$1:$C$7"}</definedName>
    <definedName name="AJUSTES" localSheetId="5" hidden="1">{"'beneficiarios'!$A$1:$C$7"}</definedName>
    <definedName name="AJUSTES" hidden="1">{"'beneficiarios'!$A$1:$C$7"}</definedName>
    <definedName name="_xlnm.Print_Area" localSheetId="4">Desarrollo!$A$7:$D$71</definedName>
    <definedName name="_xlnm.Print_Area" localSheetId="7">'Distribución 2022'!$L$5:$Q$59</definedName>
    <definedName name="_xlnm.Print_Area" localSheetId="1">'Distribución Mes'!$J$5:$O$59</definedName>
    <definedName name="_xlnm.Print_Area" localSheetId="0">'Part. 2022 Mes'!$A$1:$D$15</definedName>
    <definedName name="_xlnm.Print_Area" localSheetId="6">'Participación 2022'!$A$1:$D$15</definedName>
    <definedName name="_xlnm.Print_Area" localSheetId="5">Seguridad!$A$1:$F$70</definedName>
    <definedName name="_xlnm.Database" localSheetId="8">#REF!</definedName>
    <definedName name="_xlnm.Database" localSheetId="4">#REF!</definedName>
    <definedName name="_xlnm.Database" localSheetId="2">#REF!</definedName>
    <definedName name="_xlnm.Database" localSheetId="1">#REF!</definedName>
    <definedName name="_xlnm.Database" localSheetId="0">#REF!</definedName>
    <definedName name="_xlnm.Database" localSheetId="6">#REF!</definedName>
    <definedName name="_xlnm.Database" localSheetId="5">#REF!</definedName>
    <definedName name="_xlnm.Database">#REF!</definedName>
    <definedName name="cierre_2001" localSheetId="8">'[1]deuda c sadm'!#REF!</definedName>
    <definedName name="cierre_2001" localSheetId="4">'[2]deuda c sadm'!#REF!</definedName>
    <definedName name="cierre_2001" localSheetId="2">'[1]deuda c sadm'!#REF!</definedName>
    <definedName name="cierre_2001" localSheetId="1">'[1]deuda c sadm'!#REF!</definedName>
    <definedName name="cierre_2001" localSheetId="0">'[1]deuda c sadm'!#REF!</definedName>
    <definedName name="cierre_2001" localSheetId="6">'[1]deuda c sadm'!#REF!</definedName>
    <definedName name="cierre_2001" localSheetId="5">'[2]deuda c sadm'!#REF!</definedName>
    <definedName name="cierre_2001">'[1]deuda c sadm'!#REF!</definedName>
    <definedName name="deuda" localSheetId="8">'[1]deuda c sadm'!#REF!</definedName>
    <definedName name="deuda" localSheetId="4">'[2]deuda c sadm'!#REF!</definedName>
    <definedName name="deuda" localSheetId="2">'[1]deuda c sadm'!#REF!</definedName>
    <definedName name="deuda" localSheetId="1">'[1]deuda c sadm'!#REF!</definedName>
    <definedName name="deuda" localSheetId="0">'[1]deuda c sadm'!#REF!</definedName>
    <definedName name="deuda" localSheetId="6">'[1]deuda c sadm'!#REF!</definedName>
    <definedName name="deuda" localSheetId="5">'[2]deuda c sadm'!#REF!</definedName>
    <definedName name="deuda">'[1]deuda c sadm'!#REF!</definedName>
    <definedName name="Deuda_ingTot" localSheetId="8">'[1]deuda c sadm'!#REF!</definedName>
    <definedName name="Deuda_ingTot" localSheetId="4">'[2]deuda c sadm'!#REF!</definedName>
    <definedName name="Deuda_ingTot" localSheetId="2">'[1]deuda c sadm'!#REF!</definedName>
    <definedName name="Deuda_ingTot" localSheetId="1">'[1]deuda c sadm'!#REF!</definedName>
    <definedName name="Deuda_ingTot" localSheetId="0">'[1]deuda c sadm'!#REF!</definedName>
    <definedName name="Deuda_ingTot" localSheetId="6">'[1]deuda c sadm'!#REF!</definedName>
    <definedName name="Deuda_ingTot" localSheetId="5">'[2]deuda c sadm'!#REF!</definedName>
    <definedName name="Deuda_ingTot">'[1]deuda c sadm'!#REF!</definedName>
    <definedName name="ENERO" localSheetId="8">#REF!</definedName>
    <definedName name="ENERO" localSheetId="4">#REF!</definedName>
    <definedName name="ENERO" localSheetId="2">#REF!</definedName>
    <definedName name="ENERO" localSheetId="1">#REF!</definedName>
    <definedName name="ENERO" localSheetId="0">#REF!</definedName>
    <definedName name="ENERO" localSheetId="6">#REF!</definedName>
    <definedName name="ENERO" localSheetId="5">#REF!</definedName>
    <definedName name="ENERO">#REF!</definedName>
    <definedName name="ENEROAJUSTE" localSheetId="8">#REF!</definedName>
    <definedName name="ENEROAJUSTE" localSheetId="2">#REF!</definedName>
    <definedName name="ENEROAJUSTE" localSheetId="1">#REF!</definedName>
    <definedName name="ENEROAJUSTE" localSheetId="0">#REF!</definedName>
    <definedName name="ENEROAJUSTE" localSheetId="6">#REF!</definedName>
    <definedName name="ENEROAJUSTE" localSheetId="5">#REF!</definedName>
    <definedName name="ENEROAJUSTE">#REF!</definedName>
    <definedName name="Estado">'[3]Compendio de nombres'!$C$2:$C$33</definedName>
    <definedName name="Estado1" localSheetId="8">#REF!</definedName>
    <definedName name="Estado1" localSheetId="2">#REF!</definedName>
    <definedName name="Estado1" localSheetId="1">#REF!</definedName>
    <definedName name="Estado1" localSheetId="0">#REF!</definedName>
    <definedName name="Estado1" localSheetId="6">#REF!</definedName>
    <definedName name="Estado1" localSheetId="5">#REF!</definedName>
    <definedName name="Estado1">#REF!</definedName>
    <definedName name="Fto_1" localSheetId="8">#REF!</definedName>
    <definedName name="Fto_1" localSheetId="4">#REF!</definedName>
    <definedName name="Fto_1" localSheetId="2">#REF!</definedName>
    <definedName name="Fto_1" localSheetId="1">#REF!</definedName>
    <definedName name="Fto_1" localSheetId="0">#REF!</definedName>
    <definedName name="Fto_1" localSheetId="6">#REF!</definedName>
    <definedName name="Fto_1" localSheetId="5">#REF!</definedName>
    <definedName name="Fto_1">#REF!</definedName>
    <definedName name="HTML_CodePage" hidden="1">1252</definedName>
    <definedName name="HTML_Control" localSheetId="8" hidden="1">{"'beneficiarios'!$A$1:$C$7"}</definedName>
    <definedName name="HTML_Control" localSheetId="4" hidden="1">{"'beneficiarios'!$A$1:$C$7"}</definedName>
    <definedName name="HTML_Control" localSheetId="0" hidden="1">{"'beneficiarios'!$A$1:$C$7"}</definedName>
    <definedName name="HTML_Control" localSheetId="6" hidden="1">{"'beneficiarios'!$A$1:$C$7"}</definedName>
    <definedName name="HTML_Control" localSheetId="5" hidden="1">{"'beneficiarios'!$A$1:$C$7"}</definedName>
    <definedName name="HTML_Control" hidden="1">{"'beneficiarios'!$A$1:$C$7"}</definedName>
    <definedName name="HTML_Description" hidden="1">""</definedName>
    <definedName name="HTML_Email" hidden="1">""</definedName>
    <definedName name="HTML_Header" hidden="1">"beneficiarios"</definedName>
    <definedName name="HTML_LastUpdate" hidden="1">"24/10/00"</definedName>
    <definedName name="HTML_LineAfter" hidden="1">FALSE</definedName>
    <definedName name="HTML_LineBefore" hidden="1">FALSE</definedName>
    <definedName name="HTML_Name" hidden="1">"unisys20"</definedName>
    <definedName name="HTML_OBDlg2" hidden="1">TRUE</definedName>
    <definedName name="HTML_OBDlg4" hidden="1">TRUE</definedName>
    <definedName name="HTML_OS" hidden="1">0</definedName>
    <definedName name="HTML_PathFile" hidden="1">"C:\SIGER\SIGER\presentaciones\presupuesto\HTML.htm"</definedName>
    <definedName name="HTML_Title" hidden="1">"pei_2001"</definedName>
    <definedName name="INDICADORES" localSheetId="8" hidden="1">{"'beneficiarios'!$A$1:$C$7"}</definedName>
    <definedName name="INDICADORES" localSheetId="4" hidden="1">{"'beneficiarios'!$A$1:$C$7"}</definedName>
    <definedName name="INDICADORES" localSheetId="0" hidden="1">{"'beneficiarios'!$A$1:$C$7"}</definedName>
    <definedName name="INDICADORES" localSheetId="6" hidden="1">{"'beneficiarios'!$A$1:$C$7"}</definedName>
    <definedName name="INDICADORES" localSheetId="5" hidden="1">{"'beneficiarios'!$A$1:$C$7"}</definedName>
    <definedName name="INDICADORES" hidden="1">{"'beneficiarios'!$A$1:$C$7"}</definedName>
    <definedName name="ingresofederales" localSheetId="8" hidden="1">{"'beneficiarios'!$A$1:$C$7"}</definedName>
    <definedName name="ingresofederales" localSheetId="4" hidden="1">{"'beneficiarios'!$A$1:$C$7"}</definedName>
    <definedName name="ingresofederales" localSheetId="0" hidden="1">{"'beneficiarios'!$A$1:$C$7"}</definedName>
    <definedName name="ingresofederales" localSheetId="6" hidden="1">{"'beneficiarios'!$A$1:$C$7"}</definedName>
    <definedName name="ingresofederales" localSheetId="5" hidden="1">{"'beneficiarios'!$A$1:$C$7"}</definedName>
    <definedName name="ingresofederales" hidden="1">{"'beneficiarios'!$A$1:$C$7"}</definedName>
    <definedName name="MUNICIPIOS" localSheetId="0" hidden="1">{"'beneficiarios'!$A$1:$C$7"}</definedName>
    <definedName name="MUNICIPIOS" localSheetId="6" hidden="1">{"'beneficiarios'!$A$1:$C$7"}</definedName>
    <definedName name="MUNICIPIOS" localSheetId="5" hidden="1">{"'beneficiarios'!$A$1:$C$7"}</definedName>
    <definedName name="MUNICIPIOS">[4]IMPORTE!$A$3:$A$53</definedName>
    <definedName name="Notas_Fto_1" localSheetId="8">#REF!</definedName>
    <definedName name="Notas_Fto_1" localSheetId="4">#REF!</definedName>
    <definedName name="Notas_Fto_1" localSheetId="2">#REF!</definedName>
    <definedName name="Notas_Fto_1" localSheetId="1">#REF!</definedName>
    <definedName name="Notas_Fto_1" localSheetId="0">#REF!</definedName>
    <definedName name="Notas_Fto_1" localSheetId="6">#REF!</definedName>
    <definedName name="Notas_Fto_1" localSheetId="5">#REF!</definedName>
    <definedName name="Notas_Fto_1">#REF!</definedName>
    <definedName name="Partidas">[5]TECHO!$B$1:$Q$2798</definedName>
    <definedName name="SINAJUSTE" localSheetId="8" hidden="1">{"'beneficiarios'!$A$1:$C$7"}</definedName>
    <definedName name="SINAJUSTE" localSheetId="4" hidden="1">{"'beneficiarios'!$A$1:$C$7"}</definedName>
    <definedName name="SINAJUSTE" localSheetId="0" hidden="1">{"'beneficiarios'!$A$1:$C$7"}</definedName>
    <definedName name="SINAJUSTE" localSheetId="6" hidden="1">{"'beneficiarios'!$A$1:$C$7"}</definedName>
    <definedName name="SINAJUSTE" localSheetId="5" hidden="1">{"'beneficiarios'!$A$1:$C$7"}</definedName>
    <definedName name="SINAJUSTE" hidden="1">{"'beneficiarios'!$A$1:$C$7"}</definedName>
    <definedName name="t" localSheetId="8">#REF!</definedName>
    <definedName name="t" localSheetId="4">#REF!</definedName>
    <definedName name="t" localSheetId="2">#REF!</definedName>
    <definedName name="t" localSheetId="1">#REF!</definedName>
    <definedName name="t" localSheetId="0">#REF!</definedName>
    <definedName name="t" localSheetId="6">#REF!</definedName>
    <definedName name="t" localSheetId="5">#REF!</definedName>
    <definedName name="t">#REF!</definedName>
    <definedName name="_xlnm.Print_Titles" localSheetId="4">Desarrollo!$A:$A,Desarrollo!$3:$3</definedName>
    <definedName name="_xlnm.Print_Titles" localSheetId="5">Seguridad!$A:$A,Seguridad!$2:$2</definedName>
    <definedName name="TOT" localSheetId="8">#REF!</definedName>
    <definedName name="TOT" localSheetId="4">#REF!</definedName>
    <definedName name="TOT" localSheetId="2">#REF!</definedName>
    <definedName name="TOT" localSheetId="1">#REF!</definedName>
    <definedName name="TOT" localSheetId="0">#REF!</definedName>
    <definedName name="TOT" localSheetId="6">#REF!</definedName>
    <definedName name="TOT" localSheetId="5">#REF!</definedName>
    <definedName name="TOT">#REF!</definedName>
    <definedName name="TOTAL" localSheetId="8">#REF!</definedName>
    <definedName name="TOTAL" localSheetId="4">#REF!</definedName>
    <definedName name="TOTAL" localSheetId="2">#REF!</definedName>
    <definedName name="TOTAL" localSheetId="1">#REF!</definedName>
    <definedName name="TOTAL" localSheetId="0">#REF!</definedName>
    <definedName name="TOTAL" localSheetId="6">#REF!</definedName>
    <definedName name="TOTAL" localSheetId="5">#REF!</definedName>
    <definedName name="TOTAL">#REF!</definedName>
    <definedName name="UNO" localSheetId="8">#REF!</definedName>
    <definedName name="UNO" localSheetId="2">#REF!</definedName>
    <definedName name="UNO" localSheetId="1">#REF!</definedName>
    <definedName name="UNO" localSheetId="0">#REF!</definedName>
    <definedName name="UNO" localSheetId="6">#REF!</definedName>
    <definedName name="UNO" localSheetId="5">#REF!</definedName>
    <definedName name="UNO">#REF!</definedName>
  </definedNames>
  <calcPr calcId="162913"/>
</workbook>
</file>

<file path=xl/calcChain.xml><?xml version="1.0" encoding="utf-8"?>
<calcChain xmlns="http://schemas.openxmlformats.org/spreadsheetml/2006/main">
  <c r="C39" i="113" l="1"/>
  <c r="B7" i="110"/>
  <c r="B8" i="110"/>
  <c r="B9" i="110"/>
  <c r="B10" i="110"/>
  <c r="B11" i="110"/>
  <c r="B12" i="110"/>
  <c r="B13" i="110"/>
  <c r="B14" i="110"/>
  <c r="B15" i="110"/>
  <c r="B16" i="110"/>
  <c r="B17" i="110"/>
  <c r="B18" i="110"/>
  <c r="B19" i="110"/>
  <c r="B20" i="110"/>
  <c r="B21" i="110"/>
  <c r="B22" i="110"/>
  <c r="B23" i="110"/>
  <c r="B24" i="110"/>
  <c r="B25" i="110"/>
  <c r="B26" i="110"/>
  <c r="B27" i="110"/>
  <c r="B28" i="110"/>
  <c r="B29" i="110"/>
  <c r="B30" i="110"/>
  <c r="B31" i="110"/>
  <c r="B32" i="110"/>
  <c r="B33" i="110"/>
  <c r="B34" i="110"/>
  <c r="B35" i="110"/>
  <c r="B36" i="110"/>
  <c r="B37" i="110"/>
  <c r="B38" i="110"/>
  <c r="B39" i="110"/>
  <c r="B40" i="110"/>
  <c r="B41" i="110"/>
  <c r="B42" i="110"/>
  <c r="B43" i="110"/>
  <c r="B44" i="110"/>
  <c r="B45" i="110"/>
  <c r="B46" i="110"/>
  <c r="B47" i="110"/>
  <c r="B48" i="110"/>
  <c r="B49" i="110"/>
  <c r="B50" i="110"/>
  <c r="B51" i="110"/>
  <c r="B52" i="110"/>
  <c r="B53" i="110"/>
  <c r="B54" i="110"/>
  <c r="B55" i="110"/>
  <c r="B56" i="110"/>
  <c r="B6" i="110"/>
  <c r="E80" i="111" l="1"/>
  <c r="E81" i="111"/>
  <c r="E82" i="111"/>
  <c r="E83" i="111"/>
  <c r="E84" i="111"/>
  <c r="E85" i="111"/>
  <c r="E86" i="111"/>
  <c r="E87" i="111"/>
  <c r="E88" i="111"/>
  <c r="E89" i="111"/>
  <c r="E90" i="111"/>
  <c r="E91" i="111"/>
  <c r="E92" i="111"/>
  <c r="E93" i="111"/>
  <c r="E94" i="111"/>
  <c r="E95" i="111"/>
  <c r="E96" i="111"/>
  <c r="E97" i="111"/>
  <c r="E98" i="111"/>
  <c r="E99" i="111"/>
  <c r="E100" i="111"/>
  <c r="E101" i="111"/>
  <c r="E102" i="111"/>
  <c r="E103" i="111"/>
  <c r="E104" i="111"/>
  <c r="E105" i="111"/>
  <c r="E106" i="111"/>
  <c r="E107" i="111"/>
  <c r="E108" i="111"/>
  <c r="E109" i="111"/>
  <c r="E110" i="111"/>
  <c r="E111" i="111"/>
  <c r="E112" i="111"/>
  <c r="E113" i="111"/>
  <c r="E114" i="111"/>
  <c r="E115" i="111"/>
  <c r="E116" i="111"/>
  <c r="E117" i="111"/>
  <c r="E118" i="111"/>
  <c r="E119" i="111"/>
  <c r="E120" i="111"/>
  <c r="E121" i="111"/>
  <c r="E122" i="111"/>
  <c r="E123" i="111"/>
  <c r="E124" i="111"/>
  <c r="E125" i="111"/>
  <c r="E126" i="111"/>
  <c r="E127" i="111"/>
  <c r="E128" i="111"/>
  <c r="E129" i="111"/>
  <c r="E130" i="111"/>
  <c r="E131" i="111"/>
  <c r="E132" i="111"/>
  <c r="E133" i="111"/>
  <c r="E134" i="111"/>
  <c r="E135" i="111"/>
  <c r="E136" i="111"/>
  <c r="E137" i="111"/>
  <c r="E138" i="111"/>
  <c r="E139" i="111"/>
  <c r="E140" i="111"/>
  <c r="E141" i="111"/>
  <c r="E142" i="111"/>
  <c r="E143" i="111"/>
  <c r="E144" i="111"/>
  <c r="E145" i="111"/>
  <c r="E146" i="111"/>
  <c r="E147" i="111"/>
  <c r="E148" i="111"/>
  <c r="E149" i="111"/>
  <c r="E150" i="111"/>
  <c r="E151" i="111"/>
  <c r="E152" i="111"/>
  <c r="E153" i="111"/>
  <c r="E154" i="111"/>
  <c r="E155" i="111"/>
  <c r="E156" i="111"/>
  <c r="E157" i="111"/>
  <c r="E158" i="111"/>
  <c r="E159" i="111"/>
  <c r="E160" i="111"/>
  <c r="E161" i="111"/>
  <c r="E162" i="111"/>
  <c r="E163" i="111"/>
  <c r="E164" i="111"/>
  <c r="E165" i="111"/>
  <c r="E166" i="111"/>
  <c r="E167" i="111"/>
  <c r="E168" i="111"/>
  <c r="E169" i="111"/>
  <c r="E170" i="111"/>
  <c r="E171" i="111"/>
  <c r="E172" i="111"/>
  <c r="E173" i="111"/>
  <c r="E174" i="111"/>
  <c r="E175" i="111"/>
  <c r="E176" i="111"/>
  <c r="E177" i="111"/>
  <c r="E178" i="111"/>
  <c r="E179" i="111"/>
  <c r="E180" i="111"/>
  <c r="E181" i="111"/>
  <c r="E182" i="111"/>
  <c r="E183" i="111"/>
  <c r="E184" i="111"/>
  <c r="E185" i="111"/>
  <c r="E186" i="111"/>
  <c r="E187" i="111"/>
  <c r="E188" i="111"/>
  <c r="E189" i="111"/>
  <c r="E190" i="111"/>
  <c r="E191" i="111"/>
  <c r="E192" i="111"/>
  <c r="E193" i="111"/>
  <c r="E194" i="111"/>
  <c r="E195" i="111"/>
  <c r="E196" i="111"/>
  <c r="E197" i="111"/>
  <c r="E198" i="111"/>
  <c r="E199" i="111"/>
  <c r="E200" i="111"/>
  <c r="E201" i="111"/>
  <c r="E202" i="111"/>
  <c r="E203" i="111"/>
  <c r="E204" i="111"/>
  <c r="E205" i="111"/>
  <c r="E206" i="111"/>
  <c r="E207" i="111"/>
  <c r="E208" i="111"/>
  <c r="E209" i="111"/>
  <c r="E210" i="111"/>
  <c r="E211" i="111"/>
  <c r="E212" i="111"/>
  <c r="E213" i="111"/>
  <c r="E214" i="111"/>
  <c r="E215" i="111"/>
  <c r="E216" i="111"/>
  <c r="E217" i="111"/>
  <c r="E218" i="111"/>
  <c r="E219" i="111"/>
  <c r="E220" i="111"/>
  <c r="E221" i="111"/>
  <c r="E222" i="111"/>
  <c r="E223" i="111"/>
  <c r="E224" i="111"/>
  <c r="E225" i="111"/>
  <c r="E226" i="111"/>
  <c r="E227" i="111"/>
  <c r="E228" i="111"/>
  <c r="E229" i="111"/>
  <c r="E230" i="111"/>
  <c r="E231" i="111"/>
  <c r="E232" i="111"/>
  <c r="E233" i="111"/>
  <c r="E234" i="111"/>
  <c r="E235" i="111"/>
  <c r="E236" i="111"/>
  <c r="E237" i="111"/>
  <c r="E238" i="111"/>
  <c r="E239" i="111"/>
  <c r="E240" i="111"/>
  <c r="E241" i="111"/>
  <c r="E242" i="111"/>
  <c r="E243" i="111"/>
  <c r="E244" i="111"/>
  <c r="E245" i="111"/>
  <c r="E246" i="111"/>
  <c r="E247" i="111"/>
  <c r="E248" i="111"/>
  <c r="E249" i="111"/>
  <c r="E250" i="111"/>
  <c r="E251" i="111"/>
  <c r="E252" i="111"/>
  <c r="E253" i="111"/>
  <c r="E254" i="111"/>
  <c r="E255" i="111"/>
  <c r="E256" i="111"/>
  <c r="E257" i="111"/>
  <c r="E258" i="111"/>
  <c r="E259" i="111"/>
  <c r="E260" i="111"/>
  <c r="E261" i="111"/>
  <c r="E262" i="111"/>
  <c r="E263" i="111"/>
  <c r="E264" i="111"/>
  <c r="E265" i="111"/>
  <c r="E266" i="111"/>
  <c r="E267" i="111"/>
  <c r="E268" i="111"/>
  <c r="E269" i="111"/>
  <c r="E270" i="111"/>
  <c r="E271" i="111"/>
  <c r="E272" i="111"/>
  <c r="E273" i="111"/>
  <c r="E274" i="111"/>
  <c r="E275" i="111"/>
  <c r="E276" i="111"/>
  <c r="E277" i="111"/>
  <c r="E278" i="111"/>
  <c r="E279" i="111"/>
  <c r="E280" i="111"/>
  <c r="E281" i="111"/>
  <c r="E282" i="111"/>
  <c r="E283" i="111"/>
  <c r="X8" i="98"/>
  <c r="Y8" i="98"/>
  <c r="X9" i="98"/>
  <c r="Y9" i="98"/>
  <c r="X10" i="98"/>
  <c r="Y10" i="98"/>
  <c r="X11" i="98"/>
  <c r="Y11" i="98"/>
  <c r="X12" i="98"/>
  <c r="Y12" i="98"/>
  <c r="X13" i="98"/>
  <c r="Y13" i="98"/>
  <c r="X14" i="98"/>
  <c r="Y14" i="98"/>
  <c r="X15" i="98"/>
  <c r="Y15" i="98"/>
  <c r="X16" i="98"/>
  <c r="Y16" i="98"/>
  <c r="X17" i="98"/>
  <c r="Y17" i="98"/>
  <c r="X18" i="98"/>
  <c r="Y18" i="98"/>
  <c r="X19" i="98"/>
  <c r="Y19" i="98"/>
  <c r="X20" i="98"/>
  <c r="Y20" i="98"/>
  <c r="X21" i="98"/>
  <c r="Y21" i="98"/>
  <c r="X22" i="98"/>
  <c r="Y22" i="98"/>
  <c r="X23" i="98"/>
  <c r="Y23" i="98"/>
  <c r="X24" i="98"/>
  <c r="Y24" i="98"/>
  <c r="X25" i="98"/>
  <c r="Y25" i="98"/>
  <c r="X26" i="98"/>
  <c r="Y26" i="98"/>
  <c r="X27" i="98"/>
  <c r="Y27" i="98"/>
  <c r="X28" i="98"/>
  <c r="Y28" i="98"/>
  <c r="X29" i="98"/>
  <c r="Y29" i="98"/>
  <c r="X30" i="98"/>
  <c r="Y30" i="98"/>
  <c r="X31" i="98"/>
  <c r="Y31" i="98"/>
  <c r="X32" i="98"/>
  <c r="Y32" i="98"/>
  <c r="X33" i="98"/>
  <c r="Y33" i="98"/>
  <c r="X34" i="98"/>
  <c r="Y34" i="98"/>
  <c r="X35" i="98"/>
  <c r="Y35" i="98"/>
  <c r="X36" i="98"/>
  <c r="Y36" i="98"/>
  <c r="X37" i="98"/>
  <c r="Y37" i="98"/>
  <c r="X38" i="98"/>
  <c r="Y38" i="98"/>
  <c r="X39" i="98"/>
  <c r="Y39" i="98"/>
  <c r="X40" i="98"/>
  <c r="Y40" i="98"/>
  <c r="X41" i="98"/>
  <c r="Y41" i="98"/>
  <c r="X42" i="98"/>
  <c r="Y42" i="98"/>
  <c r="X43" i="98"/>
  <c r="Y43" i="98"/>
  <c r="X44" i="98"/>
  <c r="Y44" i="98"/>
  <c r="X45" i="98"/>
  <c r="Y45" i="98"/>
  <c r="X46" i="98"/>
  <c r="Y46" i="98"/>
  <c r="X47" i="98"/>
  <c r="Y47" i="98"/>
  <c r="X48" i="98"/>
  <c r="Y48" i="98"/>
  <c r="X49" i="98"/>
  <c r="Y49" i="98"/>
  <c r="X50" i="98"/>
  <c r="Y50" i="98"/>
  <c r="X51" i="98"/>
  <c r="Y51" i="98"/>
  <c r="X52" i="98"/>
  <c r="Y52" i="98"/>
  <c r="X53" i="98"/>
  <c r="Y53" i="98"/>
  <c r="X54" i="98"/>
  <c r="Y54" i="98"/>
  <c r="X55" i="98"/>
  <c r="Y55" i="98"/>
  <c r="X56" i="98"/>
  <c r="Y56" i="98"/>
  <c r="X57" i="98"/>
  <c r="Y57" i="98"/>
  <c r="X7" i="98"/>
  <c r="Y7" i="98"/>
  <c r="X58" i="98" l="1"/>
  <c r="Y58" i="98"/>
  <c r="D6" i="104" l="1"/>
  <c r="B5" i="104"/>
  <c r="D20" i="113" l="1"/>
  <c r="D18" i="113"/>
  <c r="D20" i="103"/>
  <c r="C18" i="103"/>
  <c r="C41" i="113" l="1"/>
  <c r="C20" i="113"/>
  <c r="D4" i="104" s="1"/>
  <c r="D5" i="104" s="1"/>
  <c r="E13" i="113"/>
  <c r="D13" i="113"/>
  <c r="B13" i="113"/>
  <c r="G12" i="113"/>
  <c r="H12" i="113" s="1"/>
  <c r="G11" i="113"/>
  <c r="H11" i="113" s="1"/>
  <c r="G10" i="113"/>
  <c r="H10" i="113" s="1"/>
  <c r="G9" i="113"/>
  <c r="H9" i="113" s="1"/>
  <c r="G8" i="113"/>
  <c r="H8" i="113" s="1"/>
  <c r="G7" i="113"/>
  <c r="H7" i="113" s="1"/>
  <c r="G6" i="113"/>
  <c r="H6" i="113" s="1"/>
  <c r="G5" i="113"/>
  <c r="H5" i="113" s="1"/>
  <c r="G4" i="113"/>
  <c r="H4" i="113" s="1"/>
  <c r="G3" i="113"/>
  <c r="E56" i="111"/>
  <c r="F232" i="111" s="1"/>
  <c r="E55" i="111"/>
  <c r="F231" i="111" s="1"/>
  <c r="E52" i="111"/>
  <c r="F228" i="111" s="1"/>
  <c r="E51" i="111"/>
  <c r="F227" i="111" s="1"/>
  <c r="E49" i="111"/>
  <c r="F225" i="111" s="1"/>
  <c r="E48" i="111"/>
  <c r="F224" i="111" s="1"/>
  <c r="E47" i="111"/>
  <c r="F223" i="111" s="1"/>
  <c r="E45" i="111"/>
  <c r="F221" i="111" s="1"/>
  <c r="E44" i="111"/>
  <c r="F220" i="111" s="1"/>
  <c r="E43" i="111"/>
  <c r="F219" i="111" s="1"/>
  <c r="E42" i="111"/>
  <c r="F218" i="111" s="1"/>
  <c r="E41" i="111"/>
  <c r="F217" i="111" s="1"/>
  <c r="E40" i="111"/>
  <c r="F216" i="111" s="1"/>
  <c r="E39" i="111"/>
  <c r="F215" i="111" s="1"/>
  <c r="E38" i="111"/>
  <c r="F214" i="111" s="1"/>
  <c r="E37" i="111"/>
  <c r="F213" i="111" s="1"/>
  <c r="E35" i="111"/>
  <c r="F211" i="111" s="1"/>
  <c r="E34" i="111"/>
  <c r="F210" i="111" s="1"/>
  <c r="E33" i="111"/>
  <c r="F209" i="111" s="1"/>
  <c r="E32" i="111"/>
  <c r="F208" i="111" s="1"/>
  <c r="E31" i="111"/>
  <c r="F207" i="111" s="1"/>
  <c r="E30" i="111"/>
  <c r="F206" i="111" s="1"/>
  <c r="E28" i="111"/>
  <c r="F204" i="111" s="1"/>
  <c r="E27" i="111"/>
  <c r="F203" i="111" s="1"/>
  <c r="E26" i="111"/>
  <c r="F202" i="111" s="1"/>
  <c r="E24" i="111"/>
  <c r="F200" i="111" s="1"/>
  <c r="E22" i="111"/>
  <c r="F198" i="111" s="1"/>
  <c r="E21" i="111"/>
  <c r="F197" i="111" s="1"/>
  <c r="E20" i="111"/>
  <c r="F196" i="111" s="1"/>
  <c r="E19" i="111"/>
  <c r="F195" i="111" s="1"/>
  <c r="E17" i="111"/>
  <c r="F193" i="111" s="1"/>
  <c r="E16" i="111"/>
  <c r="F192" i="111" s="1"/>
  <c r="L15" i="111"/>
  <c r="E13" i="111"/>
  <c r="F189" i="111" s="1"/>
  <c r="E12" i="111"/>
  <c r="F188" i="111" s="1"/>
  <c r="E10" i="111"/>
  <c r="F186" i="111" s="1"/>
  <c r="E9" i="111"/>
  <c r="F185" i="111" s="1"/>
  <c r="E8" i="111"/>
  <c r="F184" i="111" s="1"/>
  <c r="E7" i="111"/>
  <c r="F183" i="111" s="1"/>
  <c r="E6" i="111"/>
  <c r="F182" i="111" s="1"/>
  <c r="L56" i="111" l="1"/>
  <c r="L12" i="111"/>
  <c r="L14" i="111"/>
  <c r="L57" i="111"/>
  <c r="L33" i="111"/>
  <c r="L10" i="111"/>
  <c r="G13" i="113"/>
  <c r="H3" i="113"/>
  <c r="H13" i="113" s="1"/>
  <c r="L30" i="111"/>
  <c r="L55" i="111"/>
  <c r="L34" i="111"/>
  <c r="L48" i="111"/>
  <c r="L54" i="111"/>
  <c r="L21" i="111"/>
  <c r="L53" i="111"/>
  <c r="L42" i="111"/>
  <c r="L22" i="111"/>
  <c r="L23" i="111"/>
  <c r="L35" i="111"/>
  <c r="L20" i="111"/>
  <c r="L32" i="111"/>
  <c r="L41" i="111"/>
  <c r="L47" i="111"/>
  <c r="L19" i="111"/>
  <c r="L31" i="111"/>
  <c r="L40" i="111"/>
  <c r="L46" i="111"/>
  <c r="L28" i="111"/>
  <c r="L45" i="111"/>
  <c r="L51" i="111"/>
  <c r="L27" i="111"/>
  <c r="L44" i="111"/>
  <c r="L50" i="111"/>
  <c r="L25" i="111"/>
  <c r="L37" i="111"/>
  <c r="L24" i="111"/>
  <c r="L36" i="111"/>
  <c r="L43" i="111"/>
  <c r="L49" i="111"/>
  <c r="B18" i="113" l="1"/>
  <c r="B20" i="113" s="1"/>
  <c r="B23" i="113" s="1"/>
  <c r="B25" i="113" s="1"/>
  <c r="B39" i="113"/>
  <c r="B41" i="113" s="1"/>
  <c r="B44" i="113" s="1"/>
  <c r="B46" i="113" s="1"/>
  <c r="B60" i="110" s="1"/>
  <c r="C60" i="110" s="1"/>
  <c r="B34" i="113"/>
  <c r="B36" i="113" s="1"/>
  <c r="B29" i="113"/>
  <c r="B31" i="113" s="1"/>
  <c r="C62" i="110" l="1"/>
  <c r="C63" i="110"/>
  <c r="B21" i="107"/>
  <c r="E58" i="111"/>
  <c r="B5" i="105"/>
  <c r="D58" i="111"/>
  <c r="C58" i="111"/>
  <c r="B4" i="104"/>
  <c r="R6" i="91"/>
  <c r="R7" i="91"/>
  <c r="R8" i="91"/>
  <c r="R9" i="91"/>
  <c r="R10" i="91"/>
  <c r="R11" i="91"/>
  <c r="R12" i="91"/>
  <c r="R13" i="91"/>
  <c r="R14" i="91"/>
  <c r="R15" i="91"/>
  <c r="R16" i="91"/>
  <c r="R17" i="91"/>
  <c r="R18" i="91"/>
  <c r="R19" i="91"/>
  <c r="R20" i="91"/>
  <c r="R21" i="91"/>
  <c r="R22" i="91"/>
  <c r="R23" i="91"/>
  <c r="R24" i="91"/>
  <c r="R25" i="91"/>
  <c r="R26" i="91"/>
  <c r="R27" i="91"/>
  <c r="R28" i="91"/>
  <c r="R29" i="91"/>
  <c r="R30" i="91"/>
  <c r="R31" i="91"/>
  <c r="R32" i="91"/>
  <c r="R33" i="91"/>
  <c r="R34" i="91"/>
  <c r="R35" i="91"/>
  <c r="R36" i="91"/>
  <c r="R37" i="91"/>
  <c r="R38" i="91"/>
  <c r="R39" i="91"/>
  <c r="R40" i="91"/>
  <c r="R41" i="91"/>
  <c r="R42" i="91"/>
  <c r="R43" i="91"/>
  <c r="R44" i="91"/>
  <c r="R45" i="91"/>
  <c r="R46" i="91"/>
  <c r="R47" i="91"/>
  <c r="R48" i="91"/>
  <c r="R49" i="91"/>
  <c r="R50" i="91"/>
  <c r="R51" i="91"/>
  <c r="R52" i="91"/>
  <c r="R53" i="91"/>
  <c r="R54" i="91"/>
  <c r="R55" i="91"/>
  <c r="R5" i="91"/>
  <c r="K56" i="91"/>
  <c r="L56" i="91"/>
  <c r="M10" i="91" s="1"/>
  <c r="O10" i="91" s="1"/>
  <c r="N56" i="91"/>
  <c r="M34" i="91" l="1"/>
  <c r="O34" i="91" s="1"/>
  <c r="M33" i="91"/>
  <c r="O33" i="91" s="1"/>
  <c r="M45" i="91"/>
  <c r="O45" i="91" s="1"/>
  <c r="R56" i="91"/>
  <c r="S49" i="91" s="1"/>
  <c r="T49" i="91" s="1"/>
  <c r="M11" i="91"/>
  <c r="O11" i="91" s="1"/>
  <c r="M23" i="91"/>
  <c r="O23" i="91" s="1"/>
  <c r="M35" i="91"/>
  <c r="O35" i="91" s="1"/>
  <c r="M47" i="91"/>
  <c r="O47" i="91" s="1"/>
  <c r="M12" i="91"/>
  <c r="O12" i="91" s="1"/>
  <c r="M24" i="91"/>
  <c r="O24" i="91" s="1"/>
  <c r="M36" i="91"/>
  <c r="O36" i="91" s="1"/>
  <c r="M48" i="91"/>
  <c r="O48" i="91" s="1"/>
  <c r="M14" i="91"/>
  <c r="O14" i="91" s="1"/>
  <c r="M38" i="91"/>
  <c r="O38" i="91" s="1"/>
  <c r="M50" i="91"/>
  <c r="O50" i="91" s="1"/>
  <c r="M16" i="91"/>
  <c r="O16" i="91" s="1"/>
  <c r="M40" i="91"/>
  <c r="O40" i="91" s="1"/>
  <c r="M43" i="91"/>
  <c r="O43" i="91" s="1"/>
  <c r="M32" i="91"/>
  <c r="O32" i="91" s="1"/>
  <c r="M13" i="91"/>
  <c r="O13" i="91" s="1"/>
  <c r="M25" i="91"/>
  <c r="O25" i="91" s="1"/>
  <c r="M37" i="91"/>
  <c r="O37" i="91" s="1"/>
  <c r="M49" i="91"/>
  <c r="O49" i="91" s="1"/>
  <c r="M26" i="91"/>
  <c r="O26" i="91" s="1"/>
  <c r="M28" i="91"/>
  <c r="O28" i="91" s="1"/>
  <c r="M31" i="91"/>
  <c r="O31" i="91" s="1"/>
  <c r="M20" i="91"/>
  <c r="O20" i="91" s="1"/>
  <c r="M15" i="91"/>
  <c r="O15" i="91" s="1"/>
  <c r="M27" i="91"/>
  <c r="O27" i="91" s="1"/>
  <c r="M39" i="91"/>
  <c r="O39" i="91" s="1"/>
  <c r="M51" i="91"/>
  <c r="O51" i="91" s="1"/>
  <c r="M52" i="91"/>
  <c r="O52" i="91" s="1"/>
  <c r="M19" i="91"/>
  <c r="O19" i="91" s="1"/>
  <c r="M44" i="91"/>
  <c r="O44" i="91" s="1"/>
  <c r="M17" i="91"/>
  <c r="O17" i="91" s="1"/>
  <c r="M29" i="91"/>
  <c r="O29" i="91" s="1"/>
  <c r="M41" i="91"/>
  <c r="O41" i="91" s="1"/>
  <c r="M53" i="91"/>
  <c r="O53" i="91" s="1"/>
  <c r="M6" i="91"/>
  <c r="O6" i="91" s="1"/>
  <c r="M18" i="91"/>
  <c r="O18" i="91" s="1"/>
  <c r="M30" i="91"/>
  <c r="O30" i="91" s="1"/>
  <c r="M42" i="91"/>
  <c r="O42" i="91" s="1"/>
  <c r="M54" i="91"/>
  <c r="O54" i="91" s="1"/>
  <c r="M7" i="91"/>
  <c r="O7" i="91" s="1"/>
  <c r="M55" i="91"/>
  <c r="O55" i="91" s="1"/>
  <c r="M8" i="91"/>
  <c r="O8" i="91" s="1"/>
  <c r="M5" i="91"/>
  <c r="O5" i="91" s="1"/>
  <c r="O56" i="91" s="1"/>
  <c r="M9" i="91"/>
  <c r="O9" i="91" s="1"/>
  <c r="M46" i="91"/>
  <c r="O46" i="91" s="1"/>
  <c r="M22" i="91"/>
  <c r="O22" i="91" s="1"/>
  <c r="M21" i="91"/>
  <c r="O21" i="91" s="1"/>
  <c r="S28" i="91"/>
  <c r="T28" i="91" s="1"/>
  <c r="S16" i="91"/>
  <c r="T16" i="91" s="1"/>
  <c r="S51" i="91"/>
  <c r="T51" i="91" s="1"/>
  <c r="S18" i="91" l="1"/>
  <c r="T18" i="91" s="1"/>
  <c r="S41" i="91"/>
  <c r="T41" i="91" s="1"/>
  <c r="S25" i="91"/>
  <c r="T25" i="91" s="1"/>
  <c r="S53" i="91"/>
  <c r="T53" i="91" s="1"/>
  <c r="S35" i="91"/>
  <c r="T35" i="91" s="1"/>
  <c r="S40" i="91"/>
  <c r="T40" i="91" s="1"/>
  <c r="S42" i="91"/>
  <c r="T42" i="91" s="1"/>
  <c r="S37" i="91"/>
  <c r="T37" i="91" s="1"/>
  <c r="S52" i="91"/>
  <c r="T52" i="91" s="1"/>
  <c r="S43" i="91"/>
  <c r="T43" i="91" s="1"/>
  <c r="S23" i="91"/>
  <c r="T23" i="91" s="1"/>
  <c r="S7" i="91"/>
  <c r="T7" i="91" s="1"/>
  <c r="S31" i="91"/>
  <c r="T31" i="91" s="1"/>
  <c r="S19" i="91"/>
  <c r="T19" i="91" s="1"/>
  <c r="S15" i="91"/>
  <c r="T15" i="91" s="1"/>
  <c r="S55" i="91"/>
  <c r="T55" i="91" s="1"/>
  <c r="S30" i="91"/>
  <c r="T30" i="91" s="1"/>
  <c r="S13" i="91"/>
  <c r="T13" i="91" s="1"/>
  <c r="S54" i="91"/>
  <c r="T54" i="91" s="1"/>
  <c r="S6" i="91"/>
  <c r="T6" i="91" s="1"/>
  <c r="S27" i="91"/>
  <c r="T27" i="91" s="1"/>
  <c r="S17" i="91"/>
  <c r="T17" i="91" s="1"/>
  <c r="S39" i="91"/>
  <c r="T39" i="91" s="1"/>
  <c r="S47" i="91"/>
  <c r="T47" i="91" s="1"/>
  <c r="S29" i="91"/>
  <c r="T29" i="91" s="1"/>
  <c r="M56" i="91"/>
  <c r="P14" i="91"/>
  <c r="Q14" i="91" s="1"/>
  <c r="P26" i="91"/>
  <c r="Q26" i="91" s="1"/>
  <c r="P38" i="91"/>
  <c r="Q38" i="91" s="1"/>
  <c r="P50" i="91"/>
  <c r="Q50" i="91" s="1"/>
  <c r="P15" i="91"/>
  <c r="Q15" i="91" s="1"/>
  <c r="P27" i="91"/>
  <c r="Q27" i="91" s="1"/>
  <c r="P39" i="91"/>
  <c r="Q39" i="91" s="1"/>
  <c r="P51" i="91"/>
  <c r="Q51" i="91" s="1"/>
  <c r="U51" i="91" s="1"/>
  <c r="AD51" i="91" s="1"/>
  <c r="P29" i="91"/>
  <c r="Q29" i="91" s="1"/>
  <c r="U29" i="91" s="1"/>
  <c r="AD29" i="91" s="1"/>
  <c r="P53" i="91"/>
  <c r="Q53" i="91" s="1"/>
  <c r="P19" i="91"/>
  <c r="Q19" i="91" s="1"/>
  <c r="U19" i="91" s="1"/>
  <c r="AD19" i="91" s="1"/>
  <c r="P43" i="91"/>
  <c r="Q43" i="91" s="1"/>
  <c r="P10" i="91"/>
  <c r="Q10" i="91" s="1"/>
  <c r="P46" i="91"/>
  <c r="Q46" i="91" s="1"/>
  <c r="P36" i="91"/>
  <c r="Q36" i="91" s="1"/>
  <c r="P16" i="91"/>
  <c r="Q16" i="91" s="1"/>
  <c r="P28" i="91"/>
  <c r="Q28" i="91" s="1"/>
  <c r="U28" i="91" s="1"/>
  <c r="AD28" i="91" s="1"/>
  <c r="P40" i="91"/>
  <c r="Q40" i="91" s="1"/>
  <c r="P52" i="91"/>
  <c r="Q52" i="91" s="1"/>
  <c r="P17" i="91"/>
  <c r="Q17" i="91" s="1"/>
  <c r="U17" i="91" s="1"/>
  <c r="AD17" i="91" s="1"/>
  <c r="P41" i="91"/>
  <c r="Q41" i="91" s="1"/>
  <c r="U41" i="91" s="1"/>
  <c r="AD41" i="91" s="1"/>
  <c r="P31" i="91"/>
  <c r="Q31" i="91" s="1"/>
  <c r="U31" i="91" s="1"/>
  <c r="AD31" i="91" s="1"/>
  <c r="P22" i="91"/>
  <c r="Q22" i="91" s="1"/>
  <c r="P11" i="91"/>
  <c r="Q11" i="91" s="1"/>
  <c r="P12" i="91"/>
  <c r="Q12" i="91" s="1"/>
  <c r="P6" i="91"/>
  <c r="Q6" i="91" s="1"/>
  <c r="P18" i="91"/>
  <c r="Q18" i="91" s="1"/>
  <c r="P30" i="91"/>
  <c r="Q30" i="91" s="1"/>
  <c r="P42" i="91"/>
  <c r="Q42" i="91" s="1"/>
  <c r="P54" i="91"/>
  <c r="Q54" i="91" s="1"/>
  <c r="P7" i="91"/>
  <c r="Q7" i="91" s="1"/>
  <c r="P55" i="91"/>
  <c r="Q55" i="91" s="1"/>
  <c r="U55" i="91" s="1"/>
  <c r="AD55" i="91" s="1"/>
  <c r="P35" i="91"/>
  <c r="Q35" i="91" s="1"/>
  <c r="U35" i="91" s="1"/>
  <c r="AD35" i="91" s="1"/>
  <c r="P24" i="91"/>
  <c r="Q24" i="91" s="1"/>
  <c r="P8" i="91"/>
  <c r="Q8" i="91" s="1"/>
  <c r="P20" i="91"/>
  <c r="Q20" i="91" s="1"/>
  <c r="P32" i="91"/>
  <c r="Q32" i="91" s="1"/>
  <c r="P44" i="91"/>
  <c r="Q44" i="91" s="1"/>
  <c r="P5" i="91"/>
  <c r="P9" i="91"/>
  <c r="Q9" i="91" s="1"/>
  <c r="P21" i="91"/>
  <c r="Q21" i="91" s="1"/>
  <c r="P33" i="91"/>
  <c r="Q33" i="91" s="1"/>
  <c r="P45" i="91"/>
  <c r="Q45" i="91" s="1"/>
  <c r="P34" i="91"/>
  <c r="Q34" i="91" s="1"/>
  <c r="P23" i="91"/>
  <c r="Q23" i="91" s="1"/>
  <c r="P47" i="91"/>
  <c r="Q47" i="91" s="1"/>
  <c r="P37" i="91"/>
  <c r="Q37" i="91" s="1"/>
  <c r="P48" i="91"/>
  <c r="Q48" i="91" s="1"/>
  <c r="P49" i="91"/>
  <c r="Q49" i="91" s="1"/>
  <c r="U49" i="91" s="1"/>
  <c r="AD49" i="91" s="1"/>
  <c r="P13" i="91"/>
  <c r="Q13" i="91" s="1"/>
  <c r="P25" i="91"/>
  <c r="Q25" i="91" s="1"/>
  <c r="U25" i="91" s="1"/>
  <c r="AD25" i="91" s="1"/>
  <c r="U16" i="91"/>
  <c r="AD16" i="91" s="1"/>
  <c r="S9" i="91"/>
  <c r="T9" i="91" s="1"/>
  <c r="U9" i="91" s="1"/>
  <c r="AD9" i="91" s="1"/>
  <c r="S21" i="91"/>
  <c r="T21" i="91" s="1"/>
  <c r="U21" i="91" s="1"/>
  <c r="AD21" i="91" s="1"/>
  <c r="S33" i="91"/>
  <c r="T33" i="91" s="1"/>
  <c r="U33" i="91" s="1"/>
  <c r="AD33" i="91" s="1"/>
  <c r="S45" i="91"/>
  <c r="T45" i="91" s="1"/>
  <c r="S12" i="91"/>
  <c r="T12" i="91" s="1"/>
  <c r="S24" i="91"/>
  <c r="T24" i="91" s="1"/>
  <c r="S36" i="91"/>
  <c r="T36" i="91" s="1"/>
  <c r="S48" i="91"/>
  <c r="T48" i="91" s="1"/>
  <c r="S14" i="91"/>
  <c r="T14" i="91" s="1"/>
  <c r="S26" i="91"/>
  <c r="T26" i="91" s="1"/>
  <c r="S38" i="91"/>
  <c r="T38" i="91" s="1"/>
  <c r="S50" i="91"/>
  <c r="T50" i="91" s="1"/>
  <c r="U50" i="91" s="1"/>
  <c r="AD50" i="91" s="1"/>
  <c r="S8" i="91"/>
  <c r="T8" i="91" s="1"/>
  <c r="S20" i="91"/>
  <c r="T20" i="91" s="1"/>
  <c r="U20" i="91" s="1"/>
  <c r="AD20" i="91" s="1"/>
  <c r="S32" i="91"/>
  <c r="T32" i="91" s="1"/>
  <c r="U32" i="91" s="1"/>
  <c r="AD32" i="91" s="1"/>
  <c r="S44" i="91"/>
  <c r="T44" i="91" s="1"/>
  <c r="S5" i="91"/>
  <c r="S22" i="91"/>
  <c r="T22" i="91" s="1"/>
  <c r="S34" i="91"/>
  <c r="T34" i="91" s="1"/>
  <c r="S46" i="91"/>
  <c r="T46" i="91" s="1"/>
  <c r="S10" i="91"/>
  <c r="T10" i="91" s="1"/>
  <c r="S11" i="91"/>
  <c r="T11" i="91" s="1"/>
  <c r="U8" i="91" l="1"/>
  <c r="AD8" i="91" s="1"/>
  <c r="U27" i="91"/>
  <c r="AD27" i="91" s="1"/>
  <c r="U37" i="91"/>
  <c r="AD37" i="91" s="1"/>
  <c r="U52" i="91"/>
  <c r="AD52" i="91" s="1"/>
  <c r="U18" i="91"/>
  <c r="AD18" i="91" s="1"/>
  <c r="U54" i="91"/>
  <c r="AD54" i="91" s="1"/>
  <c r="U42" i="91"/>
  <c r="AD42" i="91" s="1"/>
  <c r="U40" i="91"/>
  <c r="AD40" i="91" s="1"/>
  <c r="U30" i="91"/>
  <c r="AD30" i="91" s="1"/>
  <c r="U39" i="91"/>
  <c r="AD39" i="91" s="1"/>
  <c r="U7" i="91"/>
  <c r="AD7" i="91" s="1"/>
  <c r="U43" i="91"/>
  <c r="AD43" i="91" s="1"/>
  <c r="U47" i="91"/>
  <c r="AD47" i="91" s="1"/>
  <c r="U53" i="91"/>
  <c r="AD53" i="91" s="1"/>
  <c r="U23" i="91"/>
  <c r="AD23" i="91" s="1"/>
  <c r="U15" i="91"/>
  <c r="AD15" i="91" s="1"/>
  <c r="U10" i="91"/>
  <c r="AD10" i="91" s="1"/>
  <c r="U14" i="91"/>
  <c r="AD14" i="91" s="1"/>
  <c r="U13" i="91"/>
  <c r="AD13" i="91" s="1"/>
  <c r="U6" i="91"/>
  <c r="AD6" i="91" s="1"/>
  <c r="U12" i="91"/>
  <c r="AD12" i="91" s="1"/>
  <c r="U44" i="91"/>
  <c r="AD44" i="91" s="1"/>
  <c r="U45" i="91"/>
  <c r="AD45" i="91" s="1"/>
  <c r="T5" i="91"/>
  <c r="S56" i="91"/>
  <c r="Q5" i="91"/>
  <c r="Q56" i="91" s="1"/>
  <c r="P56" i="91"/>
  <c r="U38" i="91"/>
  <c r="AD38" i="91" s="1"/>
  <c r="U11" i="91"/>
  <c r="AD11" i="91" s="1"/>
  <c r="U46" i="91"/>
  <c r="AD46" i="91" s="1"/>
  <c r="U26" i="91"/>
  <c r="AD26" i="91" s="1"/>
  <c r="U48" i="91"/>
  <c r="AD48" i="91" s="1"/>
  <c r="U34" i="91"/>
  <c r="AD34" i="91" s="1"/>
  <c r="U36" i="91"/>
  <c r="AD36" i="91" s="1"/>
  <c r="U22" i="91"/>
  <c r="AD22" i="91" s="1"/>
  <c r="U24" i="91"/>
  <c r="AD24" i="91" s="1"/>
  <c r="F70" i="100"/>
  <c r="F71" i="100"/>
  <c r="F72" i="100"/>
  <c r="F73" i="100"/>
  <c r="F75" i="100"/>
  <c r="F76" i="100"/>
  <c r="F79" i="100"/>
  <c r="F80" i="100"/>
  <c r="F82" i="100"/>
  <c r="F83" i="100"/>
  <c r="F84" i="100"/>
  <c r="F85" i="100"/>
  <c r="F87" i="100"/>
  <c r="F89" i="100"/>
  <c r="F90" i="100"/>
  <c r="F91" i="100"/>
  <c r="F93" i="100"/>
  <c r="F94" i="100"/>
  <c r="F95" i="100"/>
  <c r="F96" i="100"/>
  <c r="F97" i="100"/>
  <c r="F98" i="100"/>
  <c r="F100" i="100"/>
  <c r="F101" i="100"/>
  <c r="F102" i="100"/>
  <c r="F103" i="100"/>
  <c r="F104" i="100"/>
  <c r="F105" i="100"/>
  <c r="F106" i="100"/>
  <c r="F107" i="100"/>
  <c r="F108" i="100"/>
  <c r="F110" i="100"/>
  <c r="F111" i="100"/>
  <c r="F112" i="100"/>
  <c r="F114" i="100"/>
  <c r="F115" i="100"/>
  <c r="F118" i="100"/>
  <c r="F119" i="100"/>
  <c r="F69" i="100"/>
  <c r="U5" i="91" l="1"/>
  <c r="T56" i="91"/>
  <c r="D8" i="103"/>
  <c r="E8" i="103" s="1"/>
  <c r="D9" i="103"/>
  <c r="AD5" i="91" l="1"/>
  <c r="U56" i="91"/>
  <c r="Y5" i="91"/>
  <c r="I6" i="91" l="1"/>
  <c r="I7" i="91"/>
  <c r="I8" i="91"/>
  <c r="I9" i="91"/>
  <c r="I10" i="91"/>
  <c r="I11" i="91"/>
  <c r="I12" i="91"/>
  <c r="I13" i="91"/>
  <c r="I14" i="91"/>
  <c r="I15" i="91"/>
  <c r="I16" i="91"/>
  <c r="I17" i="91"/>
  <c r="I18" i="91"/>
  <c r="I19" i="91"/>
  <c r="I20" i="91"/>
  <c r="I21" i="91"/>
  <c r="I22" i="91"/>
  <c r="I23" i="91"/>
  <c r="I24" i="91"/>
  <c r="I25" i="91"/>
  <c r="I26" i="91"/>
  <c r="I27" i="91"/>
  <c r="I28" i="91"/>
  <c r="I29" i="91"/>
  <c r="I30" i="91"/>
  <c r="I31" i="91"/>
  <c r="I32" i="91"/>
  <c r="I33" i="91"/>
  <c r="I34" i="91"/>
  <c r="I35" i="91"/>
  <c r="I36" i="91"/>
  <c r="I37" i="91"/>
  <c r="I38" i="91"/>
  <c r="I39" i="91"/>
  <c r="I40" i="91"/>
  <c r="I41" i="91"/>
  <c r="I42" i="91"/>
  <c r="I43" i="91"/>
  <c r="I44" i="91"/>
  <c r="I45" i="91"/>
  <c r="I46" i="91"/>
  <c r="I47" i="91"/>
  <c r="I48" i="91"/>
  <c r="I49" i="91"/>
  <c r="I50" i="91"/>
  <c r="I51" i="91"/>
  <c r="I52" i="91"/>
  <c r="I53" i="91"/>
  <c r="I54" i="91"/>
  <c r="I55" i="91"/>
  <c r="D12" i="103" l="1"/>
  <c r="E12" i="103" s="1"/>
  <c r="D11" i="103"/>
  <c r="E11" i="103" s="1"/>
  <c r="D10" i="103"/>
  <c r="E10" i="103" s="1"/>
  <c r="E9" i="103"/>
  <c r="D7" i="103"/>
  <c r="B13" i="103" l="1"/>
  <c r="D11" i="110" l="1"/>
  <c r="D23" i="110"/>
  <c r="D25" i="110"/>
  <c r="D30" i="110"/>
  <c r="D36" i="110"/>
  <c r="D44" i="110"/>
  <c r="D51" i="110"/>
  <c r="D52" i="110"/>
  <c r="D53" i="110"/>
  <c r="B57" i="110"/>
  <c r="C41" i="103" l="1"/>
  <c r="E42" i="103" l="1"/>
  <c r="AL6" i="91"/>
  <c r="AL7" i="91"/>
  <c r="AL8" i="91"/>
  <c r="AL9" i="91"/>
  <c r="AL11" i="91"/>
  <c r="AL12" i="91"/>
  <c r="AL15" i="91"/>
  <c r="AL16" i="91"/>
  <c r="AL18" i="91"/>
  <c r="AL19" i="91"/>
  <c r="AL20" i="91"/>
  <c r="AL21" i="91"/>
  <c r="AL23" i="91"/>
  <c r="AL25" i="91"/>
  <c r="AL26" i="91"/>
  <c r="AL27" i="91"/>
  <c r="AL29" i="91"/>
  <c r="AL30" i="91"/>
  <c r="AL31" i="91"/>
  <c r="AL32" i="91"/>
  <c r="AL33" i="91"/>
  <c r="AL34" i="91"/>
  <c r="AL36" i="91"/>
  <c r="AL37" i="91"/>
  <c r="AL38" i="91"/>
  <c r="AL39" i="91"/>
  <c r="AL40" i="91"/>
  <c r="AL41" i="91"/>
  <c r="AL42" i="91"/>
  <c r="AL43" i="91"/>
  <c r="AL44" i="91"/>
  <c r="AL46" i="91"/>
  <c r="AL47" i="91"/>
  <c r="AL48" i="91"/>
  <c r="AL50" i="91"/>
  <c r="AL51" i="91"/>
  <c r="AL54" i="91"/>
  <c r="AL55" i="91"/>
  <c r="AL5" i="91"/>
  <c r="B62" i="104" l="1"/>
  <c r="B46" i="104"/>
  <c r="B38" i="104"/>
  <c r="B30" i="104"/>
  <c r="B19" i="104"/>
  <c r="B17" i="104"/>
  <c r="B15" i="104"/>
  <c r="B66" i="104"/>
  <c r="AG6" i="91"/>
  <c r="AG7" i="91"/>
  <c r="AG8" i="91"/>
  <c r="AG9" i="91"/>
  <c r="AG10" i="91"/>
  <c r="AG11" i="91"/>
  <c r="AG12" i="91"/>
  <c r="AG13" i="91"/>
  <c r="AG14" i="91"/>
  <c r="AG15" i="91"/>
  <c r="AG16" i="91"/>
  <c r="AG17" i="91"/>
  <c r="AG18" i="91"/>
  <c r="AG19" i="91"/>
  <c r="AG20" i="91"/>
  <c r="AG21" i="91"/>
  <c r="AG22" i="91"/>
  <c r="AG23" i="91"/>
  <c r="AG24" i="91"/>
  <c r="AG25" i="91"/>
  <c r="AG26" i="91"/>
  <c r="AG27" i="91"/>
  <c r="AG28" i="91"/>
  <c r="AG29" i="91"/>
  <c r="AG30" i="91"/>
  <c r="AG31" i="91"/>
  <c r="AG32" i="91"/>
  <c r="AG33" i="91"/>
  <c r="AG34" i="91"/>
  <c r="AG35" i="91"/>
  <c r="AG36" i="91"/>
  <c r="AG37" i="91"/>
  <c r="AG38" i="91"/>
  <c r="AG39" i="91"/>
  <c r="AG40" i="91"/>
  <c r="AG41" i="91"/>
  <c r="AG42" i="91"/>
  <c r="AG43" i="91"/>
  <c r="AG44" i="91"/>
  <c r="AG45" i="91"/>
  <c r="AG46" i="91"/>
  <c r="AG47" i="91"/>
  <c r="AG48" i="91"/>
  <c r="AG49" i="91"/>
  <c r="AG50" i="91"/>
  <c r="AG51" i="91"/>
  <c r="AG52" i="91"/>
  <c r="AG53" i="91"/>
  <c r="AG54" i="91"/>
  <c r="AG55" i="91"/>
  <c r="AG5" i="91"/>
  <c r="AE6" i="91"/>
  <c r="AE7" i="91"/>
  <c r="AE8" i="91"/>
  <c r="AE9" i="91"/>
  <c r="AE10" i="91"/>
  <c r="AE11" i="91"/>
  <c r="AE12" i="91"/>
  <c r="AE13" i="91"/>
  <c r="AE14" i="91"/>
  <c r="AE15" i="91"/>
  <c r="AE16" i="91"/>
  <c r="AE17" i="91"/>
  <c r="AE18" i="91"/>
  <c r="AE19" i="91"/>
  <c r="AE20" i="91"/>
  <c r="AE21" i="91"/>
  <c r="AE22" i="91"/>
  <c r="AE23" i="91"/>
  <c r="AE24" i="91"/>
  <c r="AE25" i="91"/>
  <c r="AE26" i="91"/>
  <c r="AE27" i="91"/>
  <c r="AE28" i="91"/>
  <c r="AE29" i="91"/>
  <c r="AE30" i="91"/>
  <c r="AE31" i="91"/>
  <c r="AE32" i="91"/>
  <c r="AE33" i="91"/>
  <c r="AE34" i="91"/>
  <c r="AE35" i="91"/>
  <c r="AE36" i="91"/>
  <c r="AE37" i="91"/>
  <c r="AE38" i="91"/>
  <c r="AE39" i="91"/>
  <c r="AE40" i="91"/>
  <c r="AE41" i="91"/>
  <c r="AE42" i="91"/>
  <c r="AE43" i="91"/>
  <c r="AE44" i="91"/>
  <c r="AE45" i="91"/>
  <c r="AE46" i="91"/>
  <c r="AE47" i="91"/>
  <c r="AE48" i="91"/>
  <c r="AE49" i="91"/>
  <c r="AE50" i="91"/>
  <c r="AE51" i="91"/>
  <c r="AE52" i="91"/>
  <c r="AE53" i="91"/>
  <c r="AE54" i="91"/>
  <c r="AE55" i="91"/>
  <c r="AE5" i="91"/>
  <c r="AI6" i="91"/>
  <c r="AI7" i="91"/>
  <c r="AI8" i="91"/>
  <c r="AI9" i="91"/>
  <c r="AI10" i="91"/>
  <c r="AI11" i="91"/>
  <c r="AI12" i="91"/>
  <c r="AI13" i="91"/>
  <c r="AI14" i="91"/>
  <c r="AI15" i="91"/>
  <c r="AI16" i="91"/>
  <c r="AI17" i="91"/>
  <c r="AI18" i="91"/>
  <c r="AI19" i="91"/>
  <c r="AI20" i="91"/>
  <c r="AI21" i="91"/>
  <c r="AI22" i="91"/>
  <c r="AI23" i="91"/>
  <c r="AI24" i="91"/>
  <c r="AI25" i="91"/>
  <c r="AI26" i="91"/>
  <c r="AI27" i="91"/>
  <c r="AI28" i="91"/>
  <c r="AI29" i="91"/>
  <c r="AI30" i="91"/>
  <c r="AI31" i="91"/>
  <c r="AI32" i="91"/>
  <c r="AI33" i="91"/>
  <c r="AI34" i="91"/>
  <c r="AI35" i="91"/>
  <c r="AI36" i="91"/>
  <c r="AI37" i="91"/>
  <c r="AI38" i="91"/>
  <c r="AI39" i="91"/>
  <c r="AI40" i="91"/>
  <c r="AI41" i="91"/>
  <c r="AI42" i="91"/>
  <c r="AI43" i="91"/>
  <c r="AI44" i="91"/>
  <c r="AI45" i="91"/>
  <c r="AI46" i="91"/>
  <c r="AI47" i="91"/>
  <c r="AI48" i="91"/>
  <c r="AI49" i="91"/>
  <c r="AI50" i="91"/>
  <c r="AI51" i="91"/>
  <c r="AI52" i="91"/>
  <c r="AI53" i="91"/>
  <c r="AI54" i="91"/>
  <c r="AI55" i="91"/>
  <c r="AI5" i="91"/>
  <c r="AI56" i="91" l="1"/>
  <c r="AJ35" i="91" s="1"/>
  <c r="AJ19" i="91"/>
  <c r="AJ30" i="91"/>
  <c r="AJ37" i="91"/>
  <c r="AJ23" i="91"/>
  <c r="AJ39" i="91"/>
  <c r="AJ15" i="91"/>
  <c r="AE56" i="91"/>
  <c r="AF54" i="91" s="1"/>
  <c r="AG56" i="91"/>
  <c r="AH43" i="91" s="1"/>
  <c r="B20" i="104"/>
  <c r="B54" i="104"/>
  <c r="B6" i="104"/>
  <c r="B14" i="104"/>
  <c r="B18" i="104"/>
  <c r="B34" i="104"/>
  <c r="B50" i="104"/>
  <c r="B67" i="104"/>
  <c r="B63" i="104"/>
  <c r="B59" i="104"/>
  <c r="B55" i="104"/>
  <c r="B51" i="104"/>
  <c r="B47" i="104"/>
  <c r="B43" i="104"/>
  <c r="B39" i="104"/>
  <c r="B35" i="104"/>
  <c r="B31" i="104"/>
  <c r="B25" i="104"/>
  <c r="B21" i="104"/>
  <c r="B64" i="104"/>
  <c r="B60" i="104"/>
  <c r="B56" i="104"/>
  <c r="B52" i="104"/>
  <c r="B48" i="104"/>
  <c r="B44" i="104"/>
  <c r="B40" i="104"/>
  <c r="B36" i="104"/>
  <c r="B32" i="104"/>
  <c r="B22" i="104"/>
  <c r="B65" i="104"/>
  <c r="B61" i="104"/>
  <c r="B57" i="104"/>
  <c r="B53" i="104"/>
  <c r="B49" i="104"/>
  <c r="B45" i="104"/>
  <c r="B41" i="104"/>
  <c r="B37" i="104"/>
  <c r="B33" i="104"/>
  <c r="B29" i="104"/>
  <c r="B23" i="104"/>
  <c r="B16" i="104"/>
  <c r="B24" i="104"/>
  <c r="B42" i="104"/>
  <c r="B58" i="104"/>
  <c r="AJ50" i="91"/>
  <c r="AJ42" i="91"/>
  <c r="AJ34" i="91"/>
  <c r="AJ26" i="91"/>
  <c r="AJ18" i="91"/>
  <c r="AJ53" i="91"/>
  <c r="AJ21" i="91"/>
  <c r="AJ17" i="91"/>
  <c r="AJ13" i="91"/>
  <c r="AJ9" i="91"/>
  <c r="AJ5" i="91"/>
  <c r="AJ52" i="91"/>
  <c r="AJ24" i="91"/>
  <c r="AJ20" i="91"/>
  <c r="AJ16" i="91"/>
  <c r="AJ12" i="91"/>
  <c r="AJ8" i="91"/>
  <c r="AJ14" i="91"/>
  <c r="AJ31" i="91" l="1"/>
  <c r="AJ54" i="91"/>
  <c r="AJ7" i="91"/>
  <c r="AJ55" i="91"/>
  <c r="AJ43" i="91"/>
  <c r="AJ25" i="91"/>
  <c r="AJ38" i="91"/>
  <c r="AJ32" i="91"/>
  <c r="AJ36" i="91"/>
  <c r="AJ40" i="91"/>
  <c r="AJ41" i="91"/>
  <c r="AJ27" i="91"/>
  <c r="AJ46" i="91"/>
  <c r="AJ6" i="91"/>
  <c r="AJ44" i="91"/>
  <c r="AJ45" i="91"/>
  <c r="AJ22" i="91"/>
  <c r="AJ11" i="91"/>
  <c r="AJ28" i="91"/>
  <c r="AJ51" i="91"/>
  <c r="AJ29" i="91"/>
  <c r="AJ33" i="91"/>
  <c r="AJ10" i="91"/>
  <c r="AJ48" i="91"/>
  <c r="AJ49" i="91"/>
  <c r="AJ47" i="91"/>
  <c r="AH26" i="91"/>
  <c r="AH42" i="91"/>
  <c r="AH17" i="91"/>
  <c r="AH37" i="91"/>
  <c r="AH8" i="91"/>
  <c r="AH15" i="91"/>
  <c r="AH16" i="91"/>
  <c r="AH31" i="91"/>
  <c r="AH20" i="91"/>
  <c r="AH50" i="91"/>
  <c r="AH28" i="91"/>
  <c r="AH29" i="91"/>
  <c r="AH36" i="91"/>
  <c r="AH51" i="91"/>
  <c r="AH44" i="91"/>
  <c r="AH52" i="91"/>
  <c r="AF35" i="91"/>
  <c r="AF19" i="91"/>
  <c r="AF40" i="91"/>
  <c r="AF14" i="91"/>
  <c r="AH12" i="91"/>
  <c r="AH32" i="91"/>
  <c r="AH48" i="91"/>
  <c r="AH6" i="91"/>
  <c r="AH30" i="91"/>
  <c r="AH46" i="91"/>
  <c r="AH21" i="91"/>
  <c r="AH41" i="91"/>
  <c r="AF29" i="91"/>
  <c r="AF50" i="91"/>
  <c r="AH19" i="91"/>
  <c r="AH39" i="91"/>
  <c r="AF43" i="91"/>
  <c r="AF34" i="91"/>
  <c r="AF7" i="91"/>
  <c r="AF23" i="91"/>
  <c r="AF47" i="91"/>
  <c r="AF21" i="91"/>
  <c r="AH53" i="91"/>
  <c r="AF46" i="91"/>
  <c r="AF8" i="91"/>
  <c r="AF28" i="91"/>
  <c r="AF44" i="91"/>
  <c r="AF17" i="91"/>
  <c r="AH13" i="91"/>
  <c r="AF26" i="91"/>
  <c r="AF13" i="91"/>
  <c r="AF22" i="91"/>
  <c r="AF39" i="91"/>
  <c r="AF20" i="91"/>
  <c r="AF41" i="91"/>
  <c r="AH14" i="91"/>
  <c r="AH34" i="91"/>
  <c r="AH54" i="91"/>
  <c r="AH25" i="91"/>
  <c r="AH45" i="91"/>
  <c r="AF49" i="91"/>
  <c r="AH7" i="91"/>
  <c r="AH23" i="91"/>
  <c r="AH47" i="91"/>
  <c r="AF51" i="91"/>
  <c r="AH10" i="91"/>
  <c r="AF11" i="91"/>
  <c r="AF27" i="91"/>
  <c r="AF55" i="91"/>
  <c r="AF33" i="91"/>
  <c r="AF18" i="91"/>
  <c r="AH35" i="91"/>
  <c r="AF12" i="91"/>
  <c r="AF32" i="91"/>
  <c r="AF48" i="91"/>
  <c r="AF25" i="91"/>
  <c r="AH49" i="91"/>
  <c r="AF42" i="91"/>
  <c r="AF52" i="91"/>
  <c r="AF9" i="91"/>
  <c r="AF38" i="91"/>
  <c r="AH40" i="91"/>
  <c r="AF24" i="91"/>
  <c r="AH18" i="91"/>
  <c r="AH38" i="91"/>
  <c r="AH9" i="91"/>
  <c r="AH33" i="91"/>
  <c r="AH5" i="91"/>
  <c r="AF53" i="91"/>
  <c r="AH11" i="91"/>
  <c r="AH27" i="91"/>
  <c r="AH55" i="91"/>
  <c r="AF10" i="91"/>
  <c r="AH22" i="91"/>
  <c r="AF15" i="91"/>
  <c r="AF31" i="91"/>
  <c r="AH24" i="91"/>
  <c r="AF45" i="91"/>
  <c r="AF30" i="91"/>
  <c r="AF16" i="91"/>
  <c r="AF36" i="91"/>
  <c r="AF5" i="91"/>
  <c r="AF37" i="91"/>
  <c r="AF6" i="91"/>
  <c r="B68" i="104"/>
  <c r="B26" i="104"/>
  <c r="AJ56" i="91" l="1"/>
  <c r="B69" i="104"/>
  <c r="AF56" i="91"/>
  <c r="AH56" i="91"/>
  <c r="E7" i="103" l="1"/>
  <c r="D6" i="103"/>
  <c r="E6" i="103" s="1"/>
  <c r="D5" i="103"/>
  <c r="E5" i="103" s="1"/>
  <c r="D4" i="103"/>
  <c r="E4" i="103" s="1"/>
  <c r="D3" i="103"/>
  <c r="E3" i="103" l="1"/>
  <c r="E13" i="103" s="1"/>
  <c r="D13" i="103"/>
  <c r="L5" i="98"/>
  <c r="I5" i="98" s="1"/>
  <c r="E5" i="98"/>
  <c r="S5" i="98"/>
  <c r="R5" i="98" s="1"/>
  <c r="J12" i="98"/>
  <c r="K12" i="98"/>
  <c r="J15" i="98"/>
  <c r="K15" i="98"/>
  <c r="J24" i="98"/>
  <c r="K24" i="98"/>
  <c r="J26" i="98"/>
  <c r="K26" i="98"/>
  <c r="J31" i="98"/>
  <c r="K31" i="98"/>
  <c r="J37" i="98"/>
  <c r="K37" i="98"/>
  <c r="J45" i="98"/>
  <c r="K45" i="98"/>
  <c r="J51" i="98"/>
  <c r="K51" i="98"/>
  <c r="J52" i="98"/>
  <c r="K52" i="98"/>
  <c r="J53" i="98"/>
  <c r="K53" i="98"/>
  <c r="J54" i="98"/>
  <c r="K54" i="98"/>
  <c r="J55" i="98"/>
  <c r="K55" i="98"/>
  <c r="R8" i="98"/>
  <c r="R9" i="98"/>
  <c r="R10" i="98"/>
  <c r="R11" i="98"/>
  <c r="R13" i="98"/>
  <c r="R14" i="98"/>
  <c r="R17" i="98"/>
  <c r="R18" i="98"/>
  <c r="R20" i="98"/>
  <c r="R21" i="98"/>
  <c r="R22" i="98"/>
  <c r="R23" i="98"/>
  <c r="R25" i="98"/>
  <c r="R27" i="98"/>
  <c r="R28" i="98"/>
  <c r="R29" i="98"/>
  <c r="R31" i="98"/>
  <c r="R32" i="98"/>
  <c r="R33" i="98"/>
  <c r="R34" i="98"/>
  <c r="R35" i="98"/>
  <c r="R36" i="98"/>
  <c r="R38" i="98"/>
  <c r="R39" i="98"/>
  <c r="R40" i="98"/>
  <c r="R41" i="98"/>
  <c r="R42" i="98"/>
  <c r="R43" i="98"/>
  <c r="R44" i="98"/>
  <c r="R45" i="98"/>
  <c r="R46" i="98"/>
  <c r="R48" i="98"/>
  <c r="R49" i="98"/>
  <c r="R50" i="98"/>
  <c r="R52" i="98"/>
  <c r="R53" i="98"/>
  <c r="R56" i="98"/>
  <c r="R57" i="98"/>
  <c r="R7" i="98"/>
  <c r="Q8" i="98"/>
  <c r="Q9" i="98"/>
  <c r="Q10" i="98"/>
  <c r="Q11" i="98"/>
  <c r="Q13" i="98"/>
  <c r="Q14" i="98"/>
  <c r="Q17" i="98"/>
  <c r="Q18" i="98"/>
  <c r="Q20" i="98"/>
  <c r="Q21" i="98"/>
  <c r="Q22" i="98"/>
  <c r="Q23" i="98"/>
  <c r="Q25" i="98"/>
  <c r="Q27" i="98"/>
  <c r="Q28" i="98"/>
  <c r="Q29" i="98"/>
  <c r="Q31" i="98"/>
  <c r="Q32" i="98"/>
  <c r="Q33" i="98"/>
  <c r="Q34" i="98"/>
  <c r="Q35" i="98"/>
  <c r="Q36" i="98"/>
  <c r="Q38" i="98"/>
  <c r="Q39" i="98"/>
  <c r="Q40" i="98"/>
  <c r="Q41" i="98"/>
  <c r="Q42" i="98"/>
  <c r="Q43" i="98"/>
  <c r="Q44" i="98"/>
  <c r="Q45" i="98"/>
  <c r="Q46" i="98"/>
  <c r="Q48" i="98"/>
  <c r="Q49" i="98"/>
  <c r="Q50" i="98"/>
  <c r="Q52" i="98"/>
  <c r="Q53" i="98"/>
  <c r="Q56" i="98"/>
  <c r="Q57" i="98"/>
  <c r="Q7" i="98"/>
  <c r="I12" i="98"/>
  <c r="I15" i="98"/>
  <c r="I24" i="98"/>
  <c r="I26" i="98"/>
  <c r="I31" i="98"/>
  <c r="I37" i="98"/>
  <c r="I45" i="98"/>
  <c r="I51" i="98"/>
  <c r="I52" i="98"/>
  <c r="I53" i="98"/>
  <c r="I54" i="98"/>
  <c r="I55" i="98"/>
  <c r="P8" i="98"/>
  <c r="P9" i="98"/>
  <c r="P10" i="98"/>
  <c r="P11" i="98"/>
  <c r="P13" i="98"/>
  <c r="P14" i="98"/>
  <c r="P17" i="98"/>
  <c r="P18" i="98"/>
  <c r="P20" i="98"/>
  <c r="P21" i="98"/>
  <c r="P22" i="98"/>
  <c r="P23" i="98"/>
  <c r="P25" i="98"/>
  <c r="P27" i="98"/>
  <c r="P28" i="98"/>
  <c r="P29" i="98"/>
  <c r="P31" i="98"/>
  <c r="P32" i="98"/>
  <c r="P33" i="98"/>
  <c r="P34" i="98"/>
  <c r="P35" i="98"/>
  <c r="P36" i="98"/>
  <c r="P38" i="98"/>
  <c r="P39" i="98"/>
  <c r="P40" i="98"/>
  <c r="P41" i="98"/>
  <c r="P42" i="98"/>
  <c r="P43" i="98"/>
  <c r="P44" i="98"/>
  <c r="P45" i="98"/>
  <c r="P46" i="98"/>
  <c r="P48" i="98"/>
  <c r="P49" i="98"/>
  <c r="P50" i="98"/>
  <c r="P52" i="98"/>
  <c r="P53" i="98"/>
  <c r="P56" i="98"/>
  <c r="P57" i="98"/>
  <c r="P7" i="98"/>
  <c r="B8" i="98"/>
  <c r="C8" i="98"/>
  <c r="D8" i="98"/>
  <c r="B9" i="98"/>
  <c r="C9" i="98"/>
  <c r="D9" i="98"/>
  <c r="B10" i="98"/>
  <c r="C10" i="98"/>
  <c r="D10" i="98"/>
  <c r="B11" i="98"/>
  <c r="C11" i="98"/>
  <c r="D11" i="98"/>
  <c r="B13" i="98"/>
  <c r="C13" i="98"/>
  <c r="D13" i="98"/>
  <c r="B14" i="98"/>
  <c r="C14" i="98"/>
  <c r="D14" i="98"/>
  <c r="B16" i="98"/>
  <c r="C16" i="98"/>
  <c r="D16" i="98"/>
  <c r="B17" i="98"/>
  <c r="C17" i="98"/>
  <c r="D17" i="98"/>
  <c r="B18" i="98"/>
  <c r="C18" i="98"/>
  <c r="D18" i="98"/>
  <c r="B19" i="98"/>
  <c r="C19" i="98"/>
  <c r="D19" i="98"/>
  <c r="B20" i="98"/>
  <c r="C20" i="98"/>
  <c r="D20" i="98"/>
  <c r="B21" i="98"/>
  <c r="C21" i="98"/>
  <c r="D21" i="98"/>
  <c r="B22" i="98"/>
  <c r="C22" i="98"/>
  <c r="D22" i="98"/>
  <c r="B23" i="98"/>
  <c r="C23" i="98"/>
  <c r="D23" i="98"/>
  <c r="B25" i="98"/>
  <c r="C25" i="98"/>
  <c r="D25" i="98"/>
  <c r="B27" i="98"/>
  <c r="C27" i="98"/>
  <c r="D27" i="98"/>
  <c r="B28" i="98"/>
  <c r="C28" i="98"/>
  <c r="D28" i="98"/>
  <c r="B29" i="98"/>
  <c r="C29" i="98"/>
  <c r="D29" i="98"/>
  <c r="B30" i="98"/>
  <c r="C30" i="98"/>
  <c r="D30" i="98"/>
  <c r="B32" i="98"/>
  <c r="C32" i="98"/>
  <c r="D32" i="98"/>
  <c r="B33" i="98"/>
  <c r="C33" i="98"/>
  <c r="D33" i="98"/>
  <c r="B34" i="98"/>
  <c r="C34" i="98"/>
  <c r="D34" i="98"/>
  <c r="B35" i="98"/>
  <c r="C35" i="98"/>
  <c r="D35" i="98"/>
  <c r="B36" i="98"/>
  <c r="C36" i="98"/>
  <c r="D36" i="98"/>
  <c r="B38" i="98"/>
  <c r="C38" i="98"/>
  <c r="D38" i="98"/>
  <c r="B39" i="98"/>
  <c r="C39" i="98"/>
  <c r="D39" i="98"/>
  <c r="B40" i="98"/>
  <c r="C40" i="98"/>
  <c r="D40" i="98"/>
  <c r="B41" i="98"/>
  <c r="C41" i="98"/>
  <c r="D41" i="98"/>
  <c r="B42" i="98"/>
  <c r="C42" i="98"/>
  <c r="D42" i="98"/>
  <c r="B43" i="98"/>
  <c r="C43" i="98"/>
  <c r="D43" i="98"/>
  <c r="B44" i="98"/>
  <c r="C44" i="98"/>
  <c r="D44" i="98"/>
  <c r="B46" i="98"/>
  <c r="C46" i="98"/>
  <c r="D46" i="98"/>
  <c r="B47" i="98"/>
  <c r="C47" i="98"/>
  <c r="D47" i="98"/>
  <c r="B48" i="98"/>
  <c r="C48" i="98"/>
  <c r="D48" i="98"/>
  <c r="B49" i="98"/>
  <c r="C49" i="98"/>
  <c r="D49" i="98"/>
  <c r="B50" i="98"/>
  <c r="C50" i="98"/>
  <c r="D50" i="98"/>
  <c r="B56" i="98"/>
  <c r="C56" i="98"/>
  <c r="D56" i="98"/>
  <c r="B57" i="98"/>
  <c r="C57" i="98"/>
  <c r="D57" i="98"/>
  <c r="D7" i="98"/>
  <c r="C7" i="98"/>
  <c r="B7" i="98"/>
  <c r="Y6" i="91"/>
  <c r="Y7" i="91"/>
  <c r="Y8" i="91"/>
  <c r="Y9" i="91"/>
  <c r="Y10" i="91"/>
  <c r="Y11" i="91"/>
  <c r="Y12" i="91"/>
  <c r="Y13" i="91"/>
  <c r="Y14" i="91"/>
  <c r="Y15" i="91"/>
  <c r="Y16" i="91"/>
  <c r="Y17" i="91"/>
  <c r="Y18" i="91"/>
  <c r="Y19" i="91"/>
  <c r="Y20" i="91"/>
  <c r="Y21" i="91"/>
  <c r="Y22" i="91"/>
  <c r="Y23" i="91"/>
  <c r="Y24" i="91"/>
  <c r="Y25" i="91"/>
  <c r="Y26" i="91"/>
  <c r="Y27" i="91"/>
  <c r="Y28" i="91"/>
  <c r="Y29" i="91"/>
  <c r="Y30" i="91"/>
  <c r="Y31" i="91"/>
  <c r="Y32" i="91"/>
  <c r="Y33" i="91"/>
  <c r="Y34" i="91"/>
  <c r="Y35" i="91"/>
  <c r="Y36" i="91"/>
  <c r="Y37" i="91"/>
  <c r="Y38" i="91"/>
  <c r="Y39" i="91"/>
  <c r="Y40" i="91"/>
  <c r="Y41" i="91"/>
  <c r="Y42" i="91"/>
  <c r="Y43" i="91"/>
  <c r="Y44" i="91"/>
  <c r="Y45" i="91"/>
  <c r="Y46" i="91"/>
  <c r="Y47" i="91"/>
  <c r="Y48" i="91"/>
  <c r="Y49" i="91"/>
  <c r="Y50" i="91"/>
  <c r="Y51" i="91"/>
  <c r="Y52" i="91"/>
  <c r="Y53" i="91"/>
  <c r="Y54" i="91"/>
  <c r="Y55" i="91"/>
  <c r="E56" i="91"/>
  <c r="F56" i="91"/>
  <c r="G56" i="91"/>
  <c r="X56" i="91"/>
  <c r="Q5" i="98" l="1"/>
  <c r="B39" i="103"/>
  <c r="B41" i="103" s="1"/>
  <c r="B44" i="103" s="1"/>
  <c r="B46" i="103" s="1"/>
  <c r="B34" i="103"/>
  <c r="B36" i="103" s="1"/>
  <c r="B29" i="103"/>
  <c r="B31" i="103" s="1"/>
  <c r="S41" i="98"/>
  <c r="S21" i="98"/>
  <c r="B18" i="103"/>
  <c r="B20" i="103" s="1"/>
  <c r="S49" i="98"/>
  <c r="S44" i="98"/>
  <c r="S40" i="98"/>
  <c r="S35" i="98"/>
  <c r="S31" i="98"/>
  <c r="S25" i="98"/>
  <c r="S33" i="98"/>
  <c r="S43" i="98"/>
  <c r="P5" i="98"/>
  <c r="J5" i="98"/>
  <c r="K5" i="98"/>
  <c r="S39" i="98"/>
  <c r="S28" i="98"/>
  <c r="S17" i="98"/>
  <c r="S48" i="98"/>
  <c r="S23" i="98"/>
  <c r="S45" i="98"/>
  <c r="S27" i="98"/>
  <c r="S57" i="98"/>
  <c r="S36" i="98"/>
  <c r="S32" i="98"/>
  <c r="S29" i="98"/>
  <c r="S56" i="98"/>
  <c r="S8" i="98"/>
  <c r="S52" i="98"/>
  <c r="S53" i="98"/>
  <c r="S50" i="98"/>
  <c r="S10" i="98"/>
  <c r="S46" i="98"/>
  <c r="S42" i="98"/>
  <c r="S38" i="98"/>
  <c r="S34" i="98"/>
  <c r="S14" i="98"/>
  <c r="S13" i="98"/>
  <c r="S20" i="98"/>
  <c r="S18" i="98"/>
  <c r="S11" i="98"/>
  <c r="S9" i="98"/>
  <c r="S22" i="98"/>
  <c r="S7" i="98"/>
  <c r="B23" i="107" l="1"/>
  <c r="B27" i="105"/>
  <c r="B28" i="105" s="1"/>
  <c r="B9" i="105"/>
  <c r="B10" i="105" s="1"/>
  <c r="B23" i="103"/>
  <c r="B25" i="103" s="1"/>
  <c r="B5" i="98"/>
  <c r="C5" i="98"/>
  <c r="D5" i="98"/>
  <c r="F4" i="104" l="1"/>
  <c r="B7" i="104"/>
  <c r="B62" i="110"/>
  <c r="B63" i="110"/>
  <c r="B8" i="107"/>
  <c r="B12" i="107"/>
  <c r="B16" i="107"/>
  <c r="B13" i="107"/>
  <c r="B10" i="107"/>
  <c r="B14" i="107"/>
  <c r="B6" i="107"/>
  <c r="B7" i="107"/>
  <c r="B15" i="107"/>
  <c r="B9" i="107"/>
  <c r="B11" i="107"/>
  <c r="B17" i="107"/>
  <c r="B32" i="105"/>
  <c r="B36" i="105"/>
  <c r="B40" i="105"/>
  <c r="B44" i="105"/>
  <c r="B48" i="105"/>
  <c r="B52" i="105"/>
  <c r="B56" i="105"/>
  <c r="B60" i="105"/>
  <c r="B64" i="105"/>
  <c r="B68" i="105"/>
  <c r="B66" i="105"/>
  <c r="B33" i="105"/>
  <c r="B37" i="105"/>
  <c r="B41" i="105"/>
  <c r="B45" i="105"/>
  <c r="B49" i="105"/>
  <c r="B53" i="105"/>
  <c r="B57" i="105"/>
  <c r="B61" i="105"/>
  <c r="B65" i="105"/>
  <c r="B69" i="105"/>
  <c r="B58" i="105"/>
  <c r="B34" i="105"/>
  <c r="B38" i="105"/>
  <c r="B42" i="105"/>
  <c r="B46" i="105"/>
  <c r="B50" i="105"/>
  <c r="B62" i="105"/>
  <c r="B35" i="105"/>
  <c r="B39" i="105"/>
  <c r="B43" i="105"/>
  <c r="B47" i="105"/>
  <c r="B51" i="105"/>
  <c r="B55" i="105"/>
  <c r="B59" i="105"/>
  <c r="B63" i="105"/>
  <c r="B67" i="105"/>
  <c r="B54" i="105"/>
  <c r="B31" i="105"/>
  <c r="B14" i="105"/>
  <c r="B18" i="105"/>
  <c r="B22" i="105"/>
  <c r="B15" i="105"/>
  <c r="B19" i="105"/>
  <c r="B23" i="105"/>
  <c r="B16" i="105"/>
  <c r="B20" i="105"/>
  <c r="B13" i="105"/>
  <c r="B17" i="105"/>
  <c r="B21" i="105"/>
  <c r="B24" i="105"/>
  <c r="B9" i="104" l="1"/>
  <c r="B8" i="104"/>
  <c r="B70" i="105"/>
  <c r="B29" i="105" s="1"/>
  <c r="B18" i="107"/>
  <c r="I5" i="91"/>
  <c r="W56" i="91"/>
  <c r="V56" i="91"/>
  <c r="J5" i="91"/>
  <c r="J6" i="91"/>
  <c r="J7" i="91"/>
  <c r="J8" i="91"/>
  <c r="J9" i="91"/>
  <c r="J10" i="91"/>
  <c r="J11" i="91"/>
  <c r="J12" i="91"/>
  <c r="J13" i="91"/>
  <c r="J14" i="91"/>
  <c r="J15" i="91"/>
  <c r="J16" i="91"/>
  <c r="J17" i="91"/>
  <c r="J18" i="91"/>
  <c r="J19" i="91"/>
  <c r="J20" i="91"/>
  <c r="J21" i="91"/>
  <c r="J22" i="91"/>
  <c r="J23" i="91"/>
  <c r="J24" i="91"/>
  <c r="J25" i="91"/>
  <c r="J26" i="91"/>
  <c r="J27" i="91"/>
  <c r="J28" i="91"/>
  <c r="J29" i="91"/>
  <c r="J30" i="91"/>
  <c r="J31" i="91"/>
  <c r="J32" i="91"/>
  <c r="J33" i="91"/>
  <c r="J34" i="91"/>
  <c r="J35" i="91"/>
  <c r="J36" i="91"/>
  <c r="J37" i="91"/>
  <c r="J38" i="91"/>
  <c r="J39" i="91"/>
  <c r="J40" i="91"/>
  <c r="J41" i="91"/>
  <c r="J42" i="91"/>
  <c r="J43" i="91"/>
  <c r="J44" i="91"/>
  <c r="J45" i="91"/>
  <c r="J46" i="91"/>
  <c r="J47" i="91"/>
  <c r="J48" i="91"/>
  <c r="J49" i="91"/>
  <c r="J50" i="91"/>
  <c r="J51" i="91"/>
  <c r="J52" i="91"/>
  <c r="J53" i="91"/>
  <c r="J54" i="91"/>
  <c r="J55" i="91"/>
  <c r="H56" i="91"/>
  <c r="C24" i="104" l="1"/>
  <c r="C25" i="104"/>
  <c r="C14" i="104"/>
  <c r="C21" i="104"/>
  <c r="C15" i="104"/>
  <c r="C17" i="104"/>
  <c r="C16" i="104"/>
  <c r="C18" i="104"/>
  <c r="C19" i="104"/>
  <c r="C20" i="104"/>
  <c r="C22" i="104"/>
  <c r="C23" i="104"/>
  <c r="C41" i="104"/>
  <c r="C53" i="104"/>
  <c r="I53" i="104" s="1"/>
  <c r="C65" i="104"/>
  <c r="C30" i="104"/>
  <c r="C42" i="104"/>
  <c r="C54" i="104"/>
  <c r="C66" i="104"/>
  <c r="I66" i="104" s="1"/>
  <c r="C31" i="104"/>
  <c r="I31" i="104" s="1"/>
  <c r="C43" i="104"/>
  <c r="I43" i="104" s="1"/>
  <c r="C55" i="104"/>
  <c r="I55" i="104" s="1"/>
  <c r="C67" i="104"/>
  <c r="I67" i="104" s="1"/>
  <c r="C32" i="104"/>
  <c r="I32" i="104" s="1"/>
  <c r="C44" i="104"/>
  <c r="I44" i="104" s="1"/>
  <c r="C56" i="104"/>
  <c r="I56" i="104" s="1"/>
  <c r="C29" i="104"/>
  <c r="C33" i="104"/>
  <c r="C45" i="104"/>
  <c r="C57" i="104"/>
  <c r="I57" i="104" s="1"/>
  <c r="C59" i="104"/>
  <c r="I59" i="104" s="1"/>
  <c r="C51" i="104"/>
  <c r="I51" i="104" s="1"/>
  <c r="C34" i="104"/>
  <c r="I34" i="104" s="1"/>
  <c r="C46" i="104"/>
  <c r="I46" i="104" s="1"/>
  <c r="C58" i="104"/>
  <c r="I58" i="104" s="1"/>
  <c r="C35" i="104"/>
  <c r="I35" i="104" s="1"/>
  <c r="C47" i="104"/>
  <c r="C36" i="104"/>
  <c r="C48" i="104"/>
  <c r="C60" i="104"/>
  <c r="I60" i="104" s="1"/>
  <c r="C37" i="104"/>
  <c r="C49" i="104"/>
  <c r="I49" i="104" s="1"/>
  <c r="C61" i="104"/>
  <c r="I61" i="104" s="1"/>
  <c r="C52" i="104"/>
  <c r="I52" i="104" s="1"/>
  <c r="C39" i="104"/>
  <c r="C63" i="104"/>
  <c r="I63" i="104" s="1"/>
  <c r="C40" i="104"/>
  <c r="I40" i="104" s="1"/>
  <c r="C64" i="104"/>
  <c r="I64" i="104" s="1"/>
  <c r="C38" i="104"/>
  <c r="I38" i="104" s="1"/>
  <c r="C50" i="104"/>
  <c r="I50" i="104" s="1"/>
  <c r="C62" i="104"/>
  <c r="I41" i="104"/>
  <c r="I65" i="104"/>
  <c r="I33" i="104"/>
  <c r="I47" i="104"/>
  <c r="I37" i="104"/>
  <c r="I45" i="104"/>
  <c r="I30" i="104"/>
  <c r="I42" i="104"/>
  <c r="I54" i="104"/>
  <c r="I29" i="104"/>
  <c r="B24" i="107"/>
  <c r="B25" i="107"/>
  <c r="AA9" i="91"/>
  <c r="AA13" i="91"/>
  <c r="AA17" i="91"/>
  <c r="AA21" i="91"/>
  <c r="AA25" i="91"/>
  <c r="AA29" i="91"/>
  <c r="AA33" i="91"/>
  <c r="AA37" i="91"/>
  <c r="AA41" i="91"/>
  <c r="AA45" i="91"/>
  <c r="AA49" i="91"/>
  <c r="AA53" i="91"/>
  <c r="AA6" i="91"/>
  <c r="AA10" i="91"/>
  <c r="AA14" i="91"/>
  <c r="AA18" i="91"/>
  <c r="AA22" i="91"/>
  <c r="AA26" i="91"/>
  <c r="AA30" i="91"/>
  <c r="AA34" i="91"/>
  <c r="AA38" i="91"/>
  <c r="AA42" i="91"/>
  <c r="AA46" i="91"/>
  <c r="AA50" i="91"/>
  <c r="AA54" i="91"/>
  <c r="AA7" i="91"/>
  <c r="AA11" i="91"/>
  <c r="AA15" i="91"/>
  <c r="AA19" i="91"/>
  <c r="AA23" i="91"/>
  <c r="AA27" i="91"/>
  <c r="AA31" i="91"/>
  <c r="AA35" i="91"/>
  <c r="AA39" i="91"/>
  <c r="AA43" i="91"/>
  <c r="AA47" i="91"/>
  <c r="AA51" i="91"/>
  <c r="AA55" i="91"/>
  <c r="AA8" i="91"/>
  <c r="AA12" i="91"/>
  <c r="AA16" i="91"/>
  <c r="AA20" i="91"/>
  <c r="AA24" i="91"/>
  <c r="AA28" i="91"/>
  <c r="AA32" i="91"/>
  <c r="AA36" i="91"/>
  <c r="AA40" i="91"/>
  <c r="AA44" i="91"/>
  <c r="AA48" i="91"/>
  <c r="AA52" i="91"/>
  <c r="AA5" i="91"/>
  <c r="AB8" i="91"/>
  <c r="AB12" i="91"/>
  <c r="AB16" i="91"/>
  <c r="AB20" i="91"/>
  <c r="AB24" i="91"/>
  <c r="AB28" i="91"/>
  <c r="AB32" i="91"/>
  <c r="AB36" i="91"/>
  <c r="AB40" i="91"/>
  <c r="AB44" i="91"/>
  <c r="AB48" i="91"/>
  <c r="AB52" i="91"/>
  <c r="AB5" i="91"/>
  <c r="AB9" i="91"/>
  <c r="AB13" i="91"/>
  <c r="AB17" i="91"/>
  <c r="AB21" i="91"/>
  <c r="AB25" i="91"/>
  <c r="AB29" i="91"/>
  <c r="AB33" i="91"/>
  <c r="AB37" i="91"/>
  <c r="AB41" i="91"/>
  <c r="AB45" i="91"/>
  <c r="AB49" i="91"/>
  <c r="AB53" i="91"/>
  <c r="AB6" i="91"/>
  <c r="AB10" i="91"/>
  <c r="AB14" i="91"/>
  <c r="AB18" i="91"/>
  <c r="AB22" i="91"/>
  <c r="AB26" i="91"/>
  <c r="AB30" i="91"/>
  <c r="AB34" i="91"/>
  <c r="AB38" i="91"/>
  <c r="AB42" i="91"/>
  <c r="AB46" i="91"/>
  <c r="AB50" i="91"/>
  <c r="AB54" i="91"/>
  <c r="AB7" i="91"/>
  <c r="AB11" i="91"/>
  <c r="AB15" i="91"/>
  <c r="AB19" i="91"/>
  <c r="AB23" i="91"/>
  <c r="AB27" i="91"/>
  <c r="AB31" i="91"/>
  <c r="AB35" i="91"/>
  <c r="AB39" i="91"/>
  <c r="AB43" i="91"/>
  <c r="AB47" i="91"/>
  <c r="AB51" i="91"/>
  <c r="AB55" i="91"/>
  <c r="J56" i="91"/>
  <c r="I56" i="91"/>
  <c r="Y56" i="91"/>
  <c r="Z43" i="91" s="1"/>
  <c r="C16" i="107" l="1"/>
  <c r="C17" i="107"/>
  <c r="C6" i="107"/>
  <c r="C15" i="107"/>
  <c r="C7" i="107"/>
  <c r="C9" i="107"/>
  <c r="C13" i="107"/>
  <c r="C8" i="107"/>
  <c r="C10" i="107"/>
  <c r="C11" i="107"/>
  <c r="C12" i="107"/>
  <c r="C14" i="107"/>
  <c r="AC41" i="91"/>
  <c r="M41" i="104"/>
  <c r="M43" i="104"/>
  <c r="AC19" i="91"/>
  <c r="M63" i="104"/>
  <c r="M24" i="104"/>
  <c r="M35" i="104"/>
  <c r="M64" i="104"/>
  <c r="M45" i="104"/>
  <c r="M30" i="104"/>
  <c r="M28" i="104"/>
  <c r="M40" i="104"/>
  <c r="M47" i="104"/>
  <c r="M20" i="104"/>
  <c r="M18" i="104"/>
  <c r="M49" i="104"/>
  <c r="M42" i="104"/>
  <c r="M36" i="104"/>
  <c r="M29" i="104"/>
  <c r="M57" i="104"/>
  <c r="M27" i="104"/>
  <c r="M34" i="104"/>
  <c r="M55" i="104"/>
  <c r="M32" i="104"/>
  <c r="M14" i="104"/>
  <c r="M56" i="104"/>
  <c r="M16" i="104"/>
  <c r="M46" i="104"/>
  <c r="M17" i="104"/>
  <c r="M51" i="104"/>
  <c r="M53" i="104"/>
  <c r="M50" i="104"/>
  <c r="M48" i="104"/>
  <c r="M21" i="104"/>
  <c r="M15" i="104"/>
  <c r="M39" i="104"/>
  <c r="M25" i="104"/>
  <c r="AC37" i="91"/>
  <c r="J39" i="98" s="1"/>
  <c r="J21" i="98"/>
  <c r="AC10" i="91"/>
  <c r="Q12" i="98" s="1"/>
  <c r="J43" i="98"/>
  <c r="AC49" i="91"/>
  <c r="B45" i="98"/>
  <c r="W45" i="98" s="1"/>
  <c r="Z45" i="98" s="1"/>
  <c r="AC44" i="91"/>
  <c r="AC12" i="91"/>
  <c r="AC16" i="91"/>
  <c r="AC30" i="91"/>
  <c r="AC40" i="91"/>
  <c r="AC47" i="91"/>
  <c r="AC23" i="91"/>
  <c r="AC25" i="91"/>
  <c r="AC9" i="91"/>
  <c r="AC31" i="91"/>
  <c r="AC51" i="91"/>
  <c r="AC17" i="91"/>
  <c r="AC48" i="91"/>
  <c r="AC53" i="91"/>
  <c r="AC45" i="91"/>
  <c r="AC29" i="91"/>
  <c r="AC21" i="91"/>
  <c r="AC13" i="91"/>
  <c r="AC8" i="91"/>
  <c r="AC24" i="91"/>
  <c r="AC18" i="91"/>
  <c r="AC39" i="91"/>
  <c r="AC54" i="91"/>
  <c r="AC38" i="91"/>
  <c r="AC22" i="91"/>
  <c r="AC50" i="91"/>
  <c r="AC34" i="91"/>
  <c r="AC33" i="91"/>
  <c r="AC42" i="91"/>
  <c r="AC26" i="91"/>
  <c r="Z28" i="91"/>
  <c r="AC32" i="91"/>
  <c r="AC6" i="91"/>
  <c r="AC55" i="91"/>
  <c r="AC15" i="91"/>
  <c r="Z16" i="91"/>
  <c r="AA56" i="91"/>
  <c r="AB56" i="91"/>
  <c r="Z40" i="91"/>
  <c r="Z8" i="91"/>
  <c r="Z48" i="91"/>
  <c r="Z30" i="91"/>
  <c r="Z13" i="91"/>
  <c r="Z29" i="91"/>
  <c r="Z45" i="91"/>
  <c r="Z18" i="91"/>
  <c r="Z15" i="91"/>
  <c r="Z47" i="91"/>
  <c r="AC43" i="91"/>
  <c r="AC27" i="91"/>
  <c r="AC11" i="91"/>
  <c r="Z12" i="91"/>
  <c r="Z24" i="91"/>
  <c r="Z32" i="91"/>
  <c r="Z44" i="91"/>
  <c r="Z5" i="91"/>
  <c r="Z50" i="91"/>
  <c r="Z21" i="91"/>
  <c r="Z37" i="91"/>
  <c r="Z53" i="91"/>
  <c r="Z46" i="91"/>
  <c r="Z31" i="91"/>
  <c r="AC52" i="91"/>
  <c r="AC46" i="91"/>
  <c r="AC36" i="91"/>
  <c r="AC28" i="91"/>
  <c r="AC20" i="91"/>
  <c r="AC14" i="91"/>
  <c r="AC5" i="91"/>
  <c r="AC35" i="91"/>
  <c r="AC7" i="91"/>
  <c r="Z22" i="91"/>
  <c r="Z9" i="91"/>
  <c r="Z25" i="91"/>
  <c r="Z41" i="91"/>
  <c r="Z6" i="91"/>
  <c r="Z26" i="91"/>
  <c r="Z54" i="91"/>
  <c r="Z19" i="91"/>
  <c r="Z35" i="91"/>
  <c r="Z51" i="91"/>
  <c r="Z10" i="91"/>
  <c r="Z34" i="91"/>
  <c r="Z7" i="91"/>
  <c r="Z23" i="91"/>
  <c r="Z39" i="91"/>
  <c r="Z55" i="91"/>
  <c r="Z20" i="91"/>
  <c r="Z36" i="91"/>
  <c r="Z52" i="91"/>
  <c r="Z42" i="91"/>
  <c r="Z17" i="91"/>
  <c r="Z33" i="91"/>
  <c r="Z49" i="91"/>
  <c r="Z14" i="91"/>
  <c r="Z38" i="91"/>
  <c r="Z11" i="91"/>
  <c r="Z27" i="91"/>
  <c r="C12" i="98" l="1"/>
  <c r="J7" i="98"/>
  <c r="J42" i="98"/>
  <c r="J9" i="98"/>
  <c r="Q16" i="98"/>
  <c r="J16" i="98"/>
  <c r="J48" i="98"/>
  <c r="J34" i="98"/>
  <c r="J35" i="98"/>
  <c r="J40" i="98"/>
  <c r="Q19" i="98"/>
  <c r="J19" i="98"/>
  <c r="J27" i="98"/>
  <c r="J32" i="98"/>
  <c r="J44" i="98"/>
  <c r="J20" i="98"/>
  <c r="J23" i="98"/>
  <c r="J11" i="98"/>
  <c r="J46" i="98"/>
  <c r="J22" i="98"/>
  <c r="J13" i="98"/>
  <c r="J17" i="98"/>
  <c r="J36" i="98"/>
  <c r="J56" i="98"/>
  <c r="J10" i="98"/>
  <c r="Q47" i="98"/>
  <c r="J47" i="98"/>
  <c r="J25" i="98"/>
  <c r="J18" i="98"/>
  <c r="J38" i="98"/>
  <c r="J8" i="98"/>
  <c r="J50" i="98"/>
  <c r="Q30" i="98"/>
  <c r="J30" i="98"/>
  <c r="J29" i="98"/>
  <c r="J57" i="98"/>
  <c r="J28" i="98"/>
  <c r="J41" i="98"/>
  <c r="J33" i="98"/>
  <c r="J49" i="98"/>
  <c r="J14" i="98"/>
  <c r="I57" i="98"/>
  <c r="W57" i="98" s="1"/>
  <c r="Z57" i="98" s="1"/>
  <c r="I28" i="98"/>
  <c r="W28" i="98" s="1"/>
  <c r="Z28" i="98" s="1"/>
  <c r="I11" i="98"/>
  <c r="W11" i="98" s="1"/>
  <c r="Z11" i="98" s="1"/>
  <c r="I32" i="98"/>
  <c r="W32" i="98" s="1"/>
  <c r="Z32" i="98" s="1"/>
  <c r="Q15" i="98"/>
  <c r="C15" i="98"/>
  <c r="Q51" i="98"/>
  <c r="C51" i="98"/>
  <c r="I40" i="98"/>
  <c r="W40" i="98" s="1"/>
  <c r="Z40" i="98" s="1"/>
  <c r="I38" i="98"/>
  <c r="W38" i="98" s="1"/>
  <c r="Z38" i="98" s="1"/>
  <c r="I41" i="98"/>
  <c r="W41" i="98" s="1"/>
  <c r="Z41" i="98" s="1"/>
  <c r="P12" i="98"/>
  <c r="B12" i="98"/>
  <c r="W12" i="98" s="1"/>
  <c r="Z12" i="98" s="1"/>
  <c r="P37" i="98"/>
  <c r="B37" i="98"/>
  <c r="W37" i="98" s="1"/>
  <c r="Z37" i="98" s="1"/>
  <c r="I48" i="98"/>
  <c r="W48" i="98" s="1"/>
  <c r="Z48" i="98" s="1"/>
  <c r="P26" i="98"/>
  <c r="B26" i="98"/>
  <c r="W26" i="98" s="1"/>
  <c r="Z26" i="98" s="1"/>
  <c r="P47" i="98"/>
  <c r="I47" i="98"/>
  <c r="W47" i="98" s="1"/>
  <c r="Z47" i="98" s="1"/>
  <c r="Q24" i="98"/>
  <c r="C24" i="98"/>
  <c r="I16" i="98"/>
  <c r="W16" i="98" s="1"/>
  <c r="Z16" i="98" s="1"/>
  <c r="P16" i="98"/>
  <c r="I44" i="98"/>
  <c r="W44" i="98" s="1"/>
  <c r="Z44" i="98" s="1"/>
  <c r="I22" i="98"/>
  <c r="W22" i="98" s="1"/>
  <c r="Z22" i="98" s="1"/>
  <c r="I25" i="98"/>
  <c r="W25" i="98" s="1"/>
  <c r="Z25" i="98" s="1"/>
  <c r="I21" i="98"/>
  <c r="W21" i="98" s="1"/>
  <c r="Z21" i="98" s="1"/>
  <c r="I43" i="98"/>
  <c r="W43" i="98" s="1"/>
  <c r="Z43" i="98" s="1"/>
  <c r="P55" i="98"/>
  <c r="B55" i="98"/>
  <c r="W55" i="98" s="1"/>
  <c r="Z55" i="98" s="1"/>
  <c r="I7" i="98"/>
  <c r="W7" i="98" s="1"/>
  <c r="I14" i="98"/>
  <c r="W14" i="98" s="1"/>
  <c r="Z14" i="98" s="1"/>
  <c r="I49" i="98"/>
  <c r="W49" i="98" s="1"/>
  <c r="Z49" i="98" s="1"/>
  <c r="I10" i="98"/>
  <c r="W10" i="98" s="1"/>
  <c r="Z10" i="98" s="1"/>
  <c r="I18" i="98"/>
  <c r="W18" i="98" s="1"/>
  <c r="Z18" i="98" s="1"/>
  <c r="I29" i="98"/>
  <c r="W29" i="98" s="1"/>
  <c r="Z29" i="98" s="1"/>
  <c r="P51" i="98"/>
  <c r="B51" i="98"/>
  <c r="W51" i="98" s="1"/>
  <c r="Z51" i="98" s="1"/>
  <c r="I9" i="98"/>
  <c r="W9" i="98" s="1"/>
  <c r="Z9" i="98" s="1"/>
  <c r="I56" i="98"/>
  <c r="W56" i="98" s="1"/>
  <c r="Z56" i="98" s="1"/>
  <c r="I27" i="98"/>
  <c r="W27" i="98" s="1"/>
  <c r="Z27" i="98" s="1"/>
  <c r="Q37" i="98"/>
  <c r="C37" i="98"/>
  <c r="Q54" i="98"/>
  <c r="C54" i="98"/>
  <c r="I39" i="98"/>
  <c r="W39" i="98" s="1"/>
  <c r="Z39" i="98" s="1"/>
  <c r="I46" i="98"/>
  <c r="W46" i="98" s="1"/>
  <c r="Z46" i="98" s="1"/>
  <c r="I17" i="98"/>
  <c r="W17" i="98" s="1"/>
  <c r="Z17" i="98" s="1"/>
  <c r="P15" i="98"/>
  <c r="B15" i="98"/>
  <c r="W15" i="98" s="1"/>
  <c r="Z15" i="98" s="1"/>
  <c r="I42" i="98"/>
  <c r="W42" i="98" s="1"/>
  <c r="Z42" i="98" s="1"/>
  <c r="I30" i="98"/>
  <c r="W30" i="98" s="1"/>
  <c r="Z30" i="98" s="1"/>
  <c r="P30" i="98"/>
  <c r="C53" i="98"/>
  <c r="I35" i="98"/>
  <c r="W35" i="98" s="1"/>
  <c r="Z35" i="98" s="1"/>
  <c r="Q55" i="98"/>
  <c r="C55" i="98"/>
  <c r="C45" i="98"/>
  <c r="I13" i="98"/>
  <c r="W13" i="98" s="1"/>
  <c r="Z13" i="98" s="1"/>
  <c r="P54" i="98"/>
  <c r="B54" i="98"/>
  <c r="W54" i="98" s="1"/>
  <c r="Z54" i="98" s="1"/>
  <c r="I36" i="98"/>
  <c r="W36" i="98" s="1"/>
  <c r="Z36" i="98" s="1"/>
  <c r="B53" i="98"/>
  <c r="W53" i="98" s="1"/>
  <c r="Z53" i="98" s="1"/>
  <c r="I33" i="98"/>
  <c r="W33" i="98" s="1"/>
  <c r="Z33" i="98" s="1"/>
  <c r="I23" i="98"/>
  <c r="W23" i="98" s="1"/>
  <c r="Z23" i="98" s="1"/>
  <c r="I34" i="98"/>
  <c r="W34" i="98" s="1"/>
  <c r="Z34" i="98" s="1"/>
  <c r="I20" i="98"/>
  <c r="W20" i="98" s="1"/>
  <c r="Z20" i="98" s="1"/>
  <c r="C52" i="98"/>
  <c r="P19" i="98"/>
  <c r="I19" i="98"/>
  <c r="W19" i="98" s="1"/>
  <c r="Z19" i="98" s="1"/>
  <c r="I8" i="98"/>
  <c r="W8" i="98" s="1"/>
  <c r="Z8" i="98" s="1"/>
  <c r="P24" i="98"/>
  <c r="B24" i="98"/>
  <c r="W24" i="98" s="1"/>
  <c r="Z24" i="98" s="1"/>
  <c r="B52" i="98"/>
  <c r="W52" i="98" s="1"/>
  <c r="Z52" i="98" s="1"/>
  <c r="I50" i="98"/>
  <c r="W50" i="98" s="1"/>
  <c r="Z50" i="98" s="1"/>
  <c r="B31" i="98"/>
  <c r="W31" i="98" s="1"/>
  <c r="Z31" i="98" s="1"/>
  <c r="Q26" i="98"/>
  <c r="C26" i="98"/>
  <c r="C31" i="98"/>
  <c r="AC56" i="91"/>
  <c r="Z56" i="91"/>
  <c r="W58" i="98" l="1"/>
  <c r="Z7" i="98"/>
  <c r="Q58" i="98"/>
  <c r="P58" i="98"/>
  <c r="I58" i="98"/>
  <c r="C58" i="98"/>
  <c r="B58" i="98"/>
  <c r="Z58" i="98" l="1"/>
  <c r="AA7" i="98"/>
  <c r="K57" i="98"/>
  <c r="K34" i="98"/>
  <c r="K44" i="98"/>
  <c r="K23" i="98"/>
  <c r="K16" i="98"/>
  <c r="K47" i="98"/>
  <c r="K13" i="98"/>
  <c r="K27" i="98"/>
  <c r="K17" i="98"/>
  <c r="K32" i="98"/>
  <c r="K48" i="98"/>
  <c r="K41" i="98"/>
  <c r="K11" i="98"/>
  <c r="K21" i="98"/>
  <c r="K50" i="98"/>
  <c r="K40" i="98"/>
  <c r="K22" i="98"/>
  <c r="K25" i="98"/>
  <c r="K18" i="98"/>
  <c r="K30" i="98"/>
  <c r="K39" i="98"/>
  <c r="K19" i="98"/>
  <c r="K29" i="98"/>
  <c r="K43" i="98"/>
  <c r="K9" i="98"/>
  <c r="K33" i="98"/>
  <c r="K35" i="98"/>
  <c r="K36" i="98"/>
  <c r="K20" i="98"/>
  <c r="K49" i="98"/>
  <c r="K14" i="98"/>
  <c r="K38" i="98"/>
  <c r="K42" i="98"/>
  <c r="K28" i="98"/>
  <c r="K10" i="98"/>
  <c r="K56" i="98"/>
  <c r="K46" i="98"/>
  <c r="AA45" i="98" l="1"/>
  <c r="AA33" i="98"/>
  <c r="AA37" i="98"/>
  <c r="AA52" i="98"/>
  <c r="AA36" i="98"/>
  <c r="AA35" i="98"/>
  <c r="AA24" i="98"/>
  <c r="AA13" i="98"/>
  <c r="AA31" i="98"/>
  <c r="AA14" i="98"/>
  <c r="AA55" i="98"/>
  <c r="AA17" i="98"/>
  <c r="AA40" i="98"/>
  <c r="AA42" i="98"/>
  <c r="AA48" i="98"/>
  <c r="AA30" i="98"/>
  <c r="AA23" i="98"/>
  <c r="AA11" i="98"/>
  <c r="AA34" i="98"/>
  <c r="AA26" i="98"/>
  <c r="AA10" i="98"/>
  <c r="AA29" i="98"/>
  <c r="AA12" i="98"/>
  <c r="AA47" i="98"/>
  <c r="AA28" i="98"/>
  <c r="AA15" i="98"/>
  <c r="AA56" i="98"/>
  <c r="AA49" i="98"/>
  <c r="AA51" i="98"/>
  <c r="AA46" i="98"/>
  <c r="AA25" i="98"/>
  <c r="AA43" i="98"/>
  <c r="AA27" i="98"/>
  <c r="AA19" i="98"/>
  <c r="AA16" i="98"/>
  <c r="AA9" i="98"/>
  <c r="AA44" i="98"/>
  <c r="AA41" i="98"/>
  <c r="AA21" i="98"/>
  <c r="AA53" i="98"/>
  <c r="AA57" i="98"/>
  <c r="AA32" i="98"/>
  <c r="AA50" i="98"/>
  <c r="AA39" i="98"/>
  <c r="AA54" i="98"/>
  <c r="AA22" i="98"/>
  <c r="AA38" i="98"/>
  <c r="AA18" i="98"/>
  <c r="AA20" i="98"/>
  <c r="AA8" i="98"/>
  <c r="K7" i="98"/>
  <c r="E9" i="98"/>
  <c r="E32" i="98"/>
  <c r="E14" i="98"/>
  <c r="E22" i="98"/>
  <c r="E34" i="98"/>
  <c r="E36" i="98"/>
  <c r="E46" i="98"/>
  <c r="E56" i="98"/>
  <c r="E10" i="98"/>
  <c r="E16" i="98"/>
  <c r="R16" i="98"/>
  <c r="S16" i="98" s="1"/>
  <c r="E19" i="98"/>
  <c r="R19" i="98"/>
  <c r="S19" i="98" s="1"/>
  <c r="R54" i="98"/>
  <c r="S54" i="98" s="1"/>
  <c r="D54" i="98"/>
  <c r="E54" i="98" s="1"/>
  <c r="R24" i="98"/>
  <c r="S24" i="98" s="1"/>
  <c r="D24" i="98"/>
  <c r="E24" i="98" s="1"/>
  <c r="D53" i="98"/>
  <c r="E53" i="98" s="1"/>
  <c r="R51" i="98"/>
  <c r="S51" i="98" s="1"/>
  <c r="D51" i="98"/>
  <c r="E51" i="98" s="1"/>
  <c r="R55" i="98"/>
  <c r="S55" i="98" s="1"/>
  <c r="D55" i="98"/>
  <c r="E55" i="98" s="1"/>
  <c r="R26" i="98"/>
  <c r="S26" i="98" s="1"/>
  <c r="D26" i="98"/>
  <c r="E26" i="98" s="1"/>
  <c r="D45" i="98"/>
  <c r="E45" i="98" s="1"/>
  <c r="E25" i="98"/>
  <c r="E50" i="98"/>
  <c r="E48" i="98"/>
  <c r="E13" i="98"/>
  <c r="E39" i="98"/>
  <c r="E57" i="98"/>
  <c r="E42" i="98"/>
  <c r="E40" i="98"/>
  <c r="E17" i="98"/>
  <c r="R12" i="98"/>
  <c r="D12" i="98"/>
  <c r="E12" i="98" s="1"/>
  <c r="E47" i="98"/>
  <c r="R47" i="98"/>
  <c r="S47" i="98" s="1"/>
  <c r="E21" i="98"/>
  <c r="E49" i="98"/>
  <c r="E35" i="98"/>
  <c r="E38" i="98"/>
  <c r="E43" i="98"/>
  <c r="D52" i="98"/>
  <c r="E52" i="98" s="1"/>
  <c r="E44" i="98"/>
  <c r="E23" i="98"/>
  <c r="R15" i="98"/>
  <c r="S15" i="98" s="1"/>
  <c r="D15" i="98"/>
  <c r="E15" i="98" s="1"/>
  <c r="E41" i="98"/>
  <c r="E20" i="98"/>
  <c r="E33" i="98"/>
  <c r="E30" i="98"/>
  <c r="R30" i="98"/>
  <c r="S30" i="98" s="1"/>
  <c r="E11" i="98"/>
  <c r="E29" i="98"/>
  <c r="E18" i="98"/>
  <c r="R37" i="98"/>
  <c r="S37" i="98" s="1"/>
  <c r="D37" i="98"/>
  <c r="E37" i="98" s="1"/>
  <c r="D31" i="98"/>
  <c r="E31" i="98" s="1"/>
  <c r="E27" i="98"/>
  <c r="K8" i="98"/>
  <c r="E28" i="98"/>
  <c r="J58" i="98"/>
  <c r="E7" i="98"/>
  <c r="AA58" i="98" l="1"/>
  <c r="D58" i="98"/>
  <c r="E8" i="98"/>
  <c r="E58" i="98" s="1"/>
  <c r="AD56" i="91"/>
  <c r="R58" i="98"/>
  <c r="S12" i="98"/>
  <c r="S58" i="98" l="1"/>
  <c r="T12" i="98" s="1"/>
  <c r="AL10" i="91" s="1"/>
  <c r="D6" i="107" s="1"/>
  <c r="F7" i="98"/>
  <c r="F33" i="98"/>
  <c r="F20" i="98"/>
  <c r="F38" i="98"/>
  <c r="F23" i="98"/>
  <c r="F13" i="98"/>
  <c r="F48" i="98"/>
  <c r="F37" i="98"/>
  <c r="AK35" i="91" s="1"/>
  <c r="F55" i="98"/>
  <c r="AK53" i="91" s="1"/>
  <c r="F56" i="98"/>
  <c r="F24" i="98"/>
  <c r="AK22" i="91" s="1"/>
  <c r="F12" i="98"/>
  <c r="AK10" i="91" s="1"/>
  <c r="F52" i="98"/>
  <c r="AK50" i="91" s="1"/>
  <c r="F43" i="98"/>
  <c r="F35" i="98"/>
  <c r="F49" i="98"/>
  <c r="F42" i="98"/>
  <c r="F16" i="98"/>
  <c r="F27" i="98"/>
  <c r="F53" i="98"/>
  <c r="AK51" i="91" s="1"/>
  <c r="F21" i="98"/>
  <c r="F50" i="98"/>
  <c r="F51" i="98"/>
  <c r="AK49" i="91" s="1"/>
  <c r="F34" i="98"/>
  <c r="F54" i="98"/>
  <c r="AK52" i="91" s="1"/>
  <c r="F39" i="98"/>
  <c r="F36" i="98"/>
  <c r="F45" i="98"/>
  <c r="AK43" i="91" s="1"/>
  <c r="F28" i="98"/>
  <c r="F26" i="98"/>
  <c r="AK24" i="91" s="1"/>
  <c r="F17" i="98"/>
  <c r="F41" i="98"/>
  <c r="F57" i="98"/>
  <c r="F31" i="98"/>
  <c r="AK29" i="91" s="1"/>
  <c r="F40" i="98"/>
  <c r="F44" i="98"/>
  <c r="F18" i="98"/>
  <c r="F19" i="98"/>
  <c r="F9" i="98"/>
  <c r="F8" i="98"/>
  <c r="F14" i="98"/>
  <c r="F10" i="98"/>
  <c r="F47" i="98"/>
  <c r="F32" i="98"/>
  <c r="F11" i="98"/>
  <c r="F46" i="98"/>
  <c r="F15" i="98"/>
  <c r="AK13" i="91" s="1"/>
  <c r="F22" i="98"/>
  <c r="F25" i="98"/>
  <c r="F30" i="98"/>
  <c r="F29" i="98"/>
  <c r="C14" i="110" l="1"/>
  <c r="I15" i="104"/>
  <c r="C52" i="110"/>
  <c r="E52" i="110" s="1"/>
  <c r="I23" i="104"/>
  <c r="C30" i="110"/>
  <c r="E30" i="110" s="1"/>
  <c r="I18" i="104"/>
  <c r="C54" i="110"/>
  <c r="D54" i="110" s="1"/>
  <c r="E54" i="110" s="1"/>
  <c r="I25" i="104"/>
  <c r="C44" i="110"/>
  <c r="E44" i="110" s="1"/>
  <c r="I20" i="104"/>
  <c r="C25" i="110"/>
  <c r="E25" i="110" s="1"/>
  <c r="I17" i="104"/>
  <c r="C50" i="110"/>
  <c r="D50" i="110" s="1"/>
  <c r="E50" i="110" s="1"/>
  <c r="I21" i="104"/>
  <c r="C36" i="110"/>
  <c r="E36" i="110" s="1"/>
  <c r="I19" i="104"/>
  <c r="C51" i="110"/>
  <c r="E51" i="110" s="1"/>
  <c r="I22" i="104"/>
  <c r="C23" i="110"/>
  <c r="E23" i="110" s="1"/>
  <c r="I16" i="104"/>
  <c r="C53" i="110"/>
  <c r="E53" i="110" s="1"/>
  <c r="I24" i="104"/>
  <c r="C11" i="110"/>
  <c r="E11" i="110" s="1"/>
  <c r="F11" i="110" s="1"/>
  <c r="E6" i="107"/>
  <c r="D14" i="110"/>
  <c r="E14" i="110" s="1"/>
  <c r="T43" i="98"/>
  <c r="T44" i="98"/>
  <c r="T48" i="98"/>
  <c r="T35" i="98"/>
  <c r="T49" i="98"/>
  <c r="T57" i="98"/>
  <c r="T27" i="98"/>
  <c r="T41" i="98"/>
  <c r="T36" i="98"/>
  <c r="T33" i="98"/>
  <c r="T39" i="98"/>
  <c r="T28" i="98"/>
  <c r="T23" i="98"/>
  <c r="T21" i="98"/>
  <c r="T31" i="98"/>
  <c r="T29" i="98"/>
  <c r="T32" i="98"/>
  <c r="T40" i="98"/>
  <c r="T25" i="98"/>
  <c r="T45" i="98"/>
  <c r="T17" i="98"/>
  <c r="T9" i="98"/>
  <c r="T11" i="98"/>
  <c r="T22" i="98"/>
  <c r="T10" i="98"/>
  <c r="T50" i="98"/>
  <c r="T20" i="98"/>
  <c r="T13" i="98"/>
  <c r="T18" i="98"/>
  <c r="T56" i="98"/>
  <c r="T52" i="98"/>
  <c r="T34" i="98"/>
  <c r="T38" i="98"/>
  <c r="T14" i="98"/>
  <c r="T7" i="98"/>
  <c r="T53" i="98"/>
  <c r="T8" i="98"/>
  <c r="T42" i="98"/>
  <c r="T46" i="98"/>
  <c r="T30" i="98"/>
  <c r="AL28" i="91" s="1"/>
  <c r="T19" i="98"/>
  <c r="AL17" i="91" s="1"/>
  <c r="T55" i="98"/>
  <c r="AL53" i="91" s="1"/>
  <c r="D17" i="107" s="1"/>
  <c r="T51" i="98"/>
  <c r="AL49" i="91" s="1"/>
  <c r="D15" i="107" s="1"/>
  <c r="T47" i="98"/>
  <c r="AL45" i="91" s="1"/>
  <c r="T16" i="98"/>
  <c r="AL14" i="91" s="1"/>
  <c r="D8" i="107" s="1"/>
  <c r="T54" i="98"/>
  <c r="AL52" i="91" s="1"/>
  <c r="D16" i="107" s="1"/>
  <c r="T26" i="98"/>
  <c r="AL24" i="91" s="1"/>
  <c r="D11" i="107" s="1"/>
  <c r="T15" i="98"/>
  <c r="AL13" i="91" s="1"/>
  <c r="D7" i="107" s="1"/>
  <c r="T37" i="98"/>
  <c r="AL35" i="91" s="1"/>
  <c r="D13" i="107" s="1"/>
  <c r="T24" i="98"/>
  <c r="AL22" i="91" s="1"/>
  <c r="D10" i="107" s="1"/>
  <c r="L7" i="98"/>
  <c r="F58" i="98"/>
  <c r="F74" i="100" l="1"/>
  <c r="E11" i="111"/>
  <c r="F187" i="111" s="1"/>
  <c r="I62" i="104"/>
  <c r="D14" i="107"/>
  <c r="I48" i="104"/>
  <c r="M37" i="104" s="1"/>
  <c r="D12" i="107"/>
  <c r="I39" i="104"/>
  <c r="M26" i="104" s="1"/>
  <c r="D9" i="107"/>
  <c r="I14" i="104"/>
  <c r="C26" i="104"/>
  <c r="M33" i="104"/>
  <c r="M61" i="104"/>
  <c r="M52" i="104"/>
  <c r="M62" i="104"/>
  <c r="M38" i="104"/>
  <c r="M59" i="104"/>
  <c r="M44" i="104"/>
  <c r="M60" i="104"/>
  <c r="M31" i="104"/>
  <c r="M58" i="104"/>
  <c r="M22" i="104"/>
  <c r="I36" i="104"/>
  <c r="C68" i="104"/>
  <c r="C69" i="104" s="1"/>
  <c r="M54" i="104"/>
  <c r="C18" i="107"/>
  <c r="F44" i="110"/>
  <c r="K44" i="110"/>
  <c r="J44" i="110"/>
  <c r="G44" i="110"/>
  <c r="F23" i="110"/>
  <c r="G23" i="110"/>
  <c r="K23" i="110"/>
  <c r="J23" i="110"/>
  <c r="F30" i="110"/>
  <c r="J30" i="110"/>
  <c r="K30" i="110"/>
  <c r="G30" i="110"/>
  <c r="J14" i="110"/>
  <c r="G14" i="110"/>
  <c r="K14" i="110"/>
  <c r="F54" i="110"/>
  <c r="J54" i="110"/>
  <c r="G54" i="110"/>
  <c r="K54" i="110"/>
  <c r="F25" i="110"/>
  <c r="J25" i="110"/>
  <c r="G25" i="110"/>
  <c r="K25" i="110"/>
  <c r="F52" i="110"/>
  <c r="K52" i="110"/>
  <c r="J52" i="110"/>
  <c r="G52" i="110"/>
  <c r="F51" i="110"/>
  <c r="G51" i="110"/>
  <c r="J51" i="110"/>
  <c r="K51" i="110"/>
  <c r="F14" i="110"/>
  <c r="F50" i="110"/>
  <c r="J50" i="110"/>
  <c r="G50" i="110"/>
  <c r="K50" i="110"/>
  <c r="K36" i="110"/>
  <c r="G36" i="110"/>
  <c r="J36" i="110"/>
  <c r="G11" i="110"/>
  <c r="K11" i="110"/>
  <c r="J11" i="110"/>
  <c r="F53" i="110"/>
  <c r="K53" i="110"/>
  <c r="J53" i="110"/>
  <c r="G53" i="110"/>
  <c r="F36" i="110"/>
  <c r="O12" i="100"/>
  <c r="O14" i="100"/>
  <c r="O15" i="100"/>
  <c r="O10" i="100"/>
  <c r="O6" i="100"/>
  <c r="E7" i="107"/>
  <c r="E16" i="107"/>
  <c r="E15" i="107"/>
  <c r="E17" i="107"/>
  <c r="E54" i="111" s="1"/>
  <c r="F230" i="111" s="1"/>
  <c r="E11" i="107"/>
  <c r="E25" i="111" s="1"/>
  <c r="F201" i="111" s="1"/>
  <c r="E10" i="107"/>
  <c r="E13" i="107"/>
  <c r="T58" i="98"/>
  <c r="K58" i="98"/>
  <c r="L55" i="98"/>
  <c r="L57" i="98"/>
  <c r="L38" i="98"/>
  <c r="L12" i="98"/>
  <c r="L53" i="98"/>
  <c r="L44" i="98"/>
  <c r="L42" i="98"/>
  <c r="L14" i="98"/>
  <c r="L13" i="98"/>
  <c r="L43" i="98"/>
  <c r="L50" i="98"/>
  <c r="L26" i="98"/>
  <c r="L19" i="98"/>
  <c r="L46" i="98"/>
  <c r="L20" i="98"/>
  <c r="L24" i="98"/>
  <c r="L51" i="98"/>
  <c r="L17" i="98"/>
  <c r="L9" i="98"/>
  <c r="L15" i="98"/>
  <c r="L45" i="98"/>
  <c r="L8" i="98"/>
  <c r="L22" i="98"/>
  <c r="L54" i="98"/>
  <c r="L11" i="98"/>
  <c r="L27" i="98"/>
  <c r="L21" i="98"/>
  <c r="L25" i="98"/>
  <c r="L37" i="98"/>
  <c r="L49" i="98"/>
  <c r="L34" i="98"/>
  <c r="L23" i="98"/>
  <c r="L28" i="98"/>
  <c r="L33" i="98"/>
  <c r="L56" i="98"/>
  <c r="L16" i="98"/>
  <c r="L39" i="98"/>
  <c r="L31" i="98"/>
  <c r="L10" i="98"/>
  <c r="L30" i="98"/>
  <c r="L48" i="98"/>
  <c r="L35" i="98"/>
  <c r="L36" i="98"/>
  <c r="L40" i="98"/>
  <c r="L47" i="98"/>
  <c r="L29" i="98"/>
  <c r="L41" i="98"/>
  <c r="L32" i="98"/>
  <c r="L52" i="98"/>
  <c r="L18" i="98"/>
  <c r="L9" i="111" l="1"/>
  <c r="L17" i="111"/>
  <c r="F113" i="100"/>
  <c r="E50" i="111"/>
  <c r="F226" i="111" s="1"/>
  <c r="F116" i="100"/>
  <c r="E53" i="111"/>
  <c r="F229" i="111" s="1"/>
  <c r="F77" i="100"/>
  <c r="E14" i="111"/>
  <c r="F190" i="111" s="1"/>
  <c r="L6" i="111"/>
  <c r="F99" i="100"/>
  <c r="E36" i="111"/>
  <c r="F212" i="111" s="1"/>
  <c r="F86" i="100"/>
  <c r="E23" i="111"/>
  <c r="F199" i="111" s="1"/>
  <c r="G113" i="100"/>
  <c r="G74" i="100"/>
  <c r="G117" i="100"/>
  <c r="G86" i="100"/>
  <c r="G93" i="100"/>
  <c r="G107" i="100"/>
  <c r="G116" i="100"/>
  <c r="G114" i="100"/>
  <c r="G88" i="100"/>
  <c r="G99" i="100"/>
  <c r="G115" i="100"/>
  <c r="G77" i="100"/>
  <c r="M19" i="104"/>
  <c r="M23" i="104"/>
  <c r="O9" i="100"/>
  <c r="F88" i="100"/>
  <c r="O17" i="100"/>
  <c r="F117" i="100"/>
  <c r="O8" i="100"/>
  <c r="O11" i="100"/>
  <c r="O7" i="100"/>
  <c r="O13" i="100"/>
  <c r="O16" i="100"/>
  <c r="L58" i="98"/>
  <c r="L62" i="98" s="1"/>
  <c r="M65" i="104" l="1"/>
  <c r="L8" i="111"/>
  <c r="L7" i="111"/>
  <c r="L13" i="111"/>
  <c r="L16" i="111"/>
  <c r="L11" i="111"/>
  <c r="O18" i="100"/>
  <c r="M42" i="98"/>
  <c r="M56" i="98"/>
  <c r="M26" i="98"/>
  <c r="M16" i="98"/>
  <c r="M13" i="98"/>
  <c r="M49" i="98"/>
  <c r="M44" i="98"/>
  <c r="M21" i="98"/>
  <c r="M8" i="98"/>
  <c r="M47" i="98"/>
  <c r="M28" i="98"/>
  <c r="M30" i="98"/>
  <c r="M35" i="98"/>
  <c r="M19" i="98"/>
  <c r="M57" i="98"/>
  <c r="M17" i="98"/>
  <c r="M36" i="98"/>
  <c r="M52" i="98"/>
  <c r="M45" i="98"/>
  <c r="M11" i="98"/>
  <c r="M10" i="98"/>
  <c r="M34" i="98"/>
  <c r="M14" i="98"/>
  <c r="M38" i="98"/>
  <c r="M54" i="98"/>
  <c r="M23" i="98"/>
  <c r="M48" i="98"/>
  <c r="M39" i="98"/>
  <c r="M37" i="98"/>
  <c r="M22" i="98"/>
  <c r="M15" i="98"/>
  <c r="M9" i="98"/>
  <c r="M51" i="98"/>
  <c r="M25" i="98"/>
  <c r="M43" i="98"/>
  <c r="M46" i="98"/>
  <c r="M12" i="98"/>
  <c r="M32" i="98"/>
  <c r="M55" i="98"/>
  <c r="M7" i="98"/>
  <c r="M18" i="98"/>
  <c r="M33" i="98"/>
  <c r="M31" i="98"/>
  <c r="M29" i="98"/>
  <c r="M41" i="98"/>
  <c r="M40" i="98"/>
  <c r="M27" i="98"/>
  <c r="M50" i="98"/>
  <c r="M24" i="98"/>
  <c r="M53" i="98"/>
  <c r="M20" i="98"/>
  <c r="L18" i="111" l="1"/>
  <c r="AK39" i="91"/>
  <c r="C59" i="105" s="1"/>
  <c r="AK16" i="91"/>
  <c r="C40" i="105" s="1"/>
  <c r="AK8" i="91"/>
  <c r="C34" i="105" s="1"/>
  <c r="AK34" i="91"/>
  <c r="C55" i="105" s="1"/>
  <c r="AK33" i="91"/>
  <c r="C54" i="105" s="1"/>
  <c r="AK6" i="91"/>
  <c r="C32" i="105" s="1"/>
  <c r="AK11" i="91"/>
  <c r="C36" i="105" s="1"/>
  <c r="AK40" i="91"/>
  <c r="C60" i="105" s="1"/>
  <c r="AK48" i="91"/>
  <c r="C67" i="105" s="1"/>
  <c r="AK27" i="91"/>
  <c r="C49" i="105" s="1"/>
  <c r="AK5" i="91"/>
  <c r="C31" i="105" s="1"/>
  <c r="AK44" i="91"/>
  <c r="C63" i="105" s="1"/>
  <c r="AK7" i="91"/>
  <c r="C33" i="105" s="1"/>
  <c r="AK37" i="91"/>
  <c r="C57" i="105" s="1"/>
  <c r="AK36" i="91"/>
  <c r="C56" i="105" s="1"/>
  <c r="AK9" i="91"/>
  <c r="C35" i="105" s="1"/>
  <c r="AK15" i="91"/>
  <c r="C39" i="105" s="1"/>
  <c r="AK28" i="91"/>
  <c r="C50" i="105" s="1"/>
  <c r="AK19" i="91"/>
  <c r="C43" i="105" s="1"/>
  <c r="AK14" i="91"/>
  <c r="C38" i="105" s="1"/>
  <c r="AK18" i="91"/>
  <c r="C42" i="105" s="1"/>
  <c r="AK25" i="91"/>
  <c r="C47" i="105" s="1"/>
  <c r="AK41" i="91"/>
  <c r="C61" i="105" s="1"/>
  <c r="AK46" i="91"/>
  <c r="C65" i="105" s="1"/>
  <c r="AK12" i="91"/>
  <c r="C37" i="105" s="1"/>
  <c r="AK55" i="91"/>
  <c r="C69" i="105" s="1"/>
  <c r="AK26" i="91"/>
  <c r="C48" i="105" s="1"/>
  <c r="AK42" i="91"/>
  <c r="C62" i="105" s="1"/>
  <c r="AK38" i="91"/>
  <c r="C58" i="105" s="1"/>
  <c r="AK31" i="91"/>
  <c r="C52" i="105" s="1"/>
  <c r="AK30" i="91"/>
  <c r="C51" i="105" s="1"/>
  <c r="AK23" i="91"/>
  <c r="C46" i="105" s="1"/>
  <c r="AK20" i="91"/>
  <c r="C44" i="105" s="1"/>
  <c r="AK21" i="91"/>
  <c r="C45" i="105" s="1"/>
  <c r="AK32" i="91"/>
  <c r="C53" i="105" s="1"/>
  <c r="AK17" i="91"/>
  <c r="C41" i="105" s="1"/>
  <c r="AK45" i="91"/>
  <c r="C64" i="105" s="1"/>
  <c r="AK47" i="91"/>
  <c r="C66" i="105" s="1"/>
  <c r="AK54" i="91"/>
  <c r="C68" i="105" s="1"/>
  <c r="M58" i="98"/>
  <c r="C70" i="105" l="1"/>
  <c r="D53" i="105"/>
  <c r="C33" i="110"/>
  <c r="D61" i="105"/>
  <c r="C42" i="110"/>
  <c r="D56" i="105"/>
  <c r="C37" i="110"/>
  <c r="D34" i="105"/>
  <c r="C9" i="110"/>
  <c r="D45" i="105"/>
  <c r="C22" i="110"/>
  <c r="C56" i="110"/>
  <c r="D50" i="105"/>
  <c r="C29" i="110"/>
  <c r="E12" i="107"/>
  <c r="D57" i="105"/>
  <c r="C38" i="110"/>
  <c r="D32" i="105"/>
  <c r="C7" i="110"/>
  <c r="D44" i="105"/>
  <c r="C21" i="110"/>
  <c r="D37" i="105"/>
  <c r="C13" i="110"/>
  <c r="D39" i="105"/>
  <c r="C16" i="110"/>
  <c r="D41" i="105"/>
  <c r="C18" i="110"/>
  <c r="E9" i="107"/>
  <c r="D46" i="105"/>
  <c r="C24" i="110"/>
  <c r="D62" i="105"/>
  <c r="C43" i="110"/>
  <c r="D65" i="105"/>
  <c r="C47" i="110"/>
  <c r="D38" i="105"/>
  <c r="C15" i="110"/>
  <c r="D35" i="105"/>
  <c r="C10" i="110"/>
  <c r="D63" i="105"/>
  <c r="C45" i="110"/>
  <c r="D60" i="105"/>
  <c r="C41" i="110"/>
  <c r="D55" i="105"/>
  <c r="C35" i="110"/>
  <c r="D48" i="105"/>
  <c r="C27" i="110"/>
  <c r="D31" i="105"/>
  <c r="C6" i="110"/>
  <c r="D40" i="105"/>
  <c r="C17" i="110"/>
  <c r="D68" i="105"/>
  <c r="C55" i="110"/>
  <c r="D51" i="105"/>
  <c r="C31" i="110"/>
  <c r="D43" i="105"/>
  <c r="C20" i="110"/>
  <c r="D36" i="105"/>
  <c r="C12" i="110"/>
  <c r="D66" i="105"/>
  <c r="C48" i="110"/>
  <c r="D52" i="105"/>
  <c r="C32" i="110"/>
  <c r="D47" i="105"/>
  <c r="C26" i="110"/>
  <c r="D49" i="105"/>
  <c r="C28" i="110"/>
  <c r="D64" i="105"/>
  <c r="C46" i="110"/>
  <c r="E14" i="107"/>
  <c r="D58" i="105"/>
  <c r="C39" i="110"/>
  <c r="D42" i="105"/>
  <c r="C19" i="110"/>
  <c r="D33" i="105"/>
  <c r="C8" i="110"/>
  <c r="D67" i="105"/>
  <c r="C49" i="110"/>
  <c r="D54" i="105"/>
  <c r="C34" i="110"/>
  <c r="D59" i="105"/>
  <c r="C40" i="110"/>
  <c r="D69" i="105"/>
  <c r="AL56" i="91"/>
  <c r="AK56" i="91"/>
  <c r="F109" i="100" l="1"/>
  <c r="E46" i="111"/>
  <c r="F222" i="111" s="1"/>
  <c r="F81" i="100"/>
  <c r="E18" i="111"/>
  <c r="F194" i="111" s="1"/>
  <c r="F92" i="100"/>
  <c r="E29" i="111"/>
  <c r="F205" i="111" s="1"/>
  <c r="E78" i="100"/>
  <c r="D15" i="111"/>
  <c r="F140" i="111" s="1"/>
  <c r="E85" i="100"/>
  <c r="D22" i="111"/>
  <c r="F147" i="111" s="1"/>
  <c r="E84" i="100"/>
  <c r="D21" i="111"/>
  <c r="F146" i="111" s="1"/>
  <c r="E72" i="100"/>
  <c r="D9" i="111"/>
  <c r="F134" i="111" s="1"/>
  <c r="E82" i="100"/>
  <c r="D19" i="111"/>
  <c r="F144" i="111" s="1"/>
  <c r="E102" i="100"/>
  <c r="D39" i="111"/>
  <c r="F164" i="111" s="1"/>
  <c r="E90" i="100"/>
  <c r="D27" i="111"/>
  <c r="F152" i="111" s="1"/>
  <c r="E106" i="100"/>
  <c r="D43" i="111"/>
  <c r="F168" i="111" s="1"/>
  <c r="E111" i="100"/>
  <c r="D48" i="111"/>
  <c r="F173" i="111" s="1"/>
  <c r="E75" i="100"/>
  <c r="D12" i="111"/>
  <c r="F137" i="111" s="1"/>
  <c r="E100" i="100"/>
  <c r="D37" i="111"/>
  <c r="F162" i="111" s="1"/>
  <c r="E76" i="100"/>
  <c r="D13" i="111"/>
  <c r="F138" i="111" s="1"/>
  <c r="E110" i="100"/>
  <c r="D47" i="111"/>
  <c r="F172" i="111" s="1"/>
  <c r="E83" i="100"/>
  <c r="D20" i="111"/>
  <c r="F145" i="111" s="1"/>
  <c r="E97" i="100"/>
  <c r="D34" i="111"/>
  <c r="F159" i="111" s="1"/>
  <c r="E70" i="100"/>
  <c r="D7" i="111"/>
  <c r="F132" i="111" s="1"/>
  <c r="E91" i="100"/>
  <c r="D28" i="111"/>
  <c r="F153" i="111" s="1"/>
  <c r="E94" i="100"/>
  <c r="D31" i="111"/>
  <c r="F156" i="111" s="1"/>
  <c r="E104" i="100"/>
  <c r="D41" i="111"/>
  <c r="F166" i="111" s="1"/>
  <c r="E87" i="100"/>
  <c r="D24" i="111"/>
  <c r="F149" i="111" s="1"/>
  <c r="E79" i="100"/>
  <c r="D16" i="111"/>
  <c r="F141" i="111" s="1"/>
  <c r="E119" i="100"/>
  <c r="D56" i="111"/>
  <c r="F181" i="111" s="1"/>
  <c r="E103" i="100"/>
  <c r="D40" i="111"/>
  <c r="F165" i="111" s="1"/>
  <c r="E109" i="100"/>
  <c r="D46" i="111"/>
  <c r="F171" i="111" s="1"/>
  <c r="E101" i="100"/>
  <c r="D38" i="111"/>
  <c r="F163" i="111" s="1"/>
  <c r="E105" i="100"/>
  <c r="D42" i="111"/>
  <c r="F167" i="111" s="1"/>
  <c r="E69" i="100"/>
  <c r="D6" i="111"/>
  <c r="F131" i="111" s="1"/>
  <c r="E98" i="100"/>
  <c r="D35" i="111"/>
  <c r="F160" i="111" s="1"/>
  <c r="E112" i="100"/>
  <c r="D49" i="111"/>
  <c r="F174" i="111" s="1"/>
  <c r="E89" i="100"/>
  <c r="D26" i="111"/>
  <c r="F151" i="111" s="1"/>
  <c r="E118" i="100"/>
  <c r="D55" i="111"/>
  <c r="F180" i="111" s="1"/>
  <c r="E108" i="100"/>
  <c r="D45" i="111"/>
  <c r="F170" i="111" s="1"/>
  <c r="E71" i="100"/>
  <c r="D8" i="111"/>
  <c r="F133" i="111" s="1"/>
  <c r="E81" i="100"/>
  <c r="D18" i="111"/>
  <c r="F143" i="111" s="1"/>
  <c r="E96" i="100"/>
  <c r="D33" i="111"/>
  <c r="F158" i="111" s="1"/>
  <c r="E95" i="100"/>
  <c r="D32" i="111"/>
  <c r="F157" i="111" s="1"/>
  <c r="E80" i="100"/>
  <c r="D17" i="111"/>
  <c r="F142" i="111" s="1"/>
  <c r="E73" i="100"/>
  <c r="D10" i="111"/>
  <c r="F135" i="111" s="1"/>
  <c r="E92" i="100"/>
  <c r="D29" i="111"/>
  <c r="F154" i="111" s="1"/>
  <c r="N46" i="100"/>
  <c r="N36" i="100"/>
  <c r="N28" i="100"/>
  <c r="N30" i="100"/>
  <c r="N27" i="100"/>
  <c r="N33" i="100"/>
  <c r="N47" i="100"/>
  <c r="N32" i="100"/>
  <c r="N22" i="100"/>
  <c r="N53" i="100"/>
  <c r="N43" i="100"/>
  <c r="N50" i="100"/>
  <c r="N31" i="100"/>
  <c r="N42" i="100"/>
  <c r="N20" i="100"/>
  <c r="N44" i="100"/>
  <c r="N37" i="100"/>
  <c r="N39" i="100"/>
  <c r="N48" i="100"/>
  <c r="N34" i="100"/>
  <c r="N19" i="100"/>
  <c r="N24" i="100"/>
  <c r="N45" i="100"/>
  <c r="N49" i="100"/>
  <c r="N25" i="100"/>
  <c r="N35" i="100"/>
  <c r="N56" i="100"/>
  <c r="N51" i="100"/>
  <c r="N54" i="100"/>
  <c r="N55" i="100"/>
  <c r="N21" i="100"/>
  <c r="N41" i="100"/>
  <c r="N57" i="100"/>
  <c r="N40" i="100"/>
  <c r="N23" i="100"/>
  <c r="N52" i="100"/>
  <c r="N29" i="100"/>
  <c r="N38" i="100"/>
  <c r="D39" i="110"/>
  <c r="E39" i="110" s="1"/>
  <c r="D34" i="110"/>
  <c r="E34" i="110" s="1"/>
  <c r="D48" i="110"/>
  <c r="E48" i="110" s="1"/>
  <c r="D6" i="110"/>
  <c r="E6" i="110" s="1"/>
  <c r="D15" i="110"/>
  <c r="E15" i="110" s="1"/>
  <c r="D56" i="110"/>
  <c r="E56" i="110" s="1"/>
  <c r="D13" i="110"/>
  <c r="E13" i="110" s="1"/>
  <c r="D22" i="110"/>
  <c r="E22" i="110" s="1"/>
  <c r="D12" i="110"/>
  <c r="E12" i="110" s="1"/>
  <c r="D27" i="110"/>
  <c r="E27" i="110" s="1"/>
  <c r="D47" i="110"/>
  <c r="E47" i="110" s="1"/>
  <c r="D40" i="110"/>
  <c r="E40" i="110" s="1"/>
  <c r="D21" i="110"/>
  <c r="E21" i="110" s="1"/>
  <c r="D9" i="110"/>
  <c r="E9" i="110" s="1"/>
  <c r="D46" i="110"/>
  <c r="E46" i="110" s="1"/>
  <c r="D20" i="110"/>
  <c r="E20" i="110" s="1"/>
  <c r="D35" i="110"/>
  <c r="E35" i="110" s="1"/>
  <c r="D43" i="110"/>
  <c r="E43" i="110" s="1"/>
  <c r="D7" i="110"/>
  <c r="E7" i="110" s="1"/>
  <c r="D37" i="110"/>
  <c r="E37" i="110" s="1"/>
  <c r="D28" i="110"/>
  <c r="E28" i="110" s="1"/>
  <c r="D31" i="110"/>
  <c r="E31" i="110" s="1"/>
  <c r="D41" i="110"/>
  <c r="E41" i="110" s="1"/>
  <c r="D24" i="110"/>
  <c r="E24" i="110" s="1"/>
  <c r="D38" i="110"/>
  <c r="E38" i="110" s="1"/>
  <c r="D42" i="110"/>
  <c r="E42" i="110" s="1"/>
  <c r="D26" i="110"/>
  <c r="E26" i="110" s="1"/>
  <c r="D55" i="110"/>
  <c r="E55" i="110" s="1"/>
  <c r="D45" i="110"/>
  <c r="E45" i="110" s="1"/>
  <c r="D18" i="110"/>
  <c r="E18" i="110" s="1"/>
  <c r="D33" i="110"/>
  <c r="E33" i="110" s="1"/>
  <c r="D32" i="110"/>
  <c r="E32" i="110" s="1"/>
  <c r="D17" i="110"/>
  <c r="E17" i="110" s="1"/>
  <c r="D10" i="110"/>
  <c r="E10" i="110" s="1"/>
  <c r="D29" i="110"/>
  <c r="E29" i="110" s="1"/>
  <c r="D49" i="110"/>
  <c r="E49" i="110" s="1"/>
  <c r="D8" i="110"/>
  <c r="E8" i="110" s="1"/>
  <c r="D19" i="110"/>
  <c r="E19" i="110" s="1"/>
  <c r="D16" i="110"/>
  <c r="E16" i="110" s="1"/>
  <c r="C57" i="110"/>
  <c r="E8" i="107"/>
  <c r="D18" i="107"/>
  <c r="D70" i="105"/>
  <c r="F78" i="100" l="1"/>
  <c r="E15" i="111"/>
  <c r="F191" i="111" s="1"/>
  <c r="L29" i="111"/>
  <c r="L38" i="111"/>
  <c r="L52" i="111"/>
  <c r="K52" i="111"/>
  <c r="K46" i="111"/>
  <c r="K35" i="111"/>
  <c r="L39" i="111"/>
  <c r="K39" i="111"/>
  <c r="K25" i="111"/>
  <c r="K47" i="111"/>
  <c r="K28" i="111"/>
  <c r="K55" i="111"/>
  <c r="K37" i="111"/>
  <c r="K44" i="111"/>
  <c r="K30" i="111"/>
  <c r="K56" i="111"/>
  <c r="K29" i="111"/>
  <c r="K57" i="111"/>
  <c r="K24" i="111"/>
  <c r="K41" i="111"/>
  <c r="K43" i="111"/>
  <c r="K20" i="111"/>
  <c r="K22" i="111"/>
  <c r="K38" i="111"/>
  <c r="K27" i="111"/>
  <c r="K42" i="111"/>
  <c r="K32" i="111"/>
  <c r="K40" i="111"/>
  <c r="K21" i="111"/>
  <c r="K19" i="111"/>
  <c r="K54" i="111"/>
  <c r="K23" i="111"/>
  <c r="K49" i="111"/>
  <c r="K31" i="111"/>
  <c r="K33" i="111"/>
  <c r="K51" i="111"/>
  <c r="K34" i="111"/>
  <c r="K50" i="111"/>
  <c r="K48" i="111"/>
  <c r="K45" i="111"/>
  <c r="K53" i="111"/>
  <c r="K36" i="111"/>
  <c r="K26" i="111"/>
  <c r="G49" i="110"/>
  <c r="K49" i="110"/>
  <c r="J49" i="110"/>
  <c r="F40" i="110"/>
  <c r="G40" i="110"/>
  <c r="J40" i="110"/>
  <c r="K40" i="110"/>
  <c r="F19" i="110"/>
  <c r="K19" i="110"/>
  <c r="G19" i="110"/>
  <c r="J19" i="110"/>
  <c r="F9" i="110"/>
  <c r="K9" i="110"/>
  <c r="J9" i="110"/>
  <c r="G9" i="110"/>
  <c r="K34" i="110"/>
  <c r="G34" i="110"/>
  <c r="J34" i="110"/>
  <c r="F8" i="110"/>
  <c r="K8" i="110"/>
  <c r="J8" i="110"/>
  <c r="G8" i="110"/>
  <c r="F38" i="110"/>
  <c r="J38" i="110"/>
  <c r="G38" i="110"/>
  <c r="K38" i="110"/>
  <c r="F21" i="110"/>
  <c r="G21" i="110"/>
  <c r="K21" i="110"/>
  <c r="J21" i="110"/>
  <c r="F39" i="110"/>
  <c r="K39" i="110"/>
  <c r="G39" i="110"/>
  <c r="J39" i="110"/>
  <c r="F29" i="110"/>
  <c r="K29" i="110"/>
  <c r="J29" i="110"/>
  <c r="G29" i="110"/>
  <c r="F41" i="110"/>
  <c r="K41" i="110"/>
  <c r="J41" i="110"/>
  <c r="G41" i="110"/>
  <c r="G47" i="110"/>
  <c r="J47" i="110"/>
  <c r="K47" i="110"/>
  <c r="F10" i="110"/>
  <c r="K10" i="110"/>
  <c r="G10" i="110"/>
  <c r="J10" i="110"/>
  <c r="F28" i="110"/>
  <c r="G28" i="110"/>
  <c r="K28" i="110"/>
  <c r="J28" i="110"/>
  <c r="K32" i="110"/>
  <c r="J32" i="110"/>
  <c r="G32" i="110"/>
  <c r="F24" i="110"/>
  <c r="J24" i="110"/>
  <c r="G24" i="110"/>
  <c r="K24" i="110"/>
  <c r="F37" i="110"/>
  <c r="G37" i="110"/>
  <c r="J37" i="110"/>
  <c r="K37" i="110"/>
  <c r="F7" i="110"/>
  <c r="K7" i="110"/>
  <c r="J7" i="110"/>
  <c r="G7" i="110"/>
  <c r="F27" i="110"/>
  <c r="J27" i="110"/>
  <c r="G27" i="110"/>
  <c r="K27" i="110"/>
  <c r="F22" i="110"/>
  <c r="J22" i="110"/>
  <c r="G22" i="110"/>
  <c r="K22" i="110"/>
  <c r="F18" i="110"/>
  <c r="J18" i="110"/>
  <c r="G18" i="110"/>
  <c r="K18" i="110"/>
  <c r="F32" i="110"/>
  <c r="F31" i="110"/>
  <c r="J31" i="110"/>
  <c r="K31" i="110"/>
  <c r="G31" i="110"/>
  <c r="F33" i="110"/>
  <c r="K33" i="110"/>
  <c r="J33" i="110"/>
  <c r="G33" i="110"/>
  <c r="F13" i="110"/>
  <c r="G13" i="110"/>
  <c r="K13" i="110"/>
  <c r="J13" i="110"/>
  <c r="F43" i="110"/>
  <c r="J43" i="110"/>
  <c r="K43" i="110"/>
  <c r="G43" i="110"/>
  <c r="F56" i="110"/>
  <c r="K56" i="110"/>
  <c r="J56" i="110"/>
  <c r="G56" i="110"/>
  <c r="F45" i="110"/>
  <c r="J45" i="110"/>
  <c r="G45" i="110"/>
  <c r="K45" i="110"/>
  <c r="F35" i="110"/>
  <c r="G35" i="110"/>
  <c r="K35" i="110"/>
  <c r="J35" i="110"/>
  <c r="F15" i="110"/>
  <c r="G15" i="110"/>
  <c r="K15" i="110"/>
  <c r="J15" i="110"/>
  <c r="F49" i="110"/>
  <c r="F6" i="110"/>
  <c r="G6" i="110"/>
  <c r="J6" i="110"/>
  <c r="K6" i="110"/>
  <c r="F34" i="110"/>
  <c r="F12" i="110"/>
  <c r="J12" i="110"/>
  <c r="K12" i="110"/>
  <c r="G12" i="110"/>
  <c r="F55" i="110"/>
  <c r="K55" i="110"/>
  <c r="G55" i="110"/>
  <c r="J55" i="110"/>
  <c r="F20" i="110"/>
  <c r="K20" i="110"/>
  <c r="J20" i="110"/>
  <c r="G20" i="110"/>
  <c r="F16" i="110"/>
  <c r="G16" i="110"/>
  <c r="K16" i="110"/>
  <c r="J16" i="110"/>
  <c r="F26" i="110"/>
  <c r="J26" i="110"/>
  <c r="G26" i="110"/>
  <c r="K26" i="110"/>
  <c r="F46" i="110"/>
  <c r="K46" i="110"/>
  <c r="J46" i="110"/>
  <c r="G46" i="110"/>
  <c r="F48" i="110"/>
  <c r="G48" i="110"/>
  <c r="J48" i="110"/>
  <c r="K48" i="110"/>
  <c r="F47" i="110"/>
  <c r="F17" i="110"/>
  <c r="K17" i="110"/>
  <c r="J17" i="110"/>
  <c r="G17" i="110"/>
  <c r="F42" i="110"/>
  <c r="J42" i="110"/>
  <c r="G42" i="110"/>
  <c r="K42" i="110"/>
  <c r="O42" i="100"/>
  <c r="O46" i="100"/>
  <c r="O51" i="100"/>
  <c r="O31" i="100"/>
  <c r="O49" i="100"/>
  <c r="O55" i="100"/>
  <c r="O56" i="100"/>
  <c r="O22" i="100"/>
  <c r="O34" i="100"/>
  <c r="O48" i="100"/>
  <c r="O35" i="100"/>
  <c r="O45" i="100"/>
  <c r="O38" i="100"/>
  <c r="O23" i="100"/>
  <c r="O39" i="100"/>
  <c r="O19" i="100"/>
  <c r="O30" i="100"/>
  <c r="O24" i="100"/>
  <c r="O26" i="100"/>
  <c r="O21" i="100"/>
  <c r="O40" i="100"/>
  <c r="O44" i="100"/>
  <c r="O33" i="100"/>
  <c r="O27" i="100"/>
  <c r="O28" i="100"/>
  <c r="O41" i="100"/>
  <c r="O20" i="100"/>
  <c r="O25" i="100"/>
  <c r="O36" i="100"/>
  <c r="O37" i="100"/>
  <c r="O52" i="100"/>
  <c r="O54" i="100"/>
  <c r="O32" i="100"/>
  <c r="O43" i="100"/>
  <c r="O53" i="100"/>
  <c r="O47" i="100"/>
  <c r="O57" i="100"/>
  <c r="O50" i="100"/>
  <c r="O29" i="100"/>
  <c r="E57" i="110"/>
  <c r="F58" i="111" s="1"/>
  <c r="G58" i="111" s="1"/>
  <c r="N26" i="100"/>
  <c r="E18" i="107"/>
  <c r="L26" i="111" l="1"/>
  <c r="L58" i="111" s="1"/>
  <c r="L59" i="111" s="1"/>
  <c r="E57" i="111"/>
  <c r="K58" i="111"/>
  <c r="G90" i="100"/>
  <c r="G87" i="100"/>
  <c r="G102" i="100"/>
  <c r="G71" i="100"/>
  <c r="G110" i="100"/>
  <c r="G101" i="100"/>
  <c r="G106" i="100"/>
  <c r="G108" i="100"/>
  <c r="G70" i="100"/>
  <c r="G95" i="100"/>
  <c r="G81" i="100"/>
  <c r="G84" i="100"/>
  <c r="G97" i="100"/>
  <c r="G103" i="100"/>
  <c r="G82" i="100"/>
  <c r="G89" i="100"/>
  <c r="G78" i="100"/>
  <c r="G91" i="100"/>
  <c r="G104" i="100"/>
  <c r="G94" i="100"/>
  <c r="G76" i="100"/>
  <c r="G80" i="100"/>
  <c r="G96" i="100"/>
  <c r="G109" i="100"/>
  <c r="G100" i="100"/>
  <c r="G112" i="100"/>
  <c r="G105" i="100"/>
  <c r="G118" i="100"/>
  <c r="G119" i="100"/>
  <c r="G111" i="100"/>
  <c r="G85" i="100"/>
  <c r="G72" i="100"/>
  <c r="G83" i="100"/>
  <c r="G69" i="100"/>
  <c r="G79" i="100"/>
  <c r="G75" i="100"/>
  <c r="G98" i="100"/>
  <c r="G73" i="100"/>
  <c r="G92" i="100"/>
  <c r="F57" i="110"/>
  <c r="G57" i="100"/>
  <c r="H57" i="100"/>
  <c r="B64" i="110"/>
  <c r="O58" i="100"/>
  <c r="O59" i="100" s="1"/>
  <c r="N58" i="100"/>
  <c r="G58" i="100" l="1"/>
  <c r="L31" i="110"/>
  <c r="L50" i="110"/>
  <c r="F50" i="111" s="1"/>
  <c r="L27" i="110"/>
  <c r="L12" i="110"/>
  <c r="L53" i="110"/>
  <c r="F53" i="111" s="1"/>
  <c r="L11" i="110"/>
  <c r="F11" i="111" s="1"/>
  <c r="L49" i="110"/>
  <c r="L9" i="110"/>
  <c r="L41" i="110"/>
  <c r="L46" i="110"/>
  <c r="L17" i="110"/>
  <c r="L36" i="110"/>
  <c r="F36" i="111" s="1"/>
  <c r="L15" i="110"/>
  <c r="L56" i="110"/>
  <c r="L34" i="110"/>
  <c r="F57" i="100"/>
  <c r="F17" i="111" l="1"/>
  <c r="M28" i="111" s="1"/>
  <c r="F46" i="111"/>
  <c r="F273" i="111" s="1"/>
  <c r="F41" i="111"/>
  <c r="M48" i="111" s="1"/>
  <c r="F9" i="111"/>
  <c r="M22" i="111" s="1"/>
  <c r="F49" i="111"/>
  <c r="F276" i="111" s="1"/>
  <c r="F12" i="111"/>
  <c r="M24" i="111" s="1"/>
  <c r="F34" i="111"/>
  <c r="F261" i="111" s="1"/>
  <c r="F27" i="111"/>
  <c r="F254" i="111" s="1"/>
  <c r="F56" i="111"/>
  <c r="F283" i="111" s="1"/>
  <c r="F15" i="111"/>
  <c r="F242" i="111" s="1"/>
  <c r="F31" i="111"/>
  <c r="F258" i="111" s="1"/>
  <c r="F238" i="111"/>
  <c r="M6" i="111"/>
  <c r="F280" i="111"/>
  <c r="M16" i="111"/>
  <c r="F263" i="111"/>
  <c r="M11" i="111"/>
  <c r="F277" i="111"/>
  <c r="M13" i="111"/>
  <c r="M52" i="111"/>
  <c r="L10" i="110"/>
  <c r="F10" i="111" s="1"/>
  <c r="L39" i="110"/>
  <c r="F39" i="111" s="1"/>
  <c r="L52" i="110"/>
  <c r="F52" i="111" s="1"/>
  <c r="L13" i="110"/>
  <c r="F13" i="111" s="1"/>
  <c r="L20" i="110"/>
  <c r="F20" i="111" s="1"/>
  <c r="L28" i="110"/>
  <c r="F28" i="111" s="1"/>
  <c r="L30" i="110"/>
  <c r="F30" i="111" s="1"/>
  <c r="L8" i="110"/>
  <c r="F8" i="111" s="1"/>
  <c r="L18" i="110"/>
  <c r="F18" i="111" s="1"/>
  <c r="L42" i="110"/>
  <c r="F42" i="111" s="1"/>
  <c r="L14" i="110"/>
  <c r="F14" i="111" s="1"/>
  <c r="L32" i="110"/>
  <c r="F32" i="111" s="1"/>
  <c r="L6" i="110"/>
  <c r="F6" i="111" s="1"/>
  <c r="J57" i="110"/>
  <c r="J59" i="110" s="1"/>
  <c r="L35" i="110"/>
  <c r="F35" i="111" s="1"/>
  <c r="L38" i="110"/>
  <c r="F38" i="111" s="1"/>
  <c r="L29" i="110"/>
  <c r="F29" i="111" s="1"/>
  <c r="L24" i="110"/>
  <c r="F24" i="111" s="1"/>
  <c r="L40" i="110"/>
  <c r="F40" i="111" s="1"/>
  <c r="L7" i="110"/>
  <c r="F7" i="111" s="1"/>
  <c r="L51" i="110"/>
  <c r="F51" i="111" s="1"/>
  <c r="L19" i="110"/>
  <c r="F19" i="111" s="1"/>
  <c r="L26" i="110"/>
  <c r="F26" i="111" s="1"/>
  <c r="L45" i="110"/>
  <c r="F45" i="111" s="1"/>
  <c r="L47" i="110"/>
  <c r="F47" i="111" s="1"/>
  <c r="L22" i="110"/>
  <c r="F22" i="111" s="1"/>
  <c r="L44" i="110"/>
  <c r="F44" i="111" s="1"/>
  <c r="L33" i="110"/>
  <c r="F33" i="111" s="1"/>
  <c r="L43" i="110"/>
  <c r="F43" i="111" s="1"/>
  <c r="L54" i="110"/>
  <c r="F54" i="111" s="1"/>
  <c r="L55" i="110"/>
  <c r="F55" i="111" s="1"/>
  <c r="L48" i="110"/>
  <c r="F48" i="111" s="1"/>
  <c r="K57" i="110"/>
  <c r="K59" i="110" s="1"/>
  <c r="L37" i="110"/>
  <c r="F37" i="111" s="1"/>
  <c r="L25" i="110"/>
  <c r="F25" i="111" s="1"/>
  <c r="L23" i="110"/>
  <c r="F23" i="111" s="1"/>
  <c r="L16" i="110"/>
  <c r="F16" i="111" s="1"/>
  <c r="L21" i="110"/>
  <c r="F21" i="111" s="1"/>
  <c r="B25" i="105"/>
  <c r="B71" i="105" s="1"/>
  <c r="M42" i="111" l="1"/>
  <c r="M26" i="111"/>
  <c r="F239" i="111"/>
  <c r="M36" i="111"/>
  <c r="M55" i="111"/>
  <c r="M39" i="111"/>
  <c r="M57" i="111"/>
  <c r="F236" i="111"/>
  <c r="F268" i="111"/>
  <c r="F57" i="111"/>
  <c r="F244" i="111"/>
  <c r="F281" i="111"/>
  <c r="M17" i="111"/>
  <c r="F251" i="111"/>
  <c r="M34" i="111"/>
  <c r="F255" i="111"/>
  <c r="M37" i="111"/>
  <c r="F265" i="111"/>
  <c r="M45" i="111"/>
  <c r="F240" i="111"/>
  <c r="M25" i="111"/>
  <c r="F247" i="111"/>
  <c r="M31" i="111"/>
  <c r="F262" i="111"/>
  <c r="M43" i="111"/>
  <c r="F279" i="111"/>
  <c r="M15" i="111"/>
  <c r="F256" i="111"/>
  <c r="M38" i="111"/>
  <c r="F266" i="111"/>
  <c r="M46" i="111"/>
  <c r="F274" i="111"/>
  <c r="M53" i="111"/>
  <c r="F237" i="111"/>
  <c r="M23" i="111"/>
  <c r="F250" i="111"/>
  <c r="M8" i="111"/>
  <c r="F259" i="111"/>
  <c r="M40" i="111"/>
  <c r="F271" i="111"/>
  <c r="M12" i="111"/>
  <c r="F253" i="111"/>
  <c r="M35" i="111"/>
  <c r="F241" i="111"/>
  <c r="M7" i="111"/>
  <c r="F249" i="111"/>
  <c r="M33" i="111"/>
  <c r="F269" i="111"/>
  <c r="M49" i="111"/>
  <c r="F270" i="111"/>
  <c r="M50" i="111"/>
  <c r="F248" i="111"/>
  <c r="M32" i="111"/>
  <c r="F252" i="111"/>
  <c r="M9" i="111"/>
  <c r="F246" i="111"/>
  <c r="M30" i="111"/>
  <c r="F278" i="111"/>
  <c r="M14" i="111"/>
  <c r="F245" i="111"/>
  <c r="M29" i="111"/>
  <c r="F272" i="111"/>
  <c r="M51" i="111"/>
  <c r="F264" i="111"/>
  <c r="M44" i="111"/>
  <c r="F275" i="111"/>
  <c r="M54" i="111"/>
  <c r="F234" i="111"/>
  <c r="M20" i="111"/>
  <c r="F235" i="111"/>
  <c r="M21" i="111"/>
  <c r="F260" i="111"/>
  <c r="M41" i="111"/>
  <c r="F243" i="111"/>
  <c r="M27" i="111"/>
  <c r="F282" i="111"/>
  <c r="M56" i="111"/>
  <c r="F267" i="111"/>
  <c r="M47" i="111"/>
  <c r="F257" i="111"/>
  <c r="M10" i="111"/>
  <c r="F233" i="111"/>
  <c r="M19" i="111"/>
  <c r="L57" i="110"/>
  <c r="B11" i="105"/>
  <c r="M18" i="111" l="1"/>
  <c r="M58" i="111"/>
  <c r="L59" i="110"/>
  <c r="C64" i="110" s="1"/>
  <c r="C20" i="105"/>
  <c r="D20" i="105" s="1"/>
  <c r="C21" i="105"/>
  <c r="D21" i="105" s="1"/>
  <c r="C13" i="105"/>
  <c r="D13" i="105" s="1"/>
  <c r="C22" i="105"/>
  <c r="D22" i="105" s="1"/>
  <c r="C23" i="105"/>
  <c r="D23" i="105" s="1"/>
  <c r="C17" i="105"/>
  <c r="D17" i="105" s="1"/>
  <c r="C24" i="105"/>
  <c r="D24" i="105" s="1"/>
  <c r="C19" i="105"/>
  <c r="D19" i="105" s="1"/>
  <c r="C14" i="105"/>
  <c r="D14" i="105" s="1"/>
  <c r="C15" i="105"/>
  <c r="D15" i="105" s="1"/>
  <c r="C16" i="105"/>
  <c r="D16" i="105" s="1"/>
  <c r="C18" i="105"/>
  <c r="D18" i="105" s="1"/>
  <c r="M59" i="111" l="1"/>
  <c r="E77" i="100"/>
  <c r="D14" i="111"/>
  <c r="F139" i="111" s="1"/>
  <c r="E74" i="100"/>
  <c r="D11" i="111"/>
  <c r="F136" i="111" s="1"/>
  <c r="E99" i="100"/>
  <c r="D36" i="111"/>
  <c r="F161" i="111" s="1"/>
  <c r="E86" i="100"/>
  <c r="D23" i="111"/>
  <c r="F148" i="111" s="1"/>
  <c r="E116" i="100"/>
  <c r="D53" i="111"/>
  <c r="F178" i="111" s="1"/>
  <c r="E115" i="100"/>
  <c r="D52" i="111"/>
  <c r="F177" i="111" s="1"/>
  <c r="E107" i="100"/>
  <c r="D44" i="111"/>
  <c r="F169" i="111" s="1"/>
  <c r="E117" i="100"/>
  <c r="D54" i="111"/>
  <c r="F179" i="111" s="1"/>
  <c r="E114" i="100"/>
  <c r="D51" i="111"/>
  <c r="F176" i="111" s="1"/>
  <c r="E88" i="100"/>
  <c r="D25" i="111"/>
  <c r="F150" i="111" s="1"/>
  <c r="E93" i="100"/>
  <c r="D30" i="111"/>
  <c r="F155" i="111" s="1"/>
  <c r="E113" i="100"/>
  <c r="D50" i="111"/>
  <c r="F175" i="111" s="1"/>
  <c r="N15" i="100"/>
  <c r="N6" i="100"/>
  <c r="N8" i="100"/>
  <c r="N7" i="100"/>
  <c r="N14" i="100"/>
  <c r="N13" i="100"/>
  <c r="N17" i="100"/>
  <c r="N12" i="100"/>
  <c r="N11" i="100"/>
  <c r="N16" i="100"/>
  <c r="N10" i="100"/>
  <c r="N9" i="100"/>
  <c r="D25" i="105"/>
  <c r="D71" i="105" s="1"/>
  <c r="E57" i="100"/>
  <c r="C25" i="105"/>
  <c r="C71" i="105" s="1"/>
  <c r="K13" i="111" l="1"/>
  <c r="K8" i="111"/>
  <c r="K15" i="111"/>
  <c r="K6" i="111"/>
  <c r="D57" i="111"/>
  <c r="K17" i="111"/>
  <c r="K10" i="111"/>
  <c r="K9" i="111"/>
  <c r="K11" i="111"/>
  <c r="K7" i="111"/>
  <c r="K16" i="111"/>
  <c r="K14" i="111"/>
  <c r="K12" i="111"/>
  <c r="N18" i="100"/>
  <c r="N59" i="100" s="1"/>
  <c r="K18" i="111" l="1"/>
  <c r="K59" i="111" s="1"/>
  <c r="D116" i="100"/>
  <c r="H116" i="100" s="1"/>
  <c r="D87" i="100"/>
  <c r="H87" i="100" s="1"/>
  <c r="D113" i="100"/>
  <c r="H113" i="100" s="1"/>
  <c r="D117" i="100"/>
  <c r="H117" i="100" s="1"/>
  <c r="D100" i="100"/>
  <c r="H100" i="100" s="1"/>
  <c r="P54" i="100"/>
  <c r="P8" i="100"/>
  <c r="P19" i="100"/>
  <c r="D73" i="100" l="1"/>
  <c r="H73" i="100" s="1"/>
  <c r="D105" i="100"/>
  <c r="H105" i="100" s="1"/>
  <c r="D72" i="100"/>
  <c r="H72" i="100" s="1"/>
  <c r="D86" i="100"/>
  <c r="H86" i="100" s="1"/>
  <c r="D79" i="100"/>
  <c r="H79" i="100" s="1"/>
  <c r="D80" i="100"/>
  <c r="H80" i="100" s="1"/>
  <c r="D77" i="100"/>
  <c r="H77" i="100" s="1"/>
  <c r="M44" i="100"/>
  <c r="I37" i="100"/>
  <c r="D91" i="100"/>
  <c r="H91" i="100" s="1"/>
  <c r="D93" i="100"/>
  <c r="H93" i="100" s="1"/>
  <c r="I54" i="100"/>
  <c r="M17" i="100"/>
  <c r="D85" i="100"/>
  <c r="H85" i="100" s="1"/>
  <c r="D75" i="100"/>
  <c r="H75" i="100" s="1"/>
  <c r="D102" i="100"/>
  <c r="H102" i="100" s="1"/>
  <c r="D119" i="100"/>
  <c r="H119" i="100" s="1"/>
  <c r="D89" i="100"/>
  <c r="H89" i="100" s="1"/>
  <c r="D98" i="100"/>
  <c r="H98" i="100" s="1"/>
  <c r="D111" i="100"/>
  <c r="H111" i="100" s="1"/>
  <c r="D115" i="100"/>
  <c r="H115" i="100" s="1"/>
  <c r="M13" i="100"/>
  <c r="I50" i="100"/>
  <c r="D109" i="100"/>
  <c r="H109" i="100" s="1"/>
  <c r="D92" i="100"/>
  <c r="H92" i="100" s="1"/>
  <c r="D81" i="100"/>
  <c r="H81" i="100" s="1"/>
  <c r="D88" i="100"/>
  <c r="H88" i="100" s="1"/>
  <c r="D118" i="100"/>
  <c r="H118" i="100" s="1"/>
  <c r="D108" i="100"/>
  <c r="H108" i="100" s="1"/>
  <c r="D99" i="100"/>
  <c r="H99" i="100" s="1"/>
  <c r="D97" i="100"/>
  <c r="H97" i="100" s="1"/>
  <c r="D69" i="100"/>
  <c r="H69" i="100" s="1"/>
  <c r="D90" i="100"/>
  <c r="H90" i="100" s="1"/>
  <c r="D95" i="100"/>
  <c r="H95" i="100" s="1"/>
  <c r="D71" i="100"/>
  <c r="H71" i="100" s="1"/>
  <c r="D82" i="100"/>
  <c r="H82" i="100" s="1"/>
  <c r="D104" i="100"/>
  <c r="H104" i="100" s="1"/>
  <c r="D96" i="100"/>
  <c r="H96" i="100" s="1"/>
  <c r="M34" i="100"/>
  <c r="I24" i="100"/>
  <c r="D76" i="100"/>
  <c r="H76" i="100" s="1"/>
  <c r="D101" i="100"/>
  <c r="H101" i="100" s="1"/>
  <c r="D83" i="100"/>
  <c r="H83" i="100" s="1"/>
  <c r="M16" i="100"/>
  <c r="I53" i="100"/>
  <c r="D103" i="100"/>
  <c r="H103" i="100" s="1"/>
  <c r="D78" i="100"/>
  <c r="H78" i="100" s="1"/>
  <c r="D70" i="100"/>
  <c r="H70" i="100" s="1"/>
  <c r="D114" i="100"/>
  <c r="H114" i="100" s="1"/>
  <c r="D112" i="100"/>
  <c r="H112" i="100" s="1"/>
  <c r="D107" i="100"/>
  <c r="H107" i="100" s="1"/>
  <c r="D110" i="100"/>
  <c r="H110" i="100" s="1"/>
  <c r="D84" i="100"/>
  <c r="H84" i="100" s="1"/>
  <c r="D106" i="100"/>
  <c r="H106" i="100" s="1"/>
  <c r="D94" i="100"/>
  <c r="H94" i="100" s="1"/>
  <c r="D74" i="100"/>
  <c r="H74" i="100" s="1"/>
  <c r="P29" i="100"/>
  <c r="P28" i="100"/>
  <c r="P34" i="100"/>
  <c r="P46" i="100"/>
  <c r="P16" i="100"/>
  <c r="P30" i="100"/>
  <c r="P36" i="100"/>
  <c r="P40" i="100"/>
  <c r="P7" i="100"/>
  <c r="P21" i="100"/>
  <c r="P43" i="100"/>
  <c r="P10" i="100"/>
  <c r="P37" i="100"/>
  <c r="P9" i="100"/>
  <c r="P56" i="100"/>
  <c r="P15" i="100"/>
  <c r="P26" i="100"/>
  <c r="P51" i="100"/>
  <c r="P44" i="100"/>
  <c r="Q44" i="100" s="1"/>
  <c r="P12" i="100"/>
  <c r="P48" i="100"/>
  <c r="P41" i="100"/>
  <c r="P52" i="100"/>
  <c r="P53" i="100"/>
  <c r="P32" i="100"/>
  <c r="P45" i="100"/>
  <c r="P13" i="100"/>
  <c r="Q13" i="100" s="1"/>
  <c r="P11" i="100"/>
  <c r="P27" i="100"/>
  <c r="P47" i="100"/>
  <c r="P57" i="100"/>
  <c r="P14" i="100"/>
  <c r="P55" i="100"/>
  <c r="P42" i="100"/>
  <c r="P35" i="100"/>
  <c r="P25" i="100"/>
  <c r="P6" i="100"/>
  <c r="P31" i="100"/>
  <c r="P17" i="100"/>
  <c r="P33" i="100"/>
  <c r="P24" i="100"/>
  <c r="P49" i="100"/>
  <c r="P22" i="100"/>
  <c r="P23" i="100"/>
  <c r="P38" i="100"/>
  <c r="P50" i="100"/>
  <c r="P39" i="100"/>
  <c r="Q34" i="100" l="1"/>
  <c r="M41" i="100"/>
  <c r="I33" i="100"/>
  <c r="D57" i="100"/>
  <c r="M19" i="100"/>
  <c r="I6" i="100"/>
  <c r="M29" i="100"/>
  <c r="Q29" i="100" s="1"/>
  <c r="I18" i="100"/>
  <c r="I44" i="100"/>
  <c r="M12" i="100"/>
  <c r="Q12" i="100" s="1"/>
  <c r="M48" i="100"/>
  <c r="Q48" i="100" s="1"/>
  <c r="I41" i="100"/>
  <c r="M38" i="100"/>
  <c r="Q38" i="100" s="1"/>
  <c r="I29" i="100"/>
  <c r="M27" i="100"/>
  <c r="Q27" i="100" s="1"/>
  <c r="I16" i="100"/>
  <c r="M42" i="100"/>
  <c r="Q42" i="100" s="1"/>
  <c r="I34" i="100"/>
  <c r="M6" i="100"/>
  <c r="Q6" i="100" s="1"/>
  <c r="I11" i="100"/>
  <c r="M55" i="100"/>
  <c r="Q55" i="100" s="1"/>
  <c r="I49" i="100"/>
  <c r="M35" i="100"/>
  <c r="Q35" i="100" s="1"/>
  <c r="I26" i="100"/>
  <c r="I30" i="100"/>
  <c r="M10" i="100"/>
  <c r="Q10" i="100" s="1"/>
  <c r="M31" i="100"/>
  <c r="Q31" i="100" s="1"/>
  <c r="I20" i="100"/>
  <c r="M30" i="100"/>
  <c r="Q30" i="100" s="1"/>
  <c r="I19" i="100"/>
  <c r="M11" i="100"/>
  <c r="Q11" i="100" s="1"/>
  <c r="I36" i="100"/>
  <c r="M52" i="100"/>
  <c r="Q52" i="100" s="1"/>
  <c r="I46" i="100"/>
  <c r="M8" i="100"/>
  <c r="Q8" i="100" s="1"/>
  <c r="I23" i="100"/>
  <c r="M43" i="100"/>
  <c r="Q43" i="100" s="1"/>
  <c r="I35" i="100"/>
  <c r="M39" i="100"/>
  <c r="Q39" i="100" s="1"/>
  <c r="I31" i="100"/>
  <c r="M14" i="100"/>
  <c r="Q14" i="100" s="1"/>
  <c r="I51" i="100"/>
  <c r="M57" i="100"/>
  <c r="Q57" i="100" s="1"/>
  <c r="I56" i="100"/>
  <c r="M37" i="100"/>
  <c r="Q37" i="100" s="1"/>
  <c r="I28" i="100"/>
  <c r="M45" i="100"/>
  <c r="Q45" i="100" s="1"/>
  <c r="I38" i="100"/>
  <c r="M21" i="100"/>
  <c r="Q21" i="100" s="1"/>
  <c r="I8" i="100"/>
  <c r="M51" i="100"/>
  <c r="Q51" i="100" s="1"/>
  <c r="I45" i="100"/>
  <c r="M22" i="100"/>
  <c r="Q22" i="100" s="1"/>
  <c r="I9" i="100"/>
  <c r="Q17" i="100"/>
  <c r="Q16" i="100"/>
  <c r="M50" i="100"/>
  <c r="Q50" i="100" s="1"/>
  <c r="I43" i="100"/>
  <c r="M20" i="100"/>
  <c r="I7" i="100"/>
  <c r="M46" i="100"/>
  <c r="Q46" i="100" s="1"/>
  <c r="I39" i="100"/>
  <c r="Q41" i="100"/>
  <c r="M25" i="100"/>
  <c r="Q25" i="100" s="1"/>
  <c r="I13" i="100"/>
  <c r="M40" i="100"/>
  <c r="Q40" i="100" s="1"/>
  <c r="I32" i="100"/>
  <c r="M56" i="100"/>
  <c r="Q56" i="100" s="1"/>
  <c r="I55" i="100"/>
  <c r="M49" i="100"/>
  <c r="Q49" i="100" s="1"/>
  <c r="I42" i="100"/>
  <c r="M32" i="100"/>
  <c r="Q32" i="100" s="1"/>
  <c r="I21" i="100"/>
  <c r="M26" i="100"/>
  <c r="Q26" i="100" s="1"/>
  <c r="I15" i="100"/>
  <c r="I52" i="100"/>
  <c r="M15" i="100"/>
  <c r="Q15" i="100" s="1"/>
  <c r="M24" i="100"/>
  <c r="Q24" i="100" s="1"/>
  <c r="I12" i="100"/>
  <c r="I14" i="100"/>
  <c r="M7" i="100"/>
  <c r="Q7" i="100" s="1"/>
  <c r="M36" i="100"/>
  <c r="Q36" i="100" s="1"/>
  <c r="I27" i="100"/>
  <c r="M9" i="100"/>
  <c r="Q9" i="100" s="1"/>
  <c r="I25" i="100"/>
  <c r="M23" i="100"/>
  <c r="Q23" i="100" s="1"/>
  <c r="I10" i="100"/>
  <c r="M53" i="100"/>
  <c r="Q53" i="100" s="1"/>
  <c r="I47" i="100"/>
  <c r="M47" i="100"/>
  <c r="Q47" i="100" s="1"/>
  <c r="I40" i="100"/>
  <c r="M54" i="100"/>
  <c r="Q54" i="100" s="1"/>
  <c r="I48" i="100"/>
  <c r="M33" i="100"/>
  <c r="Q33" i="100" s="1"/>
  <c r="I22" i="100"/>
  <c r="M28" i="100"/>
  <c r="Q28" i="100" s="1"/>
  <c r="I17" i="100"/>
  <c r="P18" i="100"/>
  <c r="P20" i="100"/>
  <c r="C57" i="100"/>
  <c r="D58" i="100" l="1"/>
  <c r="I57" i="100"/>
  <c r="M58" i="100"/>
  <c r="Q19" i="100"/>
  <c r="M18" i="100"/>
  <c r="Q18" i="100"/>
  <c r="Q20" i="100"/>
  <c r="Q58" i="100" s="1"/>
  <c r="P58" i="100"/>
  <c r="P59" i="100" s="1"/>
  <c r="Q59" i="100" l="1"/>
  <c r="M59" i="100"/>
  <c r="D7" i="104"/>
  <c r="D9" i="104" s="1"/>
  <c r="D25" i="104"/>
  <c r="D33" i="104"/>
  <c r="D8" i="104" l="1"/>
  <c r="E24" i="104" s="1"/>
  <c r="E38" i="104"/>
  <c r="E29" i="104"/>
  <c r="D53" i="104"/>
  <c r="D29" i="104"/>
  <c r="D18" i="104"/>
  <c r="D32" i="104"/>
  <c r="E19" i="104"/>
  <c r="E67" i="104"/>
  <c r="E53" i="104"/>
  <c r="F53" i="104" s="1"/>
  <c r="C35" i="111" s="1"/>
  <c r="F109" i="111" s="1"/>
  <c r="E56" i="104"/>
  <c r="D22" i="104"/>
  <c r="D52" i="104"/>
  <c r="E21" i="104"/>
  <c r="D45" i="104"/>
  <c r="E47" i="104"/>
  <c r="E58" i="104"/>
  <c r="E36" i="104"/>
  <c r="D67" i="104"/>
  <c r="J29" i="104"/>
  <c r="N14" i="104" s="1"/>
  <c r="D61" i="104"/>
  <c r="D16" i="104"/>
  <c r="E14" i="104"/>
  <c r="D14" i="104"/>
  <c r="D54" i="104"/>
  <c r="D24" i="104"/>
  <c r="D49" i="104"/>
  <c r="E23" i="104"/>
  <c r="E39" i="104"/>
  <c r="E44" i="104"/>
  <c r="E46" i="104"/>
  <c r="D42" i="104"/>
  <c r="E20" i="104"/>
  <c r="E64" i="104"/>
  <c r="E51" i="104"/>
  <c r="E63" i="104"/>
  <c r="D31" i="104"/>
  <c r="D20" i="104"/>
  <c r="E15" i="104"/>
  <c r="D40" i="104"/>
  <c r="E60" i="104"/>
  <c r="E59" i="104"/>
  <c r="E43" i="104"/>
  <c r="D59" i="104"/>
  <c r="D56" i="104"/>
  <c r="F29" i="104"/>
  <c r="C6" i="111" s="1"/>
  <c r="F80" i="111" s="1"/>
  <c r="D66" i="104"/>
  <c r="D15" i="104"/>
  <c r="D60" i="104"/>
  <c r="D23" i="104"/>
  <c r="E22" i="104"/>
  <c r="E35" i="104"/>
  <c r="E40" i="104"/>
  <c r="E54" i="104"/>
  <c r="D58" i="104"/>
  <c r="E18" i="104"/>
  <c r="F18" i="104" s="1"/>
  <c r="C30" i="111" s="1"/>
  <c r="F104" i="111" s="1"/>
  <c r="E32" i="104"/>
  <c r="E34" i="104"/>
  <c r="E50" i="104"/>
  <c r="D41" i="104"/>
  <c r="D37" i="104"/>
  <c r="E16" i="104"/>
  <c r="D19" i="104"/>
  <c r="E30" i="104"/>
  <c r="E65" i="104"/>
  <c r="E48" i="104"/>
  <c r="D44" i="104"/>
  <c r="D50" i="104"/>
  <c r="D46" i="104"/>
  <c r="E66" i="104"/>
  <c r="E55" i="104"/>
  <c r="E62" i="104"/>
  <c r="E37" i="104"/>
  <c r="D64" i="104"/>
  <c r="D36" i="104"/>
  <c r="D17" i="104"/>
  <c r="D57" i="104"/>
  <c r="D55" i="104"/>
  <c r="E17" i="104"/>
  <c r="D51" i="104"/>
  <c r="E42" i="104"/>
  <c r="E49" i="104"/>
  <c r="E45" i="104"/>
  <c r="E61" i="104"/>
  <c r="D34" i="104"/>
  <c r="D63" i="104"/>
  <c r="D43" i="104"/>
  <c r="D65" i="104"/>
  <c r="D62" i="104"/>
  <c r="D38" i="104"/>
  <c r="D39" i="104"/>
  <c r="E25" i="104"/>
  <c r="J25" i="104" s="1"/>
  <c r="N62" i="104" s="1"/>
  <c r="E52" i="104"/>
  <c r="E57" i="104"/>
  <c r="E31" i="104"/>
  <c r="D30" i="104"/>
  <c r="D68" i="104" s="1"/>
  <c r="D48" i="104"/>
  <c r="D47" i="104"/>
  <c r="D21" i="104"/>
  <c r="D35" i="104"/>
  <c r="E41" i="104"/>
  <c r="E33" i="104"/>
  <c r="J33" i="104" s="1"/>
  <c r="N18" i="104" s="1"/>
  <c r="N43" i="111" l="1"/>
  <c r="O43" i="111" s="1"/>
  <c r="G35" i="111"/>
  <c r="N10" i="111"/>
  <c r="O10" i="111" s="1"/>
  <c r="G30" i="111"/>
  <c r="N19" i="111"/>
  <c r="G6" i="111"/>
  <c r="J53" i="104"/>
  <c r="N43" i="104" s="1"/>
  <c r="E68" i="104"/>
  <c r="E26" i="104"/>
  <c r="F16" i="104"/>
  <c r="C23" i="111" s="1"/>
  <c r="F97" i="111" s="1"/>
  <c r="J16" i="104"/>
  <c r="N31" i="104" s="1"/>
  <c r="F61" i="104"/>
  <c r="C45" i="111" s="1"/>
  <c r="F119" i="111" s="1"/>
  <c r="J61" i="104"/>
  <c r="N53" i="104" s="1"/>
  <c r="J51" i="104"/>
  <c r="N41" i="104" s="1"/>
  <c r="F51" i="104"/>
  <c r="C33" i="111" s="1"/>
  <c r="F107" i="111" s="1"/>
  <c r="J50" i="104"/>
  <c r="N40" i="104" s="1"/>
  <c r="F50" i="104"/>
  <c r="C32" i="111" s="1"/>
  <c r="F106" i="111" s="1"/>
  <c r="F59" i="104"/>
  <c r="C42" i="111" s="1"/>
  <c r="F116" i="111" s="1"/>
  <c r="J59" i="104"/>
  <c r="N50" i="104" s="1"/>
  <c r="F67" i="104"/>
  <c r="C56" i="111" s="1"/>
  <c r="F130" i="111" s="1"/>
  <c r="J67" i="104"/>
  <c r="N64" i="104" s="1"/>
  <c r="J32" i="104"/>
  <c r="N17" i="104" s="1"/>
  <c r="F32" i="104"/>
  <c r="C9" i="111" s="1"/>
  <c r="F83" i="111" s="1"/>
  <c r="F42" i="104"/>
  <c r="C21" i="111" s="1"/>
  <c r="F95" i="111" s="1"/>
  <c r="J42" i="104"/>
  <c r="N29" i="104" s="1"/>
  <c r="J39" i="104"/>
  <c r="N26" i="104" s="1"/>
  <c r="F39" i="104"/>
  <c r="C18" i="111" s="1"/>
  <c r="F92" i="111" s="1"/>
  <c r="J44" i="104"/>
  <c r="N32" i="104" s="1"/>
  <c r="F44" i="104"/>
  <c r="C24" i="111" s="1"/>
  <c r="F98" i="111" s="1"/>
  <c r="F58" i="104"/>
  <c r="C41" i="111" s="1"/>
  <c r="F115" i="111" s="1"/>
  <c r="J58" i="104"/>
  <c r="N49" i="104" s="1"/>
  <c r="J35" i="104"/>
  <c r="N21" i="104" s="1"/>
  <c r="F35" i="104"/>
  <c r="C13" i="111" s="1"/>
  <c r="F87" i="111" s="1"/>
  <c r="J65" i="104"/>
  <c r="N57" i="104" s="1"/>
  <c r="F65" i="104"/>
  <c r="C49" i="111" s="1"/>
  <c r="F123" i="111" s="1"/>
  <c r="J17" i="104"/>
  <c r="N33" i="104" s="1"/>
  <c r="F17" i="104"/>
  <c r="C25" i="111" s="1"/>
  <c r="F99" i="111" s="1"/>
  <c r="F40" i="104"/>
  <c r="C19" i="111" s="1"/>
  <c r="F93" i="111" s="1"/>
  <c r="J40" i="104"/>
  <c r="N27" i="104" s="1"/>
  <c r="J18" i="104"/>
  <c r="N38" i="104" s="1"/>
  <c r="J23" i="104"/>
  <c r="N60" i="104" s="1"/>
  <c r="F23" i="104"/>
  <c r="C52" i="111" s="1"/>
  <c r="F126" i="111" s="1"/>
  <c r="J38" i="104"/>
  <c r="N25" i="104" s="1"/>
  <c r="F38" i="104"/>
  <c r="C17" i="111" s="1"/>
  <c r="F91" i="111" s="1"/>
  <c r="J55" i="104"/>
  <c r="N46" i="104" s="1"/>
  <c r="F55" i="104"/>
  <c r="C38" i="111" s="1"/>
  <c r="F112" i="111" s="1"/>
  <c r="F62" i="104"/>
  <c r="C46" i="111" s="1"/>
  <c r="F120" i="111" s="1"/>
  <c r="J62" i="104"/>
  <c r="N54" i="104" s="1"/>
  <c r="J57" i="104"/>
  <c r="N48" i="104" s="1"/>
  <c r="F57" i="104"/>
  <c r="C40" i="111" s="1"/>
  <c r="F114" i="111" s="1"/>
  <c r="J21" i="104"/>
  <c r="N58" i="104" s="1"/>
  <c r="F21" i="104"/>
  <c r="C50" i="111" s="1"/>
  <c r="F124" i="111" s="1"/>
  <c r="F43" i="104"/>
  <c r="C22" i="111" s="1"/>
  <c r="F96" i="111" s="1"/>
  <c r="J43" i="104"/>
  <c r="N30" i="104" s="1"/>
  <c r="F36" i="104"/>
  <c r="C15" i="111" s="1"/>
  <c r="F89" i="111" s="1"/>
  <c r="J36" i="104"/>
  <c r="N23" i="104" s="1"/>
  <c r="J19" i="104"/>
  <c r="N44" i="104" s="1"/>
  <c r="F19" i="104"/>
  <c r="C36" i="111" s="1"/>
  <c r="F110" i="111" s="1"/>
  <c r="F47" i="104"/>
  <c r="C28" i="111" s="1"/>
  <c r="F102" i="111" s="1"/>
  <c r="J47" i="104"/>
  <c r="N36" i="104" s="1"/>
  <c r="J63" i="104"/>
  <c r="N55" i="104" s="1"/>
  <c r="F63" i="104"/>
  <c r="C47" i="111" s="1"/>
  <c r="F121" i="111" s="1"/>
  <c r="F64" i="104"/>
  <c r="C48" i="111" s="1"/>
  <c r="F122" i="111" s="1"/>
  <c r="J64" i="104"/>
  <c r="N56" i="104" s="1"/>
  <c r="J48" i="104"/>
  <c r="N37" i="104" s="1"/>
  <c r="F48" i="104"/>
  <c r="C29" i="111" s="1"/>
  <c r="F103" i="111" s="1"/>
  <c r="J34" i="104"/>
  <c r="N20" i="104" s="1"/>
  <c r="F34" i="104"/>
  <c r="C12" i="111" s="1"/>
  <c r="F86" i="111" s="1"/>
  <c r="F37" i="104"/>
  <c r="C16" i="111" s="1"/>
  <c r="F90" i="111" s="1"/>
  <c r="J37" i="104"/>
  <c r="N24" i="104" s="1"/>
  <c r="F60" i="104"/>
  <c r="C43" i="111" s="1"/>
  <c r="F117" i="111" s="1"/>
  <c r="J60" i="104"/>
  <c r="N51" i="104" s="1"/>
  <c r="F49" i="104"/>
  <c r="C31" i="111" s="1"/>
  <c r="F105" i="111" s="1"/>
  <c r="J49" i="104"/>
  <c r="N39" i="104" s="1"/>
  <c r="F45" i="104"/>
  <c r="C26" i="111" s="1"/>
  <c r="F100" i="111" s="1"/>
  <c r="J45" i="104"/>
  <c r="N34" i="104" s="1"/>
  <c r="J46" i="104"/>
  <c r="N35" i="104" s="1"/>
  <c r="F46" i="104"/>
  <c r="C27" i="111" s="1"/>
  <c r="F101" i="111" s="1"/>
  <c r="J56" i="104"/>
  <c r="N47" i="104" s="1"/>
  <c r="F56" i="104"/>
  <c r="C39" i="111" s="1"/>
  <c r="F113" i="111" s="1"/>
  <c r="J41" i="104"/>
  <c r="N28" i="104" s="1"/>
  <c r="F41" i="104"/>
  <c r="C20" i="111" s="1"/>
  <c r="F94" i="111" s="1"/>
  <c r="F15" i="104"/>
  <c r="C14" i="111" s="1"/>
  <c r="F88" i="111" s="1"/>
  <c r="J15" i="104"/>
  <c r="N22" i="104" s="1"/>
  <c r="F20" i="104"/>
  <c r="C44" i="111" s="1"/>
  <c r="F118" i="111" s="1"/>
  <c r="J20" i="104"/>
  <c r="N52" i="104" s="1"/>
  <c r="F24" i="104"/>
  <c r="C53" i="111" s="1"/>
  <c r="F127" i="111" s="1"/>
  <c r="J24" i="104"/>
  <c r="N61" i="104" s="1"/>
  <c r="F25" i="104"/>
  <c r="C54" i="111" s="1"/>
  <c r="F128" i="111" s="1"/>
  <c r="J30" i="104"/>
  <c r="N15" i="104" s="1"/>
  <c r="F30" i="104"/>
  <c r="C7" i="111" s="1"/>
  <c r="F81" i="111" s="1"/>
  <c r="F66" i="104"/>
  <c r="C55" i="111" s="1"/>
  <c r="F129" i="111" s="1"/>
  <c r="J66" i="104"/>
  <c r="N63" i="104" s="1"/>
  <c r="F31" i="104"/>
  <c r="C8" i="111" s="1"/>
  <c r="F82" i="111" s="1"/>
  <c r="J31" i="104"/>
  <c r="N16" i="104" s="1"/>
  <c r="J54" i="104"/>
  <c r="N45" i="104" s="1"/>
  <c r="F54" i="104"/>
  <c r="C37" i="111" s="1"/>
  <c r="F111" i="111" s="1"/>
  <c r="F52" i="104"/>
  <c r="C34" i="111" s="1"/>
  <c r="F108" i="111" s="1"/>
  <c r="J52" i="104"/>
  <c r="N42" i="104" s="1"/>
  <c r="J14" i="104"/>
  <c r="N19" i="104" s="1"/>
  <c r="D26" i="104"/>
  <c r="D69" i="104" s="1"/>
  <c r="F14" i="104"/>
  <c r="C11" i="111" s="1"/>
  <c r="F85" i="111" s="1"/>
  <c r="F22" i="104"/>
  <c r="C51" i="111" s="1"/>
  <c r="F125" i="111" s="1"/>
  <c r="J22" i="104"/>
  <c r="N59" i="104" s="1"/>
  <c r="F33" i="104"/>
  <c r="C10" i="111" s="1"/>
  <c r="F84" i="111" s="1"/>
  <c r="C57" i="111" l="1"/>
  <c r="N7" i="111"/>
  <c r="O7" i="111" s="1"/>
  <c r="G14" i="111"/>
  <c r="N50" i="111"/>
  <c r="O50" i="111" s="1"/>
  <c r="G43" i="111"/>
  <c r="N37" i="111"/>
  <c r="O37" i="111" s="1"/>
  <c r="G28" i="111"/>
  <c r="N52" i="111"/>
  <c r="O52" i="111" s="1"/>
  <c r="G46" i="111"/>
  <c r="N55" i="111"/>
  <c r="O55" i="111" s="1"/>
  <c r="G49" i="111"/>
  <c r="N22" i="111"/>
  <c r="O22" i="111" s="1"/>
  <c r="G9" i="111"/>
  <c r="N21" i="111"/>
  <c r="O21" i="111" s="1"/>
  <c r="G8" i="111"/>
  <c r="N31" i="111"/>
  <c r="O31" i="111" s="1"/>
  <c r="G20" i="111"/>
  <c r="N11" i="111"/>
  <c r="O11" i="111" s="1"/>
  <c r="G36" i="111"/>
  <c r="N45" i="111"/>
  <c r="O45" i="111" s="1"/>
  <c r="G38" i="111"/>
  <c r="N8" i="111"/>
  <c r="O8" i="111" s="1"/>
  <c r="G23" i="111"/>
  <c r="N27" i="111"/>
  <c r="O27" i="111" s="1"/>
  <c r="G16" i="111"/>
  <c r="N25" i="111"/>
  <c r="O25" i="111" s="1"/>
  <c r="G13" i="111"/>
  <c r="N46" i="111"/>
  <c r="O46" i="111" s="1"/>
  <c r="G39" i="111"/>
  <c r="N24" i="111"/>
  <c r="O24" i="111" s="1"/>
  <c r="G12" i="111"/>
  <c r="N28" i="111"/>
  <c r="O28" i="111" s="1"/>
  <c r="G17" i="111"/>
  <c r="N57" i="111"/>
  <c r="O57" i="111" s="1"/>
  <c r="G56" i="111"/>
  <c r="N23" i="111"/>
  <c r="O23" i="111" s="1"/>
  <c r="G10" i="111"/>
  <c r="N14" i="111"/>
  <c r="O14" i="111" s="1"/>
  <c r="G51" i="111"/>
  <c r="N26" i="111"/>
  <c r="O26" i="111" s="1"/>
  <c r="G15" i="111"/>
  <c r="N56" i="111"/>
  <c r="O56" i="111" s="1"/>
  <c r="G55" i="111"/>
  <c r="N36" i="111"/>
  <c r="O36" i="111" s="1"/>
  <c r="G27" i="111"/>
  <c r="N38" i="111"/>
  <c r="O38" i="111" s="1"/>
  <c r="G29" i="111"/>
  <c r="N15" i="111"/>
  <c r="O15" i="111" s="1"/>
  <c r="G52" i="111"/>
  <c r="N48" i="111"/>
  <c r="O48" i="111" s="1"/>
  <c r="G41" i="111"/>
  <c r="N49" i="111"/>
  <c r="O49" i="111" s="1"/>
  <c r="G42" i="111"/>
  <c r="N17" i="111"/>
  <c r="O17" i="111" s="1"/>
  <c r="G54" i="111"/>
  <c r="N33" i="111"/>
  <c r="O33" i="111" s="1"/>
  <c r="G22" i="111"/>
  <c r="N34" i="111"/>
  <c r="O34" i="111" s="1"/>
  <c r="G24" i="111"/>
  <c r="N40" i="111"/>
  <c r="O40" i="111" s="1"/>
  <c r="G32" i="111"/>
  <c r="N20" i="111"/>
  <c r="O20" i="111" s="1"/>
  <c r="G7" i="111"/>
  <c r="N13" i="111"/>
  <c r="O13" i="111" s="1"/>
  <c r="G50" i="111"/>
  <c r="O19" i="111"/>
  <c r="N6" i="111"/>
  <c r="G11" i="111"/>
  <c r="N16" i="111"/>
  <c r="O16" i="111" s="1"/>
  <c r="G53" i="111"/>
  <c r="N35" i="111"/>
  <c r="O35" i="111" s="1"/>
  <c r="G26" i="111"/>
  <c r="N54" i="111"/>
  <c r="O54" i="111" s="1"/>
  <c r="G48" i="111"/>
  <c r="N29" i="111"/>
  <c r="O29" i="111" s="1"/>
  <c r="G18" i="111"/>
  <c r="N41" i="111"/>
  <c r="O41" i="111" s="1"/>
  <c r="G33" i="111"/>
  <c r="N42" i="111"/>
  <c r="O42" i="111" s="1"/>
  <c r="G34" i="111"/>
  <c r="N53" i="111"/>
  <c r="O53" i="111" s="1"/>
  <c r="G47" i="111"/>
  <c r="N47" i="111"/>
  <c r="O47" i="111" s="1"/>
  <c r="G40" i="111"/>
  <c r="N30" i="111"/>
  <c r="O30" i="111" s="1"/>
  <c r="G19" i="111"/>
  <c r="N44" i="111"/>
  <c r="O44" i="111" s="1"/>
  <c r="G37" i="111"/>
  <c r="N12" i="111"/>
  <c r="O12" i="111" s="1"/>
  <c r="G44" i="111"/>
  <c r="N39" i="111"/>
  <c r="O39" i="111" s="1"/>
  <c r="G31" i="111"/>
  <c r="N9" i="111"/>
  <c r="O9" i="111" s="1"/>
  <c r="G25" i="111"/>
  <c r="N32" i="111"/>
  <c r="O32" i="111" s="1"/>
  <c r="G21" i="111"/>
  <c r="N51" i="111"/>
  <c r="O51" i="111" s="1"/>
  <c r="G45" i="111"/>
  <c r="F68" i="104"/>
  <c r="N65" i="104"/>
  <c r="O65" i="104" s="1"/>
  <c r="E69" i="104"/>
  <c r="F26" i="104"/>
  <c r="G57" i="111" l="1"/>
  <c r="N18" i="111"/>
  <c r="O6" i="111"/>
  <c r="O18" i="111" s="1"/>
  <c r="F69" i="104"/>
  <c r="O58" i="111"/>
  <c r="N58" i="111"/>
  <c r="N59" i="111" s="1"/>
  <c r="O59" i="111" l="1"/>
</calcChain>
</file>

<file path=xl/sharedStrings.xml><?xml version="1.0" encoding="utf-8"?>
<sst xmlns="http://schemas.openxmlformats.org/spreadsheetml/2006/main" count="1857" uniqueCount="241">
  <si>
    <t>MUNICIPIO</t>
  </si>
  <si>
    <t>ABASOLO</t>
  </si>
  <si>
    <t>AGUALEGUAS</t>
  </si>
  <si>
    <t>ALDAMAS, LOS</t>
  </si>
  <si>
    <t>ALLENDE</t>
  </si>
  <si>
    <t>ANAHUAC</t>
  </si>
  <si>
    <t>APODACA</t>
  </si>
  <si>
    <t>ARAMBERRI</t>
  </si>
  <si>
    <t>BUSTAMANTE</t>
  </si>
  <si>
    <t>CADEREYTA JIMENEZ</t>
  </si>
  <si>
    <t>CARMEN</t>
  </si>
  <si>
    <t xml:space="preserve">CERRALVO </t>
  </si>
  <si>
    <t>CHINA</t>
  </si>
  <si>
    <t>CIENEGA DE FLORES</t>
  </si>
  <si>
    <t>DOCTOR ARROYO</t>
  </si>
  <si>
    <t>DOCTOR COSS</t>
  </si>
  <si>
    <t>DOCTOR GONZALEZ</t>
  </si>
  <si>
    <t>GALEANA</t>
  </si>
  <si>
    <t>GARCIA</t>
  </si>
  <si>
    <t>GENERAL BRAVO</t>
  </si>
  <si>
    <t>GENERAL ESCOBEDO</t>
  </si>
  <si>
    <t>GENERAL TERAN</t>
  </si>
  <si>
    <t>GENERAL TREVIÑO</t>
  </si>
  <si>
    <t>GENERAL ZARAGOZA</t>
  </si>
  <si>
    <t>GENERAL ZUAZUA</t>
  </si>
  <si>
    <t>GUADALUPE</t>
  </si>
  <si>
    <t>HERRERAS, LOS</t>
  </si>
  <si>
    <t>HIDALGO</t>
  </si>
  <si>
    <t>HIGUERAS</t>
  </si>
  <si>
    <t>HUALAHUISES</t>
  </si>
  <si>
    <t>ITURBIDE</t>
  </si>
  <si>
    <t>JUAREZ</t>
  </si>
  <si>
    <t>LAMPAZOS DE NARANJO</t>
  </si>
  <si>
    <t>LINARES</t>
  </si>
  <si>
    <t>MARIN</t>
  </si>
  <si>
    <t>MELCHOR OCAMPO</t>
  </si>
  <si>
    <t>MIER Y NORIEGA</t>
  </si>
  <si>
    <t>MINA</t>
  </si>
  <si>
    <t>MONTEMORELOS</t>
  </si>
  <si>
    <t>MONTERREY</t>
  </si>
  <si>
    <t>PARAS</t>
  </si>
  <si>
    <t>PESQUERIA</t>
  </si>
  <si>
    <t>RAMONES, LOS</t>
  </si>
  <si>
    <t>RAYONES</t>
  </si>
  <si>
    <t>SABINAS HIDALGO</t>
  </si>
  <si>
    <t>SALINAS VICTORIA</t>
  </si>
  <si>
    <t>SAN NICOLAS DE LOS GARZA</t>
  </si>
  <si>
    <t>SAN PEDRO GARZA GARCIA</t>
  </si>
  <si>
    <t>SANTA CATARINA</t>
  </si>
  <si>
    <t>SANTIAGO</t>
  </si>
  <si>
    <t>VALLECILLO</t>
  </si>
  <si>
    <t>VILLALDAMA</t>
  </si>
  <si>
    <t xml:space="preserve">        TOTAL</t>
  </si>
  <si>
    <t>TOTAL</t>
  </si>
  <si>
    <t>COEFICIENTE DE PARTICIPACIÓN</t>
  </si>
  <si>
    <t>Fondo General de Participaciones (FGP)</t>
  </si>
  <si>
    <t>Impuesto Especial sobre Producción y Servicios (IEPS)</t>
  </si>
  <si>
    <t>Fondo de Fiscalización y Recaudación (FOFIR)</t>
  </si>
  <si>
    <t xml:space="preserve">Impuesto sobre Adquisición de Vehículos Nuevos (ISAN) </t>
  </si>
  <si>
    <t>IEPSGyD</t>
  </si>
  <si>
    <t>Fondo de Fomento Municipal (FFM) 70%</t>
  </si>
  <si>
    <t>Fondo de Fomento Municipal (FFM) 30%</t>
  </si>
  <si>
    <t>INFORMACIÓN MUNICIPIOS</t>
  </si>
  <si>
    <t>Municipio</t>
  </si>
  <si>
    <t>DISTRIBUCIÓN POR EFECTIVIDAD RECAUDACIÓN  PREDIAL</t>
  </si>
  <si>
    <t>DISTRIBUCIÓN POR POBLACIÓN Y TERRITORIO</t>
  </si>
  <si>
    <t>DISTRIBUCIÓN POR ÍNDICE DE POBREZA</t>
  </si>
  <si>
    <t>MONTO OBS. + ESTIM. DE PARTICIPACIONES</t>
  </si>
  <si>
    <t>$</t>
  </si>
  <si>
    <t>CER*50%</t>
  </si>
  <si>
    <t>CEPT*25%</t>
  </si>
  <si>
    <t>CIMP*25%</t>
  </si>
  <si>
    <t>MAE1=(CEPT*25%)+(CIMP*25%)+(CER*50%)</t>
  </si>
  <si>
    <t>CEP= MAE1/∑MAE1</t>
  </si>
  <si>
    <t>Facturación y Recaudación del Impuesto Predial                                                                          Facturación y Recaudación del Impuesto Predial                                                                          Facturación y Recaudación del Impuesto Predial</t>
  </si>
  <si>
    <t>índice Municipal de Pobreza                              índice Municipal de Pobreza                                          índice Municipal de Pobreza</t>
  </si>
  <si>
    <t>Territorio</t>
  </si>
  <si>
    <t>Población y Territorio</t>
  </si>
  <si>
    <t>Coeficiente de Recaudación Predial</t>
  </si>
  <si>
    <t>85% población</t>
  </si>
  <si>
    <t>15% Territorio</t>
  </si>
  <si>
    <t>Coeficiente Población y Territorio</t>
  </si>
  <si>
    <t>Coeficiente índice de Pobreza Municipal</t>
  </si>
  <si>
    <t>COEFICIENTE DE DISTRIBUCIÓN ANTES DE GARANTÍA FRAC. I</t>
  </si>
  <si>
    <t>SECRETARÍA DE FINANZAS Y TESORERÍA GENERAL DEL ESTADO</t>
  </si>
  <si>
    <t>COORDINACIÓN DE PLANEACIÓN HACENDARIA</t>
  </si>
  <si>
    <t>Monto</t>
  </si>
  <si>
    <t>Porcentaje de distribución</t>
  </si>
  <si>
    <t>Monto a distribuir</t>
  </si>
  <si>
    <t>Fondo de Desa Muni, Descen, Segur</t>
  </si>
  <si>
    <t>Fondo de Ultracrecimiento</t>
  </si>
  <si>
    <t>No AMM</t>
  </si>
  <si>
    <t>Zona de No Crec</t>
  </si>
  <si>
    <t>AMM</t>
  </si>
  <si>
    <t>Zona de Crec</t>
  </si>
  <si>
    <t xml:space="preserve">Coeficientes FI  2020  1er S  NO AMM                              Coeficientes FI 2020 1er S NO AMM                                      Coeficientes  2020 1er S </t>
  </si>
  <si>
    <t xml:space="preserve"> </t>
  </si>
  <si>
    <t xml:space="preserve">Coeficientes FI  2020  1er S                            Coeficientes FI 2020 1er S                                    Coeficientes  2020 1er S </t>
  </si>
  <si>
    <t>ESTIMACIÓN 2020 AMM</t>
  </si>
  <si>
    <t>ESTIMACIÓN PPEF NO AMM</t>
  </si>
  <si>
    <t>ESTIMACIÓN 2020 ZONA DE CRECIMIENTO</t>
  </si>
  <si>
    <t xml:space="preserve">     Coeficiente Fracción I   AMM y No AMM</t>
  </si>
  <si>
    <t>COEFICIENTE DE DISTRIBUCIÓN  FRAC. I</t>
  </si>
  <si>
    <t xml:space="preserve">     Coeficiente Fracción I   Ultracrecimiento</t>
  </si>
  <si>
    <t>Fondo del Estado</t>
  </si>
  <si>
    <t>Fondo de Compensacion ISAN</t>
  </si>
  <si>
    <t>Los montos no incluyen descuentos ni compensación alguna.</t>
  </si>
  <si>
    <t>Monto del Estado</t>
  </si>
  <si>
    <t>Monto a distribuir PEF</t>
  </si>
  <si>
    <t>Impuesto a las Erogaciones de Juegos con Apuestas</t>
  </si>
  <si>
    <t>¿ Cuál es el mayor entre el 1.845 de Participaciones o Ley de Egresos ?</t>
  </si>
  <si>
    <t xml:space="preserve">Regla </t>
  </si>
  <si>
    <t xml:space="preserve">Cantidades </t>
  </si>
  <si>
    <t>Fondo de Seguridad para los Municipios: Total</t>
  </si>
  <si>
    <t>Fondo del Estado
Fondo de Seguridad para los Municipios</t>
  </si>
  <si>
    <t>Población Ultracrecimiento</t>
  </si>
  <si>
    <t>Proporción Población Ultracrecimiento</t>
  </si>
  <si>
    <t>Concepto</t>
  </si>
  <si>
    <t xml:space="preserve">PRESUPUESTO LEY DE EGRESOS </t>
  </si>
  <si>
    <t>35% de Impto. Erog. Juegos Apuesta</t>
  </si>
  <si>
    <t>Monto Total</t>
  </si>
  <si>
    <t>Monto a Distribuir de manera Equitativa</t>
  </si>
  <si>
    <t>Suma estatal</t>
  </si>
  <si>
    <t>Diferencia</t>
  </si>
  <si>
    <t>60% Distr. Área Metropolitana</t>
  </si>
  <si>
    <t>40% Distr. Área No Metropolitana</t>
  </si>
  <si>
    <t>Distribución Equitativa</t>
  </si>
  <si>
    <t>Distribución
Población</t>
  </si>
  <si>
    <t>60% ZONA METROPOLITANA</t>
  </si>
  <si>
    <t>SUBTOTAL</t>
  </si>
  <si>
    <t>40% ZONA NO METROPOLITANA</t>
  </si>
  <si>
    <t>Población AMM</t>
  </si>
  <si>
    <t>Proporción Población AMM</t>
  </si>
  <si>
    <t>Población NO AMM</t>
  </si>
  <si>
    <t>Proporción Población NO AMM</t>
  </si>
  <si>
    <t xml:space="preserve">MONTO A DISTRIBUIR CON GARANTÍA A MUNICIPIOS </t>
  </si>
  <si>
    <t>FONDO PARA SEGURIDAD PARA LOS MUNICIPIOS</t>
  </si>
  <si>
    <t>MONTO A DISTRIBUIR</t>
  </si>
  <si>
    <t>PARTES IGUALES</t>
  </si>
  <si>
    <t>COEFICIENTE
Art 14 fracc I</t>
  </si>
  <si>
    <t>MONTO</t>
  </si>
  <si>
    <t>2.56 PARTES IGUALES</t>
  </si>
  <si>
    <t>Art 14 Fracc I</t>
  </si>
  <si>
    <t>1.28PARTES IGUALES</t>
  </si>
  <si>
    <t>FONDO DE DESARROLLO MUNICIPAL</t>
  </si>
  <si>
    <t>50% Restante Población</t>
  </si>
  <si>
    <t>50% Fracción I</t>
  </si>
  <si>
    <t>0.54% Participaciones del
 estado Estimado 2020</t>
  </si>
  <si>
    <t>Fondo del Estado
Fondo de Ultracrecimiento</t>
  </si>
  <si>
    <t>FONDO DE ULTRACRECIMIENTO</t>
  </si>
  <si>
    <t>Fondo del Estado
Fondos Descentralizados</t>
  </si>
  <si>
    <t>Participaciones del estado Estimado 2020</t>
  </si>
  <si>
    <t>¿ Cuál es el mayor entre el 1.28% de Participaciones o Ley de Egresos ?</t>
  </si>
  <si>
    <t>60% AMM</t>
  </si>
  <si>
    <t>40%   NO AMM</t>
  </si>
  <si>
    <t>Fondo Compensatorio</t>
  </si>
  <si>
    <t>Descentralizados</t>
  </si>
  <si>
    <t>DISTRIBUCIÓN
Art 14 fracc I</t>
  </si>
  <si>
    <t>¿POR LEY RECIBE LO MISMO QUE EN t-1?</t>
  </si>
  <si>
    <t>3.68% Partes Iguales</t>
  </si>
  <si>
    <t>3.68% PARTES IGUALES</t>
  </si>
  <si>
    <t>50% RESTANTE POBLACIÓN</t>
  </si>
  <si>
    <t>Fondo del Estado
Fondo Desarrollo Municipal</t>
  </si>
  <si>
    <t>Fondos Descentralizados: Total</t>
  </si>
  <si>
    <t>FONDOS DESCENTRALIZADOS</t>
  </si>
  <si>
    <t xml:space="preserve">CÁLCULO DE APORTACIONES </t>
  </si>
  <si>
    <t>DESARROLLO MUNICIPAL</t>
  </si>
  <si>
    <t>ULTRACRECIMIENTO</t>
  </si>
  <si>
    <t>DESCENTRALIZADOS</t>
  </si>
  <si>
    <t>SEGURIDAD</t>
  </si>
  <si>
    <t>Ley de Egresos 2021</t>
  </si>
  <si>
    <t>ISR por Enajenacion de Bienes Inmuebles</t>
  </si>
  <si>
    <t>CÁLCULO DE DISTRIBUCIÓN DEL FONDO DE ULTRACRECIMIENTO ESTIMACION 2021</t>
  </si>
  <si>
    <t>CÁLCULO DE DISTRIBUCIÓN DEL FONDO DE DESARROLLO MUNICIPAL ESTIMADO 2021</t>
  </si>
  <si>
    <t>CÁLCULO DE DISTRIBUCIÓN DEL FONDO PARA SEGURIDAD PARA LOS MUNICIPIOS
ESTIMACION 2021</t>
  </si>
  <si>
    <t>ESTIMACIÓN 2021</t>
  </si>
  <si>
    <t>Población 2020 INEGI</t>
  </si>
  <si>
    <t>Aportaciones 2020</t>
  </si>
  <si>
    <t>Recaudación 2020</t>
  </si>
  <si>
    <t>Facturación 2020</t>
  </si>
  <si>
    <t>Eficiencia 2020</t>
  </si>
  <si>
    <t>Crecimiento Rec 2020</t>
  </si>
  <si>
    <t>Eficiencia de Recaudación Predial ponderada por Monto 2020</t>
  </si>
  <si>
    <t>FEXHI</t>
  </si>
  <si>
    <t>CÁLCULO DE DISTRIBUCIÓN DE LOS FONDOS DESCENTRALIZADOS ESTIMACION 2022</t>
  </si>
  <si>
    <t>seg</t>
  </si>
  <si>
    <t>apuestas</t>
  </si>
  <si>
    <t>Total</t>
  </si>
  <si>
    <t>1.28% Participaciones del
 estado</t>
  </si>
  <si>
    <t>CERRALVO</t>
  </si>
  <si>
    <t>IEJA</t>
  </si>
  <si>
    <t>COMPENSATORIO</t>
  </si>
  <si>
    <t>LOS ALDAMAS</t>
  </si>
  <si>
    <t>ANÁHUAC</t>
  </si>
  <si>
    <t>CADEREYTA JIMÉNEZ</t>
  </si>
  <si>
    <t>EL CARMEN</t>
  </si>
  <si>
    <t>CIÉNEGA DE FLORES</t>
  </si>
  <si>
    <t>DOCTOR GONZÁLEZ</t>
  </si>
  <si>
    <t>GARCÍA</t>
  </si>
  <si>
    <t>SAN PEDRO GARZA GARCÍA</t>
  </si>
  <si>
    <t>GENERAL TERÁN</t>
  </si>
  <si>
    <t>LOS HERRERAS</t>
  </si>
  <si>
    <t>JUÁREZ</t>
  </si>
  <si>
    <t>MARÍN</t>
  </si>
  <si>
    <t>PARÁS</t>
  </si>
  <si>
    <t>PESQUERÍA</t>
  </si>
  <si>
    <t>LOS RAMONES</t>
  </si>
  <si>
    <t>SAN NICOLÁS DE LOS GARZA</t>
  </si>
  <si>
    <t>Población en Pobreza del Municipio i
2015</t>
  </si>
  <si>
    <t>Intensidad de la pobreza en el Municipio i</t>
  </si>
  <si>
    <t>Coeficiente Intensidad de la pobreza en el Municipio i</t>
  </si>
  <si>
    <t>Eficacia en la disminución de la pobreza del Municipio i</t>
  </si>
  <si>
    <t>Coeficiente de Eficacia en disminución de la pobreza del Municipio i</t>
  </si>
  <si>
    <t>SEGURIDAD PARA LOS MUNICIPIOS</t>
  </si>
  <si>
    <t>Población en Pobreza del Municipio i
2020</t>
  </si>
  <si>
    <t>Incidencia de la pobreza en el Municipio i 
2020</t>
  </si>
  <si>
    <t>Carencias promedio en situación de pobreza 2020</t>
  </si>
  <si>
    <t>Coeficiente Intensidad de la pobreza en el Municipio i
85%</t>
  </si>
  <si>
    <t>15% Coeficiente de Eficacia</t>
  </si>
  <si>
    <t>COEFICIENTE  ÍNDICE MUNICIPAL DE POBREZA</t>
  </si>
  <si>
    <t>Fondo Descentralizados  Pagadas 2021</t>
  </si>
  <si>
    <t>PAGADO 2021</t>
  </si>
  <si>
    <t>PARTICIPACIONES 2022</t>
  </si>
  <si>
    <t>Participación Mes</t>
  </si>
  <si>
    <t>Ajuste mensual</t>
  </si>
  <si>
    <t>FEIEF</t>
  </si>
  <si>
    <t>Fondo de Extracción de Hidrocarburos (FEXHI)</t>
  </si>
  <si>
    <t>ISR Enajenación</t>
  </si>
  <si>
    <t>PARTICIPACIONES MENSUAL 2022</t>
  </si>
  <si>
    <t>2022 MUNICIPIOS</t>
  </si>
  <si>
    <t>1.28% Participaciones del
 estado Estimado 2022</t>
  </si>
  <si>
    <t>Ley de Egresos 2022</t>
  </si>
  <si>
    <t>Monto a distribuir Mes 2022</t>
  </si>
  <si>
    <t>FONDO</t>
  </si>
  <si>
    <t>VALOR</t>
  </si>
  <si>
    <t>MES</t>
  </si>
  <si>
    <t>MES_</t>
  </si>
  <si>
    <t>Comp Feief</t>
  </si>
  <si>
    <t>Recaudación 2021</t>
  </si>
  <si>
    <t>Facturación 2021</t>
  </si>
  <si>
    <t>MES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</si>
</sst>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6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  <numFmt numFmtId="165" formatCode="#,##0\ &quot;$&quot;;[Red]\-#,##0\ &quot;$&quot;"/>
    <numFmt numFmtId="166" formatCode="&quot;$&quot;\ #,##0.00"/>
    <numFmt numFmtId="167" formatCode="\U\ #,##0.00"/>
    <numFmt numFmtId="168" formatCode="General_)"/>
    <numFmt numFmtId="169" formatCode="_-[$€-2]* #,##0.00_-;\-[$€-2]* #,##0.00_-;_-[$€-2]* &quot;-&quot;??_-"/>
    <numFmt numFmtId="170" formatCode="_-* #,##0_-;\-* #,##0_-;_-* &quot;-&quot;??_-;_-@_-"/>
    <numFmt numFmtId="171" formatCode="0.00%;[Red]\-0.00%;_-* &quot;-&quot;_-;_-@_-"/>
    <numFmt numFmtId="172" formatCode="#,##0_ ;\-#,##0\ "/>
    <numFmt numFmtId="173" formatCode="0.000000"/>
    <numFmt numFmtId="174" formatCode="#,##0;[Red]#,##0;_-* &quot;-&quot;_-;_-@_-"/>
    <numFmt numFmtId="175" formatCode="#,##0.000000;[Red]#,##0.000000;_-* &quot;-&quot;_-;_-@_-"/>
    <numFmt numFmtId="176" formatCode="#,##0;[Red]\-#,##0;_-* &quot;-&quot;_-;_-@_-"/>
    <numFmt numFmtId="177" formatCode="#,##0.000000;[Red]\-\-#,##0.000000;_-* &quot;-&quot;_-;_-@_-"/>
    <numFmt numFmtId="178" formatCode="#,##0.00000;[Red]\-#,##0.00000;_-* &quot;-&quot;_-;_-@_-"/>
    <numFmt numFmtId="179" formatCode="_(* #,##0_);_(* \(#,##0\);_(* &quot;-&quot;??_);_(@_)"/>
    <numFmt numFmtId="180" formatCode="#,##0.00;[Red]#,##0.00"/>
    <numFmt numFmtId="181" formatCode="#,##0.00000;\-#,##0.00000"/>
    <numFmt numFmtId="182" formatCode="0.00000000%"/>
    <numFmt numFmtId="183" formatCode="0.000%"/>
    <numFmt numFmtId="184" formatCode="#,##0.00000000;\-#,##0.00000000"/>
    <numFmt numFmtId="185" formatCode="_-* #,##0.000000_-;\-* #,##0.000000_-;_-* &quot;-&quot;??_-;_-@_-"/>
    <numFmt numFmtId="186" formatCode="_-* #,##0.0000_-;\-* #,##0.0000_-;_-* &quot;-&quot;??_-;_-@_-"/>
    <numFmt numFmtId="187" formatCode="0.0000%;[Red]\-0.0000%;_-* &quot;-&quot;_-;_-@_-"/>
  </numFmts>
  <fonts count="49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8"/>
      <color rgb="FFFF0000"/>
      <name val="Arial"/>
      <family val="2"/>
    </font>
    <font>
      <sz val="11"/>
      <color theme="1"/>
      <name val="Soberana Sans"/>
      <family val="2"/>
    </font>
    <font>
      <sz val="11"/>
      <name val="Calibri"/>
      <family val="2"/>
    </font>
    <font>
      <sz val="10"/>
      <name val="MS Sans Serif"/>
      <family val="2"/>
    </font>
    <font>
      <b/>
      <sz val="14"/>
      <name val="Arial"/>
      <family val="2"/>
    </font>
    <font>
      <b/>
      <u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20"/>
      <name val="Arial"/>
      <family val="2"/>
    </font>
    <font>
      <b/>
      <sz val="9"/>
      <name val="Arial"/>
      <family val="2"/>
    </font>
    <font>
      <b/>
      <i/>
      <u/>
      <sz val="12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u val="singleAccounting"/>
      <sz val="10"/>
      <name val="Bahnschrift Light SemiCondensed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thin">
        <color indexed="64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/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double">
        <color indexed="64"/>
      </top>
      <bottom/>
      <diagonal/>
    </border>
    <border>
      <left style="thin">
        <color auto="1"/>
      </left>
      <right style="double">
        <color indexed="64"/>
      </right>
      <top style="double">
        <color auto="1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auto="1"/>
      </top>
      <bottom style="double">
        <color auto="1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indexed="64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42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5" fillId="4" borderId="0" applyNumberFormat="0" applyBorder="0" applyAlignment="0" applyProtection="0"/>
    <xf numFmtId="0" fontId="16" fillId="16" borderId="1" applyNumberFormat="0" applyAlignment="0" applyProtection="0"/>
    <xf numFmtId="0" fontId="17" fillId="17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21" borderId="0" applyNumberFormat="0" applyBorder="0" applyAlignment="0" applyProtection="0"/>
    <xf numFmtId="0" fontId="20" fillId="7" borderId="1" applyNumberFormat="0" applyAlignment="0" applyProtection="0"/>
    <xf numFmtId="165" fontId="9" fillId="0" borderId="0" applyFont="0" applyFill="0" applyBorder="0" applyAlignment="0" applyProtection="0"/>
    <xf numFmtId="0" fontId="21" fillId="3" borderId="0" applyNumberFormat="0" applyBorder="0" applyAlignment="0" applyProtection="0"/>
    <xf numFmtId="0" fontId="22" fillId="22" borderId="0" applyNumberFormat="0" applyBorder="0" applyAlignment="0" applyProtection="0"/>
    <xf numFmtId="0" fontId="30" fillId="0" borderId="0"/>
    <xf numFmtId="0" fontId="10" fillId="0" borderId="0"/>
    <xf numFmtId="0" fontId="13" fillId="23" borderId="4" applyNumberFormat="0" applyFont="0" applyAlignment="0" applyProtection="0"/>
    <xf numFmtId="166" fontId="10" fillId="0" borderId="0" applyFont="0" applyFill="0" applyBorder="0" applyAlignment="0" applyProtection="0">
      <alignment horizontal="right"/>
    </xf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3" fillId="16" borderId="5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6" applyNumberFormat="0" applyFill="0" applyAlignment="0" applyProtection="0"/>
    <xf numFmtId="0" fontId="28" fillId="0" borderId="7" applyNumberFormat="0" applyFill="0" applyAlignment="0" applyProtection="0"/>
    <xf numFmtId="0" fontId="19" fillId="0" borderId="8" applyNumberFormat="0" applyFill="0" applyAlignment="0" applyProtection="0"/>
    <xf numFmtId="0" fontId="29" fillId="0" borderId="9" applyNumberFormat="0" applyFill="0" applyAlignment="0" applyProtection="0"/>
    <xf numFmtId="167" fontId="11" fillId="0" borderId="0" applyFont="0" applyFill="0" applyBorder="0" applyAlignment="0" applyProtection="0">
      <alignment horizontal="right"/>
    </xf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68" fontId="9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5" fillId="4" borderId="0" applyNumberFormat="0" applyBorder="0" applyAlignment="0" applyProtection="0"/>
    <xf numFmtId="0" fontId="16" fillId="16" borderId="1" applyNumberFormat="0" applyAlignment="0" applyProtection="0"/>
    <xf numFmtId="0" fontId="17" fillId="17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21" borderId="0" applyNumberFormat="0" applyBorder="0" applyAlignment="0" applyProtection="0"/>
    <xf numFmtId="0" fontId="20" fillId="7" borderId="1" applyNumberFormat="0" applyAlignment="0" applyProtection="0"/>
    <xf numFmtId="169" fontId="9" fillId="0" borderId="0" applyFont="0" applyFill="0" applyBorder="0" applyAlignment="0" applyProtection="0"/>
    <xf numFmtId="0" fontId="21" fillId="3" borderId="0" applyNumberFormat="0" applyBorder="0" applyAlignment="0" applyProtection="0"/>
    <xf numFmtId="41" fontId="9" fillId="0" borderId="0" applyFont="0" applyFill="0" applyBorder="0" applyAlignment="0" applyProtection="0"/>
    <xf numFmtId="0" fontId="22" fillId="22" borderId="0" applyNumberFormat="0" applyBorder="0" applyAlignment="0" applyProtection="0"/>
    <xf numFmtId="0" fontId="9" fillId="23" borderId="4" applyNumberFormat="0" applyFont="0" applyAlignment="0" applyProtection="0"/>
    <xf numFmtId="0" fontId="23" fillId="16" borderId="5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0" borderId="6" applyNumberFormat="0" applyFill="0" applyAlignment="0" applyProtection="0"/>
    <xf numFmtId="0" fontId="28" fillId="0" borderId="7" applyNumberFormat="0" applyFill="0" applyAlignment="0" applyProtection="0"/>
    <xf numFmtId="0" fontId="19" fillId="0" borderId="8" applyNumberFormat="0" applyFill="0" applyAlignment="0" applyProtection="0"/>
    <xf numFmtId="0" fontId="26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8" fillId="0" borderId="0"/>
    <xf numFmtId="43" fontId="9" fillId="0" borderId="0" applyFont="0" applyFill="0" applyBorder="0" applyAlignment="0" applyProtection="0"/>
    <xf numFmtId="0" fontId="32" fillId="0" borderId="0"/>
    <xf numFmtId="0" fontId="7" fillId="0" borderId="0"/>
    <xf numFmtId="43" fontId="33" fillId="0" borderId="0" applyFont="0" applyFill="0" applyBorder="0" applyAlignment="0" applyProtection="0"/>
    <xf numFmtId="0" fontId="16" fillId="16" borderId="18" applyNumberFormat="0" applyAlignment="0" applyProtection="0"/>
    <xf numFmtId="0" fontId="17" fillId="17" borderId="19" applyNumberFormat="0" applyAlignment="0" applyProtection="0"/>
    <xf numFmtId="43" fontId="9" fillId="0" borderId="0" applyFont="0" applyFill="0" applyBorder="0" applyAlignment="0" applyProtection="0"/>
    <xf numFmtId="0" fontId="20" fillId="7" borderId="18" applyNumberFormat="0" applyAlignment="0" applyProtection="0"/>
    <xf numFmtId="43" fontId="9" fillId="0" borderId="0" applyFont="0" applyFill="0" applyBorder="0" applyAlignment="0" applyProtection="0"/>
    <xf numFmtId="0" fontId="6" fillId="0" borderId="0"/>
    <xf numFmtId="0" fontId="9" fillId="0" borderId="0"/>
    <xf numFmtId="0" fontId="13" fillId="23" borderId="20" applyNumberFormat="0" applyFont="0" applyAlignment="0" applyProtection="0"/>
    <xf numFmtId="166" fontId="9" fillId="0" borderId="0" applyFont="0" applyFill="0" applyBorder="0" applyAlignment="0" applyProtection="0">
      <alignment horizontal="right"/>
    </xf>
    <xf numFmtId="9" fontId="9" fillId="0" borderId="0" applyFont="0" applyFill="0" applyBorder="0" applyAlignment="0" applyProtection="0"/>
    <xf numFmtId="0" fontId="23" fillId="16" borderId="21" applyNumberFormat="0" applyAlignment="0" applyProtection="0"/>
    <xf numFmtId="0" fontId="29" fillId="0" borderId="22" applyNumberFormat="0" applyFill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6" fillId="16" borderId="18" applyNumberFormat="0" applyAlignment="0" applyProtection="0"/>
    <xf numFmtId="0" fontId="17" fillId="17" borderId="19" applyNumberFormat="0" applyAlignment="0" applyProtection="0"/>
    <xf numFmtId="0" fontId="20" fillId="7" borderId="18" applyNumberFormat="0" applyAlignment="0" applyProtection="0"/>
    <xf numFmtId="41" fontId="9" fillId="0" borderId="0" applyFont="0" applyFill="0" applyBorder="0" applyAlignment="0" applyProtection="0"/>
    <xf numFmtId="0" fontId="9" fillId="23" borderId="20" applyNumberFormat="0" applyFont="0" applyAlignment="0" applyProtection="0"/>
    <xf numFmtId="0" fontId="23" fillId="16" borderId="21" applyNumberFormat="0" applyAlignment="0" applyProtection="0"/>
    <xf numFmtId="0" fontId="29" fillId="0" borderId="22" applyNumberFormat="0" applyFill="0" applyAlignment="0" applyProtection="0"/>
    <xf numFmtId="0" fontId="6" fillId="0" borderId="0"/>
    <xf numFmtId="43" fontId="9" fillId="0" borderId="0" applyFont="0" applyFill="0" applyBorder="0" applyAlignment="0" applyProtection="0"/>
    <xf numFmtId="0" fontId="6" fillId="0" borderId="0"/>
    <xf numFmtId="43" fontId="33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9" fontId="5" fillId="0" borderId="0" applyFont="0" applyFill="0" applyBorder="0" applyAlignment="0" applyProtection="0"/>
    <xf numFmtId="0" fontId="4" fillId="0" borderId="0"/>
    <xf numFmtId="9" fontId="3" fillId="0" borderId="0" applyFont="0" applyFill="0" applyBorder="0" applyAlignment="0" applyProtection="0"/>
    <xf numFmtId="0" fontId="2" fillId="0" borderId="0"/>
    <xf numFmtId="43" fontId="9" fillId="0" borderId="0" applyFont="0" applyFill="0" applyBorder="0" applyAlignment="0" applyProtection="0"/>
    <xf numFmtId="37" fontId="34" fillId="0" borderId="0"/>
    <xf numFmtId="0" fontId="1" fillId="0" borderId="0"/>
    <xf numFmtId="43" fontId="39" fillId="0" borderId="0" applyFont="0" applyFill="0" applyBorder="0" applyAlignment="0" applyProtection="0"/>
    <xf numFmtId="0" fontId="9" fillId="0" borderId="0"/>
  </cellStyleXfs>
  <cellXfs count="396">
    <xf numFmtId="0" fontId="0" fillId="0" borderId="0" xfId="0"/>
    <xf numFmtId="0" fontId="9" fillId="24" borderId="0" xfId="132" applyFill="1"/>
    <xf numFmtId="0" fontId="12" fillId="24" borderId="24" xfId="132" applyFont="1" applyFill="1" applyBorder="1" applyAlignment="1">
      <alignment horizontal="center" vertical="center"/>
    </xf>
    <xf numFmtId="0" fontId="12" fillId="24" borderId="32" xfId="132" applyFont="1" applyFill="1" applyBorder="1" applyAlignment="1">
      <alignment horizontal="center" vertical="center" wrapText="1"/>
    </xf>
    <xf numFmtId="0" fontId="12" fillId="24" borderId="25" xfId="132" applyFont="1" applyFill="1" applyBorder="1" applyAlignment="1">
      <alignment horizontal="center" vertical="center" wrapText="1"/>
    </xf>
    <xf numFmtId="0" fontId="12" fillId="24" borderId="33" xfId="132" applyFont="1" applyFill="1" applyBorder="1" applyAlignment="1">
      <alignment horizontal="center" vertical="center" wrapText="1"/>
    </xf>
    <xf numFmtId="0" fontId="12" fillId="24" borderId="26" xfId="132" applyFont="1" applyFill="1" applyBorder="1" applyAlignment="1">
      <alignment horizontal="center" vertical="center" wrapText="1"/>
    </xf>
    <xf numFmtId="0" fontId="12" fillId="24" borderId="34" xfId="132" applyFont="1" applyFill="1" applyBorder="1" applyAlignment="1">
      <alignment horizontal="center" vertical="center" wrapText="1"/>
    </xf>
    <xf numFmtId="170" fontId="0" fillId="24" borderId="17" xfId="49" applyNumberFormat="1" applyFont="1" applyFill="1" applyBorder="1"/>
    <xf numFmtId="170" fontId="0" fillId="24" borderId="0" xfId="49" applyNumberFormat="1" applyFont="1" applyFill="1" applyBorder="1"/>
    <xf numFmtId="0" fontId="12" fillId="24" borderId="13" xfId="132" applyFont="1" applyFill="1" applyBorder="1"/>
    <xf numFmtId="170" fontId="12" fillId="24" borderId="36" xfId="49" applyNumberFormat="1" applyFont="1" applyFill="1" applyBorder="1"/>
    <xf numFmtId="170" fontId="12" fillId="24" borderId="14" xfId="49" applyNumberFormat="1" applyFont="1" applyFill="1" applyBorder="1"/>
    <xf numFmtId="0" fontId="0" fillId="24" borderId="0" xfId="0" applyFill="1"/>
    <xf numFmtId="171" fontId="0" fillId="24" borderId="0" xfId="49" applyNumberFormat="1" applyFont="1" applyFill="1" applyBorder="1"/>
    <xf numFmtId="49" fontId="12" fillId="24" borderId="27" xfId="132" applyNumberFormat="1" applyFont="1" applyFill="1" applyBorder="1" applyAlignment="1">
      <alignment horizontal="center" vertical="center"/>
    </xf>
    <xf numFmtId="49" fontId="12" fillId="24" borderId="28" xfId="132" applyNumberFormat="1" applyFont="1" applyFill="1" applyBorder="1" applyAlignment="1">
      <alignment horizontal="center" vertical="center" wrapText="1"/>
    </xf>
    <xf numFmtId="49" fontId="12" fillId="24" borderId="11" xfId="132" applyNumberFormat="1" applyFont="1" applyFill="1" applyBorder="1"/>
    <xf numFmtId="172" fontId="0" fillId="24" borderId="0" xfId="49" applyNumberFormat="1" applyFont="1" applyFill="1" applyBorder="1"/>
    <xf numFmtId="172" fontId="12" fillId="24" borderId="14" xfId="49" applyNumberFormat="1" applyFont="1" applyFill="1" applyBorder="1"/>
    <xf numFmtId="170" fontId="12" fillId="24" borderId="39" xfId="49" applyNumberFormat="1" applyFont="1" applyFill="1" applyBorder="1"/>
    <xf numFmtId="171" fontId="12" fillId="24" borderId="14" xfId="49" applyNumberFormat="1" applyFont="1" applyFill="1" applyBorder="1"/>
    <xf numFmtId="37" fontId="9" fillId="24" borderId="0" xfId="138" applyFont="1" applyFill="1" applyProtection="1">
      <protection hidden="1"/>
    </xf>
    <xf numFmtId="0" fontId="12" fillId="24" borderId="0" xfId="110" applyFont="1" applyFill="1" applyBorder="1" applyAlignment="1" applyProtection="1">
      <alignment horizontal="center" vertical="center" wrapText="1"/>
      <protection hidden="1"/>
    </xf>
    <xf numFmtId="0" fontId="31" fillId="24" borderId="0" xfId="110" applyFont="1" applyFill="1" applyBorder="1" applyAlignment="1" applyProtection="1">
      <alignment horizontal="center" vertical="center" wrapText="1"/>
      <protection hidden="1"/>
    </xf>
    <xf numFmtId="37" fontId="31" fillId="24" borderId="0" xfId="138" applyFont="1" applyFill="1" applyAlignment="1" applyProtection="1">
      <alignment horizontal="center" vertical="center"/>
      <protection hidden="1"/>
    </xf>
    <xf numFmtId="37" fontId="31" fillId="24" borderId="0" xfId="138" applyFont="1" applyFill="1" applyProtection="1">
      <protection hidden="1"/>
    </xf>
    <xf numFmtId="37" fontId="31" fillId="24" borderId="0" xfId="138" applyFont="1" applyFill="1" applyAlignment="1" applyProtection="1">
      <alignment horizontal="center" vertical="center" wrapText="1"/>
      <protection hidden="1"/>
    </xf>
    <xf numFmtId="0" fontId="12" fillId="24" borderId="42" xfId="132" applyFont="1" applyFill="1" applyBorder="1" applyAlignment="1">
      <alignment horizontal="center" vertical="center" wrapText="1"/>
    </xf>
    <xf numFmtId="175" fontId="9" fillId="24" borderId="0" xfId="132" applyNumberFormat="1" applyFill="1" applyBorder="1"/>
    <xf numFmtId="175" fontId="9" fillId="24" borderId="14" xfId="132" applyNumberFormat="1" applyFill="1" applyBorder="1"/>
    <xf numFmtId="0" fontId="9" fillId="24" borderId="0" xfId="132" applyFill="1" applyAlignment="1">
      <alignment horizontal="center" vertical="center"/>
    </xf>
    <xf numFmtId="0" fontId="12" fillId="24" borderId="0" xfId="132" applyFont="1" applyFill="1" applyBorder="1" applyAlignment="1">
      <alignment horizontal="center" vertical="center"/>
    </xf>
    <xf numFmtId="175" fontId="38" fillId="24" borderId="0" xfId="132" applyNumberFormat="1" applyFont="1" applyFill="1" applyBorder="1"/>
    <xf numFmtId="175" fontId="38" fillId="24" borderId="14" xfId="132" applyNumberFormat="1" applyFont="1" applyFill="1" applyBorder="1"/>
    <xf numFmtId="175" fontId="38" fillId="24" borderId="12" xfId="132" applyNumberFormat="1" applyFont="1" applyFill="1" applyBorder="1"/>
    <xf numFmtId="175" fontId="38" fillId="24" borderId="15" xfId="132" applyNumberFormat="1" applyFont="1" applyFill="1" applyBorder="1"/>
    <xf numFmtId="0" fontId="9" fillId="29" borderId="0" xfId="132" applyFill="1" applyBorder="1" applyAlignment="1">
      <alignment horizontal="center" vertical="center"/>
    </xf>
    <xf numFmtId="0" fontId="35" fillId="24" borderId="0" xfId="110" applyFont="1" applyFill="1" applyBorder="1" applyAlignment="1">
      <alignment horizontal="center"/>
    </xf>
    <xf numFmtId="173" fontId="38" fillId="24" borderId="0" xfId="38" applyNumberFormat="1" applyFont="1" applyFill="1" applyBorder="1" applyProtection="1">
      <protection hidden="1"/>
    </xf>
    <xf numFmtId="173" fontId="12" fillId="24" borderId="0" xfId="38" applyNumberFormat="1" applyFont="1" applyFill="1" applyBorder="1" applyProtection="1">
      <protection hidden="1"/>
    </xf>
    <xf numFmtId="0" fontId="35" fillId="24" borderId="0" xfId="110" applyFont="1" applyFill="1" applyBorder="1" applyAlignment="1">
      <alignment horizontal="center" vertical="center" wrapText="1"/>
    </xf>
    <xf numFmtId="0" fontId="0" fillId="24" borderId="0" xfId="0" applyFill="1" applyBorder="1"/>
    <xf numFmtId="0" fontId="12" fillId="24" borderId="44" xfId="132" applyFont="1" applyFill="1" applyBorder="1"/>
    <xf numFmtId="0" fontId="12" fillId="24" borderId="45" xfId="132" applyFont="1" applyFill="1" applyBorder="1"/>
    <xf numFmtId="0" fontId="12" fillId="24" borderId="46" xfId="132" applyFont="1" applyFill="1" applyBorder="1"/>
    <xf numFmtId="176" fontId="9" fillId="24" borderId="42" xfId="138" applyNumberFormat="1" applyFont="1" applyFill="1" applyBorder="1" applyProtection="1">
      <protection hidden="1"/>
    </xf>
    <xf numFmtId="176" fontId="9" fillId="24" borderId="29" xfId="138" applyNumberFormat="1" applyFont="1" applyFill="1" applyBorder="1" applyProtection="1">
      <protection hidden="1"/>
    </xf>
    <xf numFmtId="176" fontId="9" fillId="24" borderId="35" xfId="138" applyNumberFormat="1" applyFont="1" applyFill="1" applyBorder="1" applyProtection="1">
      <protection hidden="1"/>
    </xf>
    <xf numFmtId="176" fontId="9" fillId="24" borderId="0" xfId="138" applyNumberFormat="1" applyFont="1" applyFill="1" applyBorder="1" applyProtection="1">
      <protection hidden="1"/>
    </xf>
    <xf numFmtId="176" fontId="9" fillId="24" borderId="16" xfId="138" applyNumberFormat="1" applyFont="1" applyFill="1" applyBorder="1" applyProtection="1">
      <protection hidden="1"/>
    </xf>
    <xf numFmtId="176" fontId="12" fillId="24" borderId="14" xfId="138" applyNumberFormat="1" applyFont="1" applyFill="1" applyBorder="1" applyProtection="1">
      <protection hidden="1"/>
    </xf>
    <xf numFmtId="176" fontId="12" fillId="24" borderId="37" xfId="138" applyNumberFormat="1" applyFont="1" applyFill="1" applyBorder="1" applyProtection="1">
      <protection hidden="1"/>
    </xf>
    <xf numFmtId="176" fontId="9" fillId="24" borderId="47" xfId="138" applyNumberFormat="1" applyFont="1" applyFill="1" applyBorder="1" applyProtection="1">
      <protection hidden="1"/>
    </xf>
    <xf numFmtId="177" fontId="38" fillId="24" borderId="39" xfId="38" applyNumberFormat="1" applyFont="1" applyFill="1" applyBorder="1" applyProtection="1">
      <protection hidden="1"/>
    </xf>
    <xf numFmtId="177" fontId="38" fillId="24" borderId="43" xfId="38" applyNumberFormat="1" applyFont="1" applyFill="1" applyBorder="1" applyProtection="1">
      <protection hidden="1"/>
    </xf>
    <xf numFmtId="177" fontId="38" fillId="24" borderId="38" xfId="38" applyNumberFormat="1" applyFont="1" applyFill="1" applyBorder="1" applyProtection="1">
      <protection hidden="1"/>
    </xf>
    <xf numFmtId="171" fontId="0" fillId="24" borderId="41" xfId="49" applyNumberFormat="1" applyFont="1" applyFill="1" applyBorder="1"/>
    <xf numFmtId="178" fontId="9" fillId="24" borderId="0" xfId="138" applyNumberFormat="1" applyFont="1" applyFill="1" applyProtection="1">
      <protection hidden="1"/>
    </xf>
    <xf numFmtId="177" fontId="12" fillId="24" borderId="39" xfId="38" applyNumberFormat="1" applyFont="1" applyFill="1" applyBorder="1" applyProtection="1">
      <protection hidden="1"/>
    </xf>
    <xf numFmtId="170" fontId="12" fillId="24" borderId="48" xfId="49" applyNumberFormat="1" applyFont="1" applyFill="1" applyBorder="1" applyAlignment="1">
      <alignment horizontal="center" vertical="center" wrapText="1"/>
    </xf>
    <xf numFmtId="170" fontId="12" fillId="24" borderId="49" xfId="49" applyNumberFormat="1" applyFont="1" applyFill="1" applyBorder="1" applyAlignment="1">
      <alignment horizontal="center" vertical="center"/>
    </xf>
    <xf numFmtId="170" fontId="12" fillId="24" borderId="38" xfId="49" applyNumberFormat="1" applyFont="1" applyFill="1" applyBorder="1"/>
    <xf numFmtId="170" fontId="12" fillId="24" borderId="50" xfId="49" applyNumberFormat="1" applyFont="1" applyFill="1" applyBorder="1" applyAlignment="1">
      <alignment horizontal="center" vertical="center" wrapText="1"/>
    </xf>
    <xf numFmtId="170" fontId="12" fillId="24" borderId="45" xfId="49" applyNumberFormat="1" applyFont="1" applyFill="1" applyBorder="1"/>
    <xf numFmtId="170" fontId="12" fillId="24" borderId="46" xfId="49" applyNumberFormat="1" applyFont="1" applyFill="1" applyBorder="1"/>
    <xf numFmtId="0" fontId="9" fillId="0" borderId="0" xfId="51"/>
    <xf numFmtId="179" fontId="9" fillId="0" borderId="0" xfId="51" applyNumberFormat="1"/>
    <xf numFmtId="0" fontId="12" fillId="24" borderId="0" xfId="132" applyFont="1" applyFill="1" applyAlignment="1">
      <alignment horizontal="center" vertical="center"/>
    </xf>
    <xf numFmtId="37" fontId="12" fillId="24" borderId="0" xfId="138" applyFont="1" applyFill="1" applyProtection="1">
      <protection hidden="1"/>
    </xf>
    <xf numFmtId="170" fontId="9" fillId="24" borderId="0" xfId="140" applyNumberFormat="1" applyFont="1" applyFill="1" applyBorder="1"/>
    <xf numFmtId="49" fontId="12" fillId="24" borderId="52" xfId="132" applyNumberFormat="1" applyFont="1" applyFill="1" applyBorder="1" applyAlignment="1">
      <alignment horizontal="center" vertical="center" wrapText="1"/>
    </xf>
    <xf numFmtId="170" fontId="0" fillId="24" borderId="11" xfId="49" applyNumberFormat="1" applyFont="1" applyFill="1" applyBorder="1"/>
    <xf numFmtId="170" fontId="12" fillId="24" borderId="13" xfId="49" applyNumberFormat="1" applyFont="1" applyFill="1" applyBorder="1"/>
    <xf numFmtId="0" fontId="12" fillId="24" borderId="54" xfId="132" applyFont="1" applyFill="1" applyBorder="1" applyAlignment="1">
      <alignment horizontal="center" vertical="center" wrapText="1"/>
    </xf>
    <xf numFmtId="0" fontId="12" fillId="24" borderId="54" xfId="132" applyFont="1" applyFill="1" applyBorder="1" applyAlignment="1">
      <alignment horizontal="center" vertical="center"/>
    </xf>
    <xf numFmtId="0" fontId="12" fillId="24" borderId="55" xfId="132" applyFont="1" applyFill="1" applyBorder="1" applyAlignment="1">
      <alignment horizontal="center" vertical="center" wrapText="1"/>
    </xf>
    <xf numFmtId="49" fontId="12" fillId="24" borderId="56" xfId="132" applyNumberFormat="1" applyFont="1" applyFill="1" applyBorder="1" applyAlignment="1">
      <alignment horizontal="center" vertical="center" wrapText="1"/>
    </xf>
    <xf numFmtId="0" fontId="12" fillId="24" borderId="53" xfId="132" applyFont="1" applyFill="1" applyBorder="1" applyAlignment="1">
      <alignment wrapText="1"/>
    </xf>
    <xf numFmtId="174" fontId="9" fillId="24" borderId="11" xfId="132" applyNumberFormat="1" applyFill="1" applyBorder="1"/>
    <xf numFmtId="174" fontId="9" fillId="24" borderId="13" xfId="132" applyNumberFormat="1" applyFill="1" applyBorder="1"/>
    <xf numFmtId="0" fontId="12" fillId="24" borderId="0" xfId="132" applyFont="1" applyFill="1" applyAlignment="1">
      <alignment horizontal="center" vertical="center"/>
    </xf>
    <xf numFmtId="0" fontId="35" fillId="24" borderId="0" xfId="110" applyFont="1" applyFill="1" applyBorder="1" applyAlignment="1">
      <alignment horizontal="center"/>
    </xf>
    <xf numFmtId="0" fontId="9" fillId="24" borderId="0" xfId="141" applyFill="1"/>
    <xf numFmtId="49" fontId="12" fillId="26" borderId="56" xfId="141" applyNumberFormat="1" applyFont="1" applyFill="1" applyBorder="1" applyAlignment="1">
      <alignment horizontal="center" vertical="center" wrapText="1"/>
    </xf>
    <xf numFmtId="49" fontId="12" fillId="24" borderId="0" xfId="141" applyNumberFormat="1" applyFont="1" applyFill="1" applyBorder="1"/>
    <xf numFmtId="0" fontId="12" fillId="27" borderId="14" xfId="141" applyFont="1" applyFill="1" applyBorder="1"/>
    <xf numFmtId="180" fontId="9" fillId="24" borderId="0" xfId="132" applyNumberFormat="1" applyFill="1"/>
    <xf numFmtId="181" fontId="31" fillId="24" borderId="0" xfId="138" applyNumberFormat="1" applyFont="1" applyFill="1" applyProtection="1">
      <protection hidden="1"/>
    </xf>
    <xf numFmtId="0" fontId="12" fillId="24" borderId="53" xfId="132" applyFont="1" applyFill="1" applyBorder="1" applyAlignment="1">
      <alignment horizontal="center" vertical="center" wrapText="1"/>
    </xf>
    <xf numFmtId="175" fontId="12" fillId="24" borderId="11" xfId="132" applyNumberFormat="1" applyFont="1" applyFill="1" applyBorder="1"/>
    <xf numFmtId="175" fontId="12" fillId="24" borderId="13" xfId="132" applyNumberFormat="1" applyFont="1" applyFill="1" applyBorder="1"/>
    <xf numFmtId="0" fontId="12" fillId="0" borderId="10" xfId="51" applyFont="1" applyBorder="1" applyAlignment="1">
      <alignment horizontal="center" vertical="center" wrapText="1"/>
    </xf>
    <xf numFmtId="0" fontId="9" fillId="0" borderId="10" xfId="51" applyFont="1" applyBorder="1" applyAlignment="1">
      <alignment vertical="center" wrapText="1"/>
    </xf>
    <xf numFmtId="41" fontId="9" fillId="0" borderId="10" xfId="51" applyNumberFormat="1" applyFont="1" applyBorder="1" applyAlignment="1">
      <alignment horizontal="center" vertical="center" wrapText="1"/>
    </xf>
    <xf numFmtId="9" fontId="9" fillId="0" borderId="10" xfId="38" applyFont="1" applyBorder="1" applyAlignment="1">
      <alignment horizontal="center" vertical="center" wrapText="1"/>
    </xf>
    <xf numFmtId="0" fontId="12" fillId="0" borderId="10" xfId="51" applyFont="1" applyBorder="1" applyAlignment="1">
      <alignment horizontal="center" vertical="center"/>
    </xf>
    <xf numFmtId="41" fontId="12" fillId="0" borderId="10" xfId="51" applyNumberFormat="1" applyFont="1" applyBorder="1" applyAlignment="1">
      <alignment horizontal="center" vertical="center" wrapText="1"/>
    </xf>
    <xf numFmtId="0" fontId="9" fillId="0" borderId="0" xfId="51" applyFont="1" applyBorder="1" applyAlignment="1">
      <alignment vertical="center"/>
    </xf>
    <xf numFmtId="0" fontId="9" fillId="0" borderId="0" xfId="51" applyBorder="1" applyAlignment="1">
      <alignment horizontal="center" vertical="center"/>
    </xf>
    <xf numFmtId="3" fontId="9" fillId="0" borderId="0" xfId="51" applyNumberFormat="1" applyBorder="1" applyAlignment="1">
      <alignment horizontal="center" vertical="center"/>
    </xf>
    <xf numFmtId="0" fontId="9" fillId="0" borderId="0" xfId="51" applyFont="1"/>
    <xf numFmtId="41" fontId="9" fillId="0" borderId="0" xfId="51" applyNumberFormat="1" applyAlignment="1">
      <alignment horizontal="center" vertical="center"/>
    </xf>
    <xf numFmtId="170" fontId="9" fillId="0" borderId="10" xfId="51" applyNumberFormat="1" applyFont="1" applyBorder="1" applyAlignment="1">
      <alignment horizontal="center" vertical="center" wrapText="1"/>
    </xf>
    <xf numFmtId="38" fontId="9" fillId="0" borderId="10" xfId="51" applyNumberFormat="1" applyFont="1" applyBorder="1" applyAlignment="1">
      <alignment vertical="center" wrapText="1"/>
    </xf>
    <xf numFmtId="10" fontId="9" fillId="0" borderId="10" xfId="38" applyNumberFormat="1" applyFont="1" applyFill="1" applyBorder="1" applyAlignment="1">
      <alignment vertical="center" wrapText="1"/>
    </xf>
    <xf numFmtId="170" fontId="9" fillId="0" borderId="10" xfId="140" applyNumberFormat="1" applyFont="1" applyFill="1" applyBorder="1" applyAlignment="1">
      <alignment vertical="center" wrapText="1"/>
    </xf>
    <xf numFmtId="0" fontId="12" fillId="0" borderId="59" xfId="51" applyFont="1" applyBorder="1" applyAlignment="1">
      <alignment horizontal="center" vertical="center" wrapText="1"/>
    </xf>
    <xf numFmtId="0" fontId="12" fillId="0" borderId="60" xfId="51" applyFont="1" applyBorder="1" applyAlignment="1">
      <alignment horizontal="center" vertical="center" wrapText="1"/>
    </xf>
    <xf numFmtId="0" fontId="12" fillId="0" borderId="61" xfId="51" applyFont="1" applyBorder="1" applyAlignment="1">
      <alignment horizontal="center" vertical="center" wrapText="1"/>
    </xf>
    <xf numFmtId="0" fontId="12" fillId="0" borderId="62" xfId="51" applyFont="1" applyBorder="1" applyAlignment="1">
      <alignment horizontal="center" vertical="center" wrapText="1"/>
    </xf>
    <xf numFmtId="38" fontId="9" fillId="0" borderId="63" xfId="51" applyNumberFormat="1" applyFont="1" applyBorder="1" applyAlignment="1">
      <alignment vertical="center" wrapText="1"/>
    </xf>
    <xf numFmtId="10" fontId="9" fillId="0" borderId="63" xfId="38" applyNumberFormat="1" applyFont="1" applyFill="1" applyBorder="1" applyAlignment="1">
      <alignment vertical="center" wrapText="1"/>
    </xf>
    <xf numFmtId="170" fontId="9" fillId="0" borderId="63" xfId="140" applyNumberFormat="1" applyFont="1" applyFill="1" applyBorder="1" applyAlignment="1">
      <alignment vertical="center" wrapText="1"/>
    </xf>
    <xf numFmtId="0" fontId="9" fillId="0" borderId="64" xfId="51" applyBorder="1"/>
    <xf numFmtId="0" fontId="9" fillId="0" borderId="0" xfId="51" applyBorder="1"/>
    <xf numFmtId="0" fontId="9" fillId="0" borderId="65" xfId="51" applyBorder="1"/>
    <xf numFmtId="0" fontId="12" fillId="0" borderId="68" xfId="51" applyFont="1" applyBorder="1" applyAlignment="1">
      <alignment horizontal="center" vertical="center" wrapText="1"/>
    </xf>
    <xf numFmtId="174" fontId="9" fillId="24" borderId="0" xfId="132" applyNumberFormat="1" applyFont="1" applyFill="1" applyBorder="1"/>
    <xf numFmtId="174" fontId="9" fillId="24" borderId="14" xfId="132" applyNumberFormat="1" applyFont="1" applyFill="1" applyBorder="1"/>
    <xf numFmtId="37" fontId="9" fillId="0" borderId="0" xfId="138" applyFont="1" applyProtection="1">
      <protection hidden="1"/>
    </xf>
    <xf numFmtId="170" fontId="12" fillId="0" borderId="10" xfId="49" applyNumberFormat="1" applyFont="1" applyBorder="1" applyAlignment="1">
      <alignment wrapText="1"/>
    </xf>
    <xf numFmtId="39" fontId="12" fillId="0" borderId="0" xfId="138" applyNumberFormat="1" applyFont="1" applyAlignment="1" applyProtection="1">
      <alignment horizontal="center"/>
      <protection hidden="1"/>
    </xf>
    <xf numFmtId="170" fontId="9" fillId="0" borderId="10" xfId="49" applyNumberFormat="1" applyFont="1" applyBorder="1" applyAlignment="1">
      <alignment horizontal="center" wrapText="1"/>
    </xf>
    <xf numFmtId="39" fontId="12" fillId="0" borderId="10" xfId="138" applyNumberFormat="1" applyFont="1" applyBorder="1" applyProtection="1">
      <protection hidden="1"/>
    </xf>
    <xf numFmtId="37" fontId="9" fillId="0" borderId="10" xfId="138" applyFont="1" applyBorder="1" applyProtection="1">
      <protection hidden="1"/>
    </xf>
    <xf numFmtId="39" fontId="9" fillId="0" borderId="0" xfId="138" applyNumberFormat="1" applyFont="1" applyProtection="1">
      <protection hidden="1"/>
    </xf>
    <xf numFmtId="37" fontId="0" fillId="0" borderId="10" xfId="138" applyFont="1" applyBorder="1" applyProtection="1">
      <protection hidden="1"/>
    </xf>
    <xf numFmtId="37" fontId="0" fillId="0" borderId="0" xfId="138" applyFont="1" applyProtection="1">
      <protection hidden="1"/>
    </xf>
    <xf numFmtId="170" fontId="45" fillId="0" borderId="0" xfId="49" applyNumberFormat="1" applyFont="1" applyAlignment="1">
      <alignment horizontal="center" wrapText="1"/>
    </xf>
    <xf numFmtId="37" fontId="12" fillId="0" borderId="72" xfId="138" applyFont="1" applyFill="1" applyBorder="1" applyAlignment="1" applyProtection="1">
      <alignment horizontal="center" vertical="center" wrapText="1"/>
      <protection hidden="1"/>
    </xf>
    <xf numFmtId="39" fontId="42" fillId="0" borderId="72" xfId="52" applyNumberFormat="1" applyFont="1" applyFill="1" applyBorder="1" applyAlignment="1" applyProtection="1">
      <alignment horizontal="center" vertical="center" wrapText="1"/>
      <protection hidden="1"/>
    </xf>
    <xf numFmtId="37" fontId="12" fillId="0" borderId="0" xfId="138" applyFont="1" applyProtection="1">
      <protection hidden="1"/>
    </xf>
    <xf numFmtId="37" fontId="9" fillId="0" borderId="73" xfId="138" applyFont="1" applyFill="1" applyBorder="1" applyAlignment="1" applyProtection="1">
      <alignment horizontal="left"/>
      <protection hidden="1"/>
    </xf>
    <xf numFmtId="37" fontId="9" fillId="0" borderId="74" xfId="138" applyFont="1" applyFill="1" applyBorder="1" applyAlignment="1" applyProtection="1">
      <protection hidden="1"/>
    </xf>
    <xf numFmtId="179" fontId="44" fillId="0" borderId="74" xfId="52" applyNumberFormat="1" applyFont="1" applyFill="1" applyBorder="1" applyProtection="1">
      <protection hidden="1"/>
    </xf>
    <xf numFmtId="37" fontId="9" fillId="0" borderId="77" xfId="138" applyFont="1" applyFill="1" applyBorder="1" applyAlignment="1" applyProtection="1">
      <alignment horizontal="left"/>
      <protection hidden="1"/>
    </xf>
    <xf numFmtId="37" fontId="9" fillId="0" borderId="0" xfId="138" applyFont="1" applyFill="1" applyBorder="1" applyAlignment="1" applyProtection="1">
      <protection hidden="1"/>
    </xf>
    <xf numFmtId="179" fontId="44" fillId="0" borderId="0" xfId="52" applyNumberFormat="1" applyFont="1" applyFill="1" applyBorder="1" applyProtection="1">
      <protection hidden="1"/>
    </xf>
    <xf numFmtId="179" fontId="44" fillId="0" borderId="0" xfId="52" applyNumberFormat="1" applyFont="1" applyBorder="1" applyProtection="1">
      <protection hidden="1"/>
    </xf>
    <xf numFmtId="37" fontId="12" fillId="0" borderId="80" xfId="138" applyFont="1" applyFill="1" applyBorder="1" applyAlignment="1" applyProtection="1">
      <alignment horizontal="left"/>
      <protection hidden="1"/>
    </xf>
    <xf numFmtId="37" fontId="12" fillId="0" borderId="81" xfId="138" applyFont="1" applyFill="1" applyBorder="1" applyAlignment="1" applyProtection="1">
      <protection hidden="1"/>
    </xf>
    <xf numFmtId="179" fontId="46" fillId="0" borderId="81" xfId="52" applyNumberFormat="1" applyFont="1" applyBorder="1" applyProtection="1">
      <protection hidden="1"/>
    </xf>
    <xf numFmtId="37" fontId="12" fillId="0" borderId="0" xfId="138" applyFont="1" applyFill="1" applyBorder="1" applyAlignment="1" applyProtection="1">
      <alignment horizontal="left"/>
      <protection hidden="1"/>
    </xf>
    <xf numFmtId="182" fontId="44" fillId="0" borderId="0" xfId="38" applyNumberFormat="1" applyFont="1" applyBorder="1" applyProtection="1">
      <protection hidden="1"/>
    </xf>
    <xf numFmtId="39" fontId="44" fillId="0" borderId="0" xfId="38" applyNumberFormat="1" applyFont="1" applyBorder="1" applyProtection="1">
      <protection hidden="1"/>
    </xf>
    <xf numFmtId="37" fontId="12" fillId="0" borderId="0" xfId="138" applyFont="1" applyBorder="1" applyProtection="1">
      <protection hidden="1"/>
    </xf>
    <xf numFmtId="39" fontId="44" fillId="0" borderId="0" xfId="52" applyNumberFormat="1" applyFont="1" applyBorder="1" applyProtection="1">
      <protection hidden="1"/>
    </xf>
    <xf numFmtId="37" fontId="9" fillId="0" borderId="76" xfId="138" applyFont="1" applyFill="1" applyBorder="1" applyAlignment="1" applyProtection="1">
      <alignment horizontal="left"/>
      <protection hidden="1"/>
    </xf>
    <xf numFmtId="179" fontId="44" fillId="0" borderId="74" xfId="52" applyNumberFormat="1" applyFont="1" applyBorder="1" applyProtection="1">
      <protection hidden="1"/>
    </xf>
    <xf numFmtId="37" fontId="9" fillId="0" borderId="79" xfId="138" applyFont="1" applyFill="1" applyBorder="1" applyAlignment="1" applyProtection="1">
      <alignment horizontal="left"/>
      <protection hidden="1"/>
    </xf>
    <xf numFmtId="37" fontId="12" fillId="0" borderId="83" xfId="138" applyFont="1" applyFill="1" applyBorder="1" applyAlignment="1" applyProtection="1">
      <alignment horizontal="left"/>
      <protection hidden="1"/>
    </xf>
    <xf numFmtId="37" fontId="12" fillId="0" borderId="30" xfId="138" applyFont="1" applyFill="1" applyBorder="1" applyAlignment="1" applyProtection="1">
      <protection hidden="1"/>
    </xf>
    <xf numFmtId="179" fontId="46" fillId="0" borderId="30" xfId="52" applyNumberFormat="1" applyFont="1" applyBorder="1" applyProtection="1">
      <protection hidden="1"/>
    </xf>
    <xf numFmtId="37" fontId="9" fillId="0" borderId="0" xfId="138" applyFont="1" applyFill="1" applyProtection="1">
      <protection hidden="1"/>
    </xf>
    <xf numFmtId="37" fontId="12" fillId="0" borderId="82" xfId="138" applyFont="1" applyFill="1" applyBorder="1" applyAlignment="1" applyProtection="1">
      <alignment horizontal="left"/>
      <protection hidden="1"/>
    </xf>
    <xf numFmtId="183" fontId="9" fillId="0" borderId="0" xfId="38" applyNumberFormat="1" applyFont="1" applyProtection="1">
      <protection hidden="1"/>
    </xf>
    <xf numFmtId="0" fontId="43" fillId="24" borderId="0" xfId="132" applyFont="1" applyFill="1" applyAlignment="1">
      <alignment horizontal="center" vertical="center"/>
    </xf>
    <xf numFmtId="170" fontId="12" fillId="24" borderId="0" xfId="49" applyNumberFormat="1" applyFont="1" applyFill="1" applyAlignment="1"/>
    <xf numFmtId="39" fontId="41" fillId="24" borderId="0" xfId="138" applyNumberFormat="1" applyFont="1" applyFill="1" applyAlignment="1" applyProtection="1">
      <alignment horizontal="center"/>
      <protection hidden="1"/>
    </xf>
    <xf numFmtId="39" fontId="35" fillId="24" borderId="84" xfId="132" applyNumberFormat="1" applyFont="1" applyFill="1" applyBorder="1" applyAlignment="1">
      <alignment horizontal="center"/>
    </xf>
    <xf numFmtId="37" fontId="12" fillId="24" borderId="72" xfId="138" applyFont="1" applyFill="1" applyBorder="1" applyAlignment="1" applyProtection="1">
      <alignment horizontal="center" vertical="center" wrapText="1"/>
      <protection hidden="1"/>
    </xf>
    <xf numFmtId="39" fontId="12" fillId="24" borderId="10" xfId="132" applyNumberFormat="1" applyFont="1" applyFill="1" applyBorder="1" applyAlignment="1" applyProtection="1">
      <alignment horizontal="center" vertical="center" wrapText="1"/>
      <protection hidden="1"/>
    </xf>
    <xf numFmtId="39" fontId="9" fillId="24" borderId="0" xfId="138" applyNumberFormat="1" applyFont="1" applyFill="1" applyProtection="1">
      <protection hidden="1"/>
    </xf>
    <xf numFmtId="37" fontId="9" fillId="24" borderId="85" xfId="138" applyFont="1" applyFill="1" applyBorder="1" applyAlignment="1" applyProtection="1">
      <alignment horizontal="left"/>
      <protection hidden="1"/>
    </xf>
    <xf numFmtId="179" fontId="9" fillId="24" borderId="86" xfId="52" applyNumberFormat="1" applyFont="1" applyFill="1" applyBorder="1" applyAlignment="1" applyProtection="1">
      <protection hidden="1"/>
    </xf>
    <xf numFmtId="179" fontId="44" fillId="24" borderId="86" xfId="52" applyNumberFormat="1" applyFont="1" applyFill="1" applyBorder="1" applyProtection="1">
      <protection hidden="1"/>
    </xf>
    <xf numFmtId="39" fontId="9" fillId="24" borderId="87" xfId="52" applyNumberFormat="1" applyFont="1" applyFill="1" applyBorder="1" applyProtection="1">
      <protection hidden="1"/>
    </xf>
    <xf numFmtId="37" fontId="9" fillId="24" borderId="88" xfId="138" applyFont="1" applyFill="1" applyBorder="1" applyAlignment="1" applyProtection="1">
      <alignment horizontal="left"/>
      <protection hidden="1"/>
    </xf>
    <xf numFmtId="179" fontId="9" fillId="24" borderId="89" xfId="52" applyNumberFormat="1" applyFont="1" applyFill="1" applyBorder="1" applyAlignment="1" applyProtection="1">
      <protection hidden="1"/>
    </xf>
    <xf numFmtId="179" fontId="44" fillId="24" borderId="89" xfId="52" applyNumberFormat="1" applyFont="1" applyFill="1" applyBorder="1" applyProtection="1">
      <protection hidden="1"/>
    </xf>
    <xf numFmtId="39" fontId="9" fillId="24" borderId="90" xfId="52" applyNumberFormat="1" applyFont="1" applyFill="1" applyBorder="1" applyProtection="1">
      <protection hidden="1"/>
    </xf>
    <xf numFmtId="37" fontId="12" fillId="24" borderId="91" xfId="138" applyFont="1" applyFill="1" applyBorder="1" applyAlignment="1" applyProtection="1">
      <alignment horizontal="left"/>
      <protection hidden="1"/>
    </xf>
    <xf numFmtId="179" fontId="9" fillId="24" borderId="92" xfId="52" applyNumberFormat="1" applyFont="1" applyFill="1" applyBorder="1" applyAlignment="1" applyProtection="1">
      <protection hidden="1"/>
    </xf>
    <xf numFmtId="179" fontId="44" fillId="24" borderId="92" xfId="52" applyNumberFormat="1" applyFont="1" applyFill="1" applyBorder="1" applyProtection="1">
      <protection hidden="1"/>
    </xf>
    <xf numFmtId="39" fontId="9" fillId="24" borderId="93" xfId="52" applyNumberFormat="1" applyFont="1" applyFill="1" applyBorder="1" applyProtection="1">
      <protection hidden="1"/>
    </xf>
    <xf numFmtId="37" fontId="12" fillId="24" borderId="58" xfId="138" applyFont="1" applyFill="1" applyBorder="1" applyAlignment="1" applyProtection="1">
      <alignment horizontal="left"/>
      <protection hidden="1"/>
    </xf>
    <xf numFmtId="184" fontId="9" fillId="24" borderId="58" xfId="138" applyNumberFormat="1" applyFont="1" applyFill="1" applyBorder="1" applyAlignment="1" applyProtection="1">
      <protection hidden="1"/>
    </xf>
    <xf numFmtId="182" fontId="44" fillId="24" borderId="58" xfId="38" applyNumberFormat="1" applyFont="1" applyFill="1" applyBorder="1" applyProtection="1">
      <protection hidden="1"/>
    </xf>
    <xf numFmtId="39" fontId="9" fillId="24" borderId="58" xfId="52" applyNumberFormat="1" applyFont="1" applyFill="1" applyBorder="1" applyProtection="1">
      <protection hidden="1"/>
    </xf>
    <xf numFmtId="37" fontId="12" fillId="24" borderId="0" xfId="138" applyFont="1" applyFill="1" applyBorder="1" applyProtection="1">
      <protection hidden="1"/>
    </xf>
    <xf numFmtId="179" fontId="12" fillId="24" borderId="0" xfId="52" applyNumberFormat="1" applyFont="1" applyFill="1" applyBorder="1" applyAlignment="1" applyProtection="1">
      <protection hidden="1"/>
    </xf>
    <xf numFmtId="182" fontId="44" fillId="24" borderId="0" xfId="38" applyNumberFormat="1" applyFont="1" applyFill="1" applyBorder="1" applyProtection="1">
      <protection hidden="1"/>
    </xf>
    <xf numFmtId="39" fontId="9" fillId="24" borderId="0" xfId="52" applyNumberFormat="1" applyFont="1" applyFill="1" applyBorder="1" applyProtection="1">
      <protection hidden="1"/>
    </xf>
    <xf numFmtId="37" fontId="9" fillId="24" borderId="57" xfId="138" applyFont="1" applyFill="1" applyBorder="1" applyAlignment="1" applyProtection="1">
      <alignment horizontal="left"/>
      <protection hidden="1"/>
    </xf>
    <xf numFmtId="184" fontId="9" fillId="24" borderId="57" xfId="138" applyNumberFormat="1" applyFont="1" applyFill="1" applyBorder="1" applyAlignment="1" applyProtection="1">
      <protection hidden="1"/>
    </xf>
    <xf numFmtId="182" fontId="44" fillId="24" borderId="57" xfId="38" applyNumberFormat="1" applyFont="1" applyFill="1" applyBorder="1" applyProtection="1">
      <protection hidden="1"/>
    </xf>
    <xf numFmtId="39" fontId="9" fillId="24" borderId="57" xfId="52" applyNumberFormat="1" applyFont="1" applyFill="1" applyBorder="1" applyProtection="1">
      <protection hidden="1"/>
    </xf>
    <xf numFmtId="37" fontId="0" fillId="24" borderId="91" xfId="138" applyFont="1" applyFill="1" applyBorder="1" applyAlignment="1" applyProtection="1">
      <alignment horizontal="left"/>
      <protection hidden="1"/>
    </xf>
    <xf numFmtId="37" fontId="12" fillId="24" borderId="94" xfId="138" applyFont="1" applyFill="1" applyBorder="1" applyAlignment="1" applyProtection="1">
      <alignment horizontal="left"/>
      <protection hidden="1"/>
    </xf>
    <xf numFmtId="179" fontId="40" fillId="24" borderId="95" xfId="52" applyNumberFormat="1" applyFont="1" applyFill="1" applyBorder="1" applyAlignment="1" applyProtection="1">
      <protection hidden="1"/>
    </xf>
    <xf numFmtId="179" fontId="46" fillId="24" borderId="95" xfId="52" applyNumberFormat="1" applyFont="1" applyFill="1" applyBorder="1" applyProtection="1">
      <protection hidden="1"/>
    </xf>
    <xf numFmtId="39" fontId="12" fillId="24" borderId="96" xfId="52" applyNumberFormat="1" applyFont="1" applyFill="1" applyBorder="1" applyProtection="1">
      <protection hidden="1"/>
    </xf>
    <xf numFmtId="183" fontId="9" fillId="24" borderId="0" xfId="38" applyNumberFormat="1" applyFont="1" applyFill="1" applyProtection="1">
      <protection hidden="1"/>
    </xf>
    <xf numFmtId="170" fontId="9" fillId="0" borderId="97" xfId="140" applyNumberFormat="1" applyFont="1" applyFill="1" applyBorder="1" applyAlignment="1">
      <alignment vertical="center" wrapText="1"/>
    </xf>
    <xf numFmtId="170" fontId="12" fillId="24" borderId="99" xfId="49" applyNumberFormat="1" applyFont="1" applyFill="1" applyBorder="1" applyAlignment="1">
      <alignment horizontal="center" vertical="center" wrapText="1"/>
    </xf>
    <xf numFmtId="170" fontId="12" fillId="24" borderId="79" xfId="49" applyNumberFormat="1" applyFont="1" applyFill="1" applyBorder="1"/>
    <xf numFmtId="170" fontId="12" fillId="24" borderId="82" xfId="49" applyNumberFormat="1" applyFont="1" applyFill="1" applyBorder="1"/>
    <xf numFmtId="0" fontId="12" fillId="24" borderId="0" xfId="0" applyFont="1" applyFill="1"/>
    <xf numFmtId="0" fontId="12" fillId="24" borderId="79" xfId="0" applyFont="1" applyFill="1" applyBorder="1"/>
    <xf numFmtId="9" fontId="12" fillId="24" borderId="79" xfId="0" applyNumberFormat="1" applyFont="1" applyFill="1" applyBorder="1"/>
    <xf numFmtId="9" fontId="12" fillId="24" borderId="103" xfId="0" applyNumberFormat="1" applyFont="1" applyFill="1" applyBorder="1"/>
    <xf numFmtId="0" fontId="12" fillId="24" borderId="106" xfId="0" applyFont="1" applyFill="1" applyBorder="1"/>
    <xf numFmtId="170" fontId="12" fillId="24" borderId="74" xfId="49" applyNumberFormat="1" applyFont="1" applyFill="1" applyBorder="1" applyAlignment="1">
      <alignment horizontal="center" vertical="center" wrapText="1"/>
    </xf>
    <xf numFmtId="0" fontId="0" fillId="24" borderId="75" xfId="0" applyFill="1" applyBorder="1"/>
    <xf numFmtId="170" fontId="12" fillId="24" borderId="112" xfId="49" applyNumberFormat="1" applyFont="1" applyFill="1" applyBorder="1" applyAlignment="1">
      <alignment horizontal="center" vertical="center" wrapText="1"/>
    </xf>
    <xf numFmtId="170" fontId="12" fillId="24" borderId="113" xfId="49" applyNumberFormat="1" applyFont="1" applyFill="1" applyBorder="1" applyAlignment="1">
      <alignment horizontal="center" vertical="center" wrapText="1"/>
    </xf>
    <xf numFmtId="43" fontId="12" fillId="24" borderId="101" xfId="0" applyNumberFormat="1" applyFont="1" applyFill="1" applyBorder="1"/>
    <xf numFmtId="170" fontId="12" fillId="24" borderId="101" xfId="140" applyNumberFormat="1" applyFont="1" applyFill="1" applyBorder="1"/>
    <xf numFmtId="170" fontId="12" fillId="24" borderId="102" xfId="140" applyNumberFormat="1" applyFont="1" applyFill="1" applyBorder="1"/>
    <xf numFmtId="170" fontId="0" fillId="24" borderId="108" xfId="140" applyNumberFormat="1" applyFont="1" applyFill="1" applyBorder="1"/>
    <xf numFmtId="170" fontId="0" fillId="24" borderId="78" xfId="140" applyNumberFormat="1" applyFont="1" applyFill="1" applyBorder="1"/>
    <xf numFmtId="170" fontId="0" fillId="24" borderId="109" xfId="140" applyNumberFormat="1" applyFont="1" applyFill="1" applyBorder="1"/>
    <xf numFmtId="170" fontId="0" fillId="24" borderId="105" xfId="140" applyNumberFormat="1" applyFont="1" applyFill="1" applyBorder="1"/>
    <xf numFmtId="39" fontId="44" fillId="0" borderId="100" xfId="52" applyNumberFormat="1" applyFont="1" applyFill="1" applyBorder="1" applyProtection="1">
      <protection hidden="1"/>
    </xf>
    <xf numFmtId="39" fontId="44" fillId="0" borderId="101" xfId="52" applyNumberFormat="1" applyFont="1" applyFill="1" applyBorder="1" applyProtection="1">
      <protection hidden="1"/>
    </xf>
    <xf numFmtId="39" fontId="44" fillId="0" borderId="101" xfId="52" applyNumberFormat="1" applyFont="1" applyBorder="1" applyProtection="1">
      <protection hidden="1"/>
    </xf>
    <xf numFmtId="39" fontId="46" fillId="0" borderId="107" xfId="52" applyNumberFormat="1" applyFont="1" applyBorder="1" applyProtection="1">
      <protection hidden="1"/>
    </xf>
    <xf numFmtId="39" fontId="44" fillId="0" borderId="100" xfId="52" applyNumberFormat="1" applyFont="1" applyBorder="1" applyProtection="1">
      <protection hidden="1"/>
    </xf>
    <xf numFmtId="39" fontId="46" fillId="0" borderId="127" xfId="52" applyNumberFormat="1" applyFont="1" applyBorder="1" applyProtection="1">
      <protection hidden="1"/>
    </xf>
    <xf numFmtId="37" fontId="9" fillId="0" borderId="112" xfId="138" applyFont="1" applyFill="1" applyBorder="1" applyAlignment="1" applyProtection="1">
      <protection hidden="1"/>
    </xf>
    <xf numFmtId="37" fontId="9" fillId="0" borderId="17" xfId="138" applyFont="1" applyFill="1" applyBorder="1" applyAlignment="1" applyProtection="1">
      <protection hidden="1"/>
    </xf>
    <xf numFmtId="37" fontId="12" fillId="0" borderId="31" xfId="138" applyFont="1" applyFill="1" applyBorder="1" applyAlignment="1" applyProtection="1">
      <protection hidden="1"/>
    </xf>
    <xf numFmtId="37" fontId="12" fillId="0" borderId="128" xfId="138" applyFont="1" applyFill="1" applyBorder="1" applyAlignment="1" applyProtection="1">
      <protection hidden="1"/>
    </xf>
    <xf numFmtId="174" fontId="12" fillId="24" borderId="14" xfId="132" applyNumberFormat="1" applyFont="1" applyFill="1" applyBorder="1"/>
    <xf numFmtId="170" fontId="12" fillId="24" borderId="0" xfId="49" applyNumberFormat="1" applyFont="1" applyFill="1" applyBorder="1" applyAlignment="1">
      <alignment horizontal="center" vertical="center" wrapText="1"/>
    </xf>
    <xf numFmtId="170" fontId="12" fillId="24" borderId="130" xfId="49" applyNumberFormat="1" applyFont="1" applyFill="1" applyBorder="1" applyAlignment="1">
      <alignment horizontal="center" vertical="center" wrapText="1"/>
    </xf>
    <xf numFmtId="170" fontId="12" fillId="24" borderId="79" xfId="49" applyNumberFormat="1" applyFont="1" applyFill="1" applyBorder="1" applyAlignment="1">
      <alignment horizontal="left" vertical="center" wrapText="1"/>
    </xf>
    <xf numFmtId="170" fontId="12" fillId="24" borderId="79" xfId="49" applyNumberFormat="1" applyFont="1" applyFill="1" applyBorder="1" applyAlignment="1">
      <alignment horizontal="left"/>
    </xf>
    <xf numFmtId="170" fontId="12" fillId="24" borderId="131" xfId="49" applyNumberFormat="1" applyFont="1" applyFill="1" applyBorder="1" applyAlignment="1">
      <alignment horizontal="center" vertical="center" wrapText="1"/>
    </xf>
    <xf numFmtId="170" fontId="9" fillId="24" borderId="16" xfId="49" applyNumberFormat="1" applyFont="1" applyFill="1" applyBorder="1" applyAlignment="1">
      <alignment horizontal="center" vertical="center" wrapText="1"/>
    </xf>
    <xf numFmtId="170" fontId="12" fillId="24" borderId="132" xfId="49" applyNumberFormat="1" applyFont="1" applyFill="1" applyBorder="1"/>
    <xf numFmtId="49" fontId="12" fillId="26" borderId="133" xfId="141" applyNumberFormat="1" applyFont="1" applyFill="1" applyBorder="1" applyAlignment="1">
      <alignment horizontal="center" vertical="center" wrapText="1"/>
    </xf>
    <xf numFmtId="0" fontId="0" fillId="24" borderId="129" xfId="0" applyFill="1" applyBorder="1"/>
    <xf numFmtId="170" fontId="0" fillId="24" borderId="101" xfId="0" applyNumberFormat="1" applyFill="1" applyBorder="1"/>
    <xf numFmtId="170" fontId="12" fillId="24" borderId="128" xfId="49" applyNumberFormat="1" applyFont="1" applyFill="1" applyBorder="1"/>
    <xf numFmtId="170" fontId="12" fillId="24" borderId="134" xfId="49" applyNumberFormat="1" applyFont="1" applyFill="1" applyBorder="1"/>
    <xf numFmtId="170" fontId="12" fillId="24" borderId="107" xfId="140" applyNumberFormat="1" applyFont="1" applyFill="1" applyBorder="1"/>
    <xf numFmtId="170" fontId="12" fillId="24" borderId="110" xfId="140" applyNumberFormat="1" applyFont="1" applyFill="1" applyBorder="1"/>
    <xf numFmtId="170" fontId="12" fillId="24" borderId="51" xfId="140" applyNumberFormat="1" applyFont="1" applyFill="1" applyBorder="1"/>
    <xf numFmtId="170" fontId="12" fillId="24" borderId="17" xfId="140" applyNumberFormat="1" applyFont="1" applyFill="1" applyBorder="1"/>
    <xf numFmtId="170" fontId="12" fillId="24" borderId="0" xfId="140" applyNumberFormat="1" applyFont="1" applyFill="1" applyBorder="1"/>
    <xf numFmtId="170" fontId="12" fillId="24" borderId="115" xfId="140" applyNumberFormat="1" applyFont="1" applyFill="1" applyBorder="1"/>
    <xf numFmtId="170" fontId="12" fillId="24" borderId="111" xfId="140" applyNumberFormat="1" applyFont="1" applyFill="1" applyBorder="1"/>
    <xf numFmtId="170" fontId="12" fillId="24" borderId="98" xfId="140" applyNumberFormat="1" applyFont="1" applyFill="1" applyBorder="1"/>
    <xf numFmtId="170" fontId="12" fillId="24" borderId="116" xfId="140" applyNumberFormat="1" applyFont="1" applyFill="1" applyBorder="1"/>
    <xf numFmtId="170" fontId="12" fillId="24" borderId="117" xfId="140" applyNumberFormat="1" applyFont="1" applyFill="1" applyBorder="1"/>
    <xf numFmtId="170" fontId="12" fillId="24" borderId="84" xfId="140" applyNumberFormat="1" applyFont="1" applyFill="1" applyBorder="1"/>
    <xf numFmtId="170" fontId="12" fillId="24" borderId="118" xfId="140" applyNumberFormat="1" applyFont="1" applyFill="1" applyBorder="1"/>
    <xf numFmtId="170" fontId="0" fillId="24" borderId="0" xfId="140" applyNumberFormat="1" applyFont="1" applyFill="1" applyBorder="1"/>
    <xf numFmtId="170" fontId="0" fillId="24" borderId="74" xfId="140" applyNumberFormat="1" applyFont="1" applyFill="1" applyBorder="1"/>
    <xf numFmtId="170" fontId="0" fillId="24" borderId="75" xfId="140" applyNumberFormat="1" applyFont="1" applyFill="1" applyBorder="1"/>
    <xf numFmtId="0" fontId="12" fillId="24" borderId="74" xfId="0" applyFont="1" applyFill="1" applyBorder="1" applyAlignment="1">
      <alignment horizontal="center" vertical="center" wrapText="1"/>
    </xf>
    <xf numFmtId="0" fontId="12" fillId="24" borderId="100" xfId="0" applyFont="1" applyFill="1" applyBorder="1" applyAlignment="1">
      <alignment horizontal="center" vertical="center" wrapText="1"/>
    </xf>
    <xf numFmtId="0" fontId="12" fillId="24" borderId="75" xfId="0" applyFont="1" applyFill="1" applyBorder="1" applyAlignment="1">
      <alignment horizontal="center" vertical="center" wrapText="1"/>
    </xf>
    <xf numFmtId="170" fontId="12" fillId="24" borderId="100" xfId="140" applyNumberFormat="1" applyFont="1" applyFill="1" applyBorder="1"/>
    <xf numFmtId="170" fontId="12" fillId="24" borderId="126" xfId="140" applyNumberFormat="1" applyFont="1" applyFill="1" applyBorder="1"/>
    <xf numFmtId="0" fontId="12" fillId="24" borderId="73" xfId="0" applyFont="1" applyFill="1" applyBorder="1"/>
    <xf numFmtId="0" fontId="12" fillId="24" borderId="77" xfId="0" applyFont="1" applyFill="1" applyBorder="1"/>
    <xf numFmtId="0" fontId="12" fillId="24" borderId="136" xfId="0" applyFont="1" applyFill="1" applyBorder="1"/>
    <xf numFmtId="170" fontId="12" fillId="24" borderId="135" xfId="140" applyNumberFormat="1" applyFont="1" applyFill="1" applyBorder="1"/>
    <xf numFmtId="170" fontId="12" fillId="24" borderId="104" xfId="140" applyNumberFormat="1" applyFont="1" applyFill="1" applyBorder="1"/>
    <xf numFmtId="170" fontId="9" fillId="31" borderId="63" xfId="140" applyNumberFormat="1" applyFont="1" applyFill="1" applyBorder="1" applyAlignment="1">
      <alignment vertical="center" wrapText="1"/>
    </xf>
    <xf numFmtId="43" fontId="0" fillId="24" borderId="0" xfId="0" applyNumberFormat="1" applyFill="1"/>
    <xf numFmtId="43" fontId="9" fillId="0" borderId="0" xfId="51" applyNumberFormat="1"/>
    <xf numFmtId="49" fontId="12" fillId="24" borderId="133" xfId="132" applyNumberFormat="1" applyFont="1" applyFill="1" applyBorder="1" applyAlignment="1">
      <alignment horizontal="center" vertical="center" wrapText="1"/>
    </xf>
    <xf numFmtId="174" fontId="0" fillId="24" borderId="0" xfId="49" applyNumberFormat="1" applyFont="1" applyFill="1" applyBorder="1"/>
    <xf numFmtId="170" fontId="12" fillId="24" borderId="133" xfId="49" applyNumberFormat="1" applyFont="1" applyFill="1" applyBorder="1" applyAlignment="1">
      <alignment horizontal="center" vertical="center" wrapText="1"/>
    </xf>
    <xf numFmtId="49" fontId="12" fillId="31" borderId="40" xfId="132" applyNumberFormat="1" applyFont="1" applyFill="1" applyBorder="1" applyAlignment="1">
      <alignment horizontal="center" vertical="center" wrapText="1"/>
    </xf>
    <xf numFmtId="49" fontId="12" fillId="31" borderId="133" xfId="132" applyNumberFormat="1" applyFont="1" applyFill="1" applyBorder="1" applyAlignment="1">
      <alignment horizontal="center" vertical="center" wrapText="1"/>
    </xf>
    <xf numFmtId="170" fontId="0" fillId="24" borderId="110" xfId="49" applyNumberFormat="1" applyFont="1" applyFill="1" applyBorder="1"/>
    <xf numFmtId="170" fontId="0" fillId="24" borderId="51" xfId="49" applyNumberFormat="1" applyFont="1" applyFill="1" applyBorder="1"/>
    <xf numFmtId="185" fontId="12" fillId="24" borderId="79" xfId="140" applyNumberFormat="1" applyFont="1" applyFill="1" applyBorder="1" applyAlignment="1">
      <alignment horizontal="left" vertical="center" wrapText="1"/>
    </xf>
    <xf numFmtId="185" fontId="12" fillId="24" borderId="79" xfId="140" applyNumberFormat="1" applyFont="1" applyFill="1" applyBorder="1" applyAlignment="1">
      <alignment horizontal="left"/>
    </xf>
    <xf numFmtId="185" fontId="12" fillId="24" borderId="82" xfId="140" applyNumberFormat="1" applyFont="1" applyFill="1" applyBorder="1"/>
    <xf numFmtId="170" fontId="12" fillId="24" borderId="137" xfId="49" applyNumberFormat="1" applyFont="1" applyFill="1" applyBorder="1" applyAlignment="1">
      <alignment horizontal="center" vertical="center" wrapText="1"/>
    </xf>
    <xf numFmtId="170" fontId="12" fillId="24" borderId="78" xfId="49" applyNumberFormat="1" applyFont="1" applyFill="1" applyBorder="1" applyAlignment="1">
      <alignment horizontal="center" vertical="center" wrapText="1"/>
    </xf>
    <xf numFmtId="170" fontId="12" fillId="24" borderId="138" xfId="49" applyNumberFormat="1" applyFont="1" applyFill="1" applyBorder="1"/>
    <xf numFmtId="170" fontId="12" fillId="24" borderId="139" xfId="49" applyNumberFormat="1" applyFont="1" applyFill="1" applyBorder="1" applyAlignment="1">
      <alignment horizontal="center" vertical="center" wrapText="1"/>
    </xf>
    <xf numFmtId="170" fontId="12" fillId="24" borderId="140" xfId="49" applyNumberFormat="1" applyFont="1" applyFill="1" applyBorder="1" applyAlignment="1">
      <alignment horizontal="center" vertical="center" wrapText="1"/>
    </xf>
    <xf numFmtId="170" fontId="9" fillId="24" borderId="17" xfId="49" applyNumberFormat="1" applyFont="1" applyFill="1" applyBorder="1" applyAlignment="1">
      <alignment horizontal="center" vertical="center" wrapText="1"/>
    </xf>
    <xf numFmtId="170" fontId="12" fillId="24" borderId="0" xfId="49" applyNumberFormat="1" applyFont="1" applyFill="1" applyAlignment="1">
      <alignment horizontal="center"/>
    </xf>
    <xf numFmtId="170" fontId="12" fillId="24" borderId="0" xfId="49" applyNumberFormat="1" applyFont="1" applyFill="1" applyAlignment="1">
      <alignment horizontal="center" vertical="center" wrapText="1"/>
    </xf>
    <xf numFmtId="170" fontId="0" fillId="24" borderId="0" xfId="0" applyNumberFormat="1" applyFill="1" applyBorder="1"/>
    <xf numFmtId="170" fontId="9" fillId="24" borderId="115" xfId="49" applyNumberFormat="1" applyFont="1" applyFill="1" applyBorder="1" applyAlignment="1">
      <alignment horizontal="center" vertical="center" wrapText="1"/>
    </xf>
    <xf numFmtId="43" fontId="0" fillId="24" borderId="51" xfId="49" applyNumberFormat="1" applyFont="1" applyFill="1" applyBorder="1"/>
    <xf numFmtId="186" fontId="0" fillId="24" borderId="51" xfId="49" applyNumberFormat="1" applyFont="1" applyFill="1" applyBorder="1"/>
    <xf numFmtId="183" fontId="0" fillId="24" borderId="51" xfId="38" applyNumberFormat="1" applyFont="1" applyFill="1" applyBorder="1"/>
    <xf numFmtId="43" fontId="0" fillId="24" borderId="0" xfId="49" applyNumberFormat="1" applyFont="1" applyFill="1" applyBorder="1"/>
    <xf numFmtId="43" fontId="12" fillId="24" borderId="14" xfId="49" applyNumberFormat="1" applyFont="1" applyFill="1" applyBorder="1"/>
    <xf numFmtId="187" fontId="0" fillId="24" borderId="0" xfId="49" applyNumberFormat="1" applyFont="1" applyFill="1" applyBorder="1"/>
    <xf numFmtId="187" fontId="12" fillId="24" borderId="14" xfId="49" applyNumberFormat="1" applyFont="1" applyFill="1" applyBorder="1"/>
    <xf numFmtId="186" fontId="12" fillId="24" borderId="14" xfId="49" applyNumberFormat="1" applyFont="1" applyFill="1" applyBorder="1"/>
    <xf numFmtId="185" fontId="0" fillId="24" borderId="51" xfId="49" applyNumberFormat="1" applyFont="1" applyFill="1" applyBorder="1"/>
    <xf numFmtId="185" fontId="12" fillId="24" borderId="14" xfId="49" applyNumberFormat="1" applyFont="1" applyFill="1" applyBorder="1"/>
    <xf numFmtId="0" fontId="0" fillId="24" borderId="0" xfId="0" applyFill="1" applyAlignment="1">
      <alignment horizontal="center" vertical="center"/>
    </xf>
    <xf numFmtId="170" fontId="0" fillId="24" borderId="0" xfId="49" applyNumberFormat="1" applyFont="1" applyFill="1" applyBorder="1" applyAlignment="1">
      <alignment wrapText="1"/>
    </xf>
    <xf numFmtId="170" fontId="0" fillId="24" borderId="0" xfId="49" applyNumberFormat="1" applyFont="1" applyFill="1" applyBorder="1" applyAlignment="1">
      <alignment horizontal="center" vertical="center" wrapText="1"/>
    </xf>
    <xf numFmtId="0" fontId="47" fillId="32" borderId="142" xfId="0" applyFont="1" applyFill="1" applyBorder="1"/>
    <xf numFmtId="0" fontId="47" fillId="32" borderId="143" xfId="0" applyFont="1" applyFill="1" applyBorder="1"/>
    <xf numFmtId="0" fontId="0" fillId="33" borderId="142" xfId="0" applyFont="1" applyFill="1" applyBorder="1"/>
    <xf numFmtId="170" fontId="0" fillId="33" borderId="142" xfId="140" applyNumberFormat="1" applyFont="1" applyFill="1" applyBorder="1"/>
    <xf numFmtId="170" fontId="0" fillId="33" borderId="143" xfId="140" applyNumberFormat="1" applyFont="1" applyFill="1" applyBorder="1"/>
    <xf numFmtId="0" fontId="0" fillId="0" borderId="142" xfId="0" applyFont="1" applyBorder="1"/>
    <xf numFmtId="170" fontId="0" fillId="0" borderId="143" xfId="140" applyNumberFormat="1" applyFont="1" applyBorder="1"/>
    <xf numFmtId="187" fontId="0" fillId="24" borderId="51" xfId="49" applyNumberFormat="1" applyFont="1" applyFill="1" applyBorder="1"/>
    <xf numFmtId="183" fontId="0" fillId="24" borderId="0" xfId="38" applyNumberFormat="1" applyFont="1" applyFill="1" applyBorder="1"/>
    <xf numFmtId="185" fontId="0" fillId="24" borderId="0" xfId="49" applyNumberFormat="1" applyFont="1" applyFill="1" applyBorder="1"/>
    <xf numFmtId="186" fontId="0" fillId="24" borderId="0" xfId="49" applyNumberFormat="1" applyFont="1" applyFill="1" applyBorder="1"/>
    <xf numFmtId="170" fontId="0" fillId="24" borderId="111" xfId="49" applyNumberFormat="1" applyFont="1" applyFill="1" applyBorder="1"/>
    <xf numFmtId="170" fontId="0" fillId="24" borderId="98" xfId="49" applyNumberFormat="1" applyFont="1" applyFill="1" applyBorder="1"/>
    <xf numFmtId="183" fontId="0" fillId="24" borderId="98" xfId="38" applyNumberFormat="1" applyFont="1" applyFill="1" applyBorder="1"/>
    <xf numFmtId="43" fontId="0" fillId="24" borderId="98" xfId="49" applyNumberFormat="1" applyFont="1" applyFill="1" applyBorder="1"/>
    <xf numFmtId="187" fontId="0" fillId="24" borderId="98" xfId="49" applyNumberFormat="1" applyFont="1" applyFill="1" applyBorder="1"/>
    <xf numFmtId="185" fontId="0" fillId="24" borderId="98" xfId="49" applyNumberFormat="1" applyFont="1" applyFill="1" applyBorder="1"/>
    <xf numFmtId="186" fontId="0" fillId="24" borderId="98" xfId="49" applyNumberFormat="1" applyFont="1" applyFill="1" applyBorder="1"/>
    <xf numFmtId="49" fontId="12" fillId="24" borderId="40" xfId="132" applyNumberFormat="1" applyFont="1" applyFill="1" applyBorder="1" applyAlignment="1">
      <alignment horizontal="center" vertical="center" wrapText="1"/>
    </xf>
    <xf numFmtId="49" fontId="12" fillId="24" borderId="144" xfId="132" applyNumberFormat="1" applyFont="1" applyFill="1" applyBorder="1" applyAlignment="1">
      <alignment horizontal="center" vertical="center" wrapText="1"/>
    </xf>
    <xf numFmtId="172" fontId="0" fillId="24" borderId="17" xfId="49" applyNumberFormat="1" applyFont="1" applyFill="1" applyBorder="1"/>
    <xf numFmtId="171" fontId="0" fillId="24" borderId="115" xfId="49" applyNumberFormat="1" applyFont="1" applyFill="1" applyBorder="1"/>
    <xf numFmtId="172" fontId="12" fillId="24" borderId="36" xfId="49" applyNumberFormat="1" applyFont="1" applyFill="1" applyBorder="1"/>
    <xf numFmtId="171" fontId="12" fillId="24" borderId="145" xfId="49" applyNumberFormat="1" applyFont="1" applyFill="1" applyBorder="1"/>
    <xf numFmtId="176" fontId="9" fillId="0" borderId="10" xfId="51" applyNumberFormat="1" applyFont="1" applyBorder="1" applyAlignment="1">
      <alignment horizontal="right" vertical="center" wrapText="1"/>
    </xf>
    <xf numFmtId="176" fontId="9" fillId="0" borderId="0" xfId="51" applyNumberFormat="1"/>
    <xf numFmtId="170" fontId="0" fillId="24" borderId="0" xfId="0" applyNumberFormat="1" applyFill="1"/>
    <xf numFmtId="170" fontId="12" fillId="24" borderId="114" xfId="140" applyNumberFormat="1" applyFont="1" applyFill="1" applyBorder="1"/>
    <xf numFmtId="0" fontId="12" fillId="0" borderId="0" xfId="51" applyFont="1" applyBorder="1" applyAlignment="1">
      <alignment vertical="center"/>
    </xf>
    <xf numFmtId="0" fontId="12" fillId="0" borderId="146" xfId="51" applyFont="1" applyBorder="1" applyAlignment="1">
      <alignment horizontal="center" vertical="center" wrapText="1"/>
    </xf>
    <xf numFmtId="0" fontId="12" fillId="0" borderId="131" xfId="51" applyFont="1" applyBorder="1" applyAlignment="1">
      <alignment horizontal="center" vertical="center" wrapText="1"/>
    </xf>
    <xf numFmtId="0" fontId="12" fillId="0" borderId="129" xfId="51" applyFont="1" applyBorder="1" applyAlignment="1">
      <alignment horizontal="center" vertical="center" wrapText="1"/>
    </xf>
    <xf numFmtId="0" fontId="9" fillId="0" borderId="147" xfId="51" applyFont="1" applyBorder="1" applyAlignment="1">
      <alignment vertical="center" wrapText="1"/>
    </xf>
    <xf numFmtId="176" fontId="9" fillId="0" borderId="127" xfId="51" applyNumberFormat="1" applyFont="1" applyBorder="1" applyAlignment="1">
      <alignment horizontal="center" vertical="center" wrapText="1"/>
    </xf>
    <xf numFmtId="0" fontId="12" fillId="0" borderId="80" xfId="51" applyFont="1" applyBorder="1" applyAlignment="1">
      <alignment horizontal="center" vertical="center"/>
    </xf>
    <xf numFmtId="176" fontId="12" fillId="0" borderId="148" xfId="51" applyNumberFormat="1" applyFont="1" applyBorder="1" applyAlignment="1">
      <alignment horizontal="right" vertical="center" wrapText="1"/>
    </xf>
    <xf numFmtId="0" fontId="12" fillId="0" borderId="148" xfId="51" applyFont="1" applyBorder="1" applyAlignment="1">
      <alignment horizontal="center" vertical="center"/>
    </xf>
    <xf numFmtId="176" fontId="12" fillId="0" borderId="107" xfId="51" applyNumberFormat="1" applyFont="1" applyBorder="1" applyAlignment="1">
      <alignment horizontal="center" vertical="center" wrapText="1"/>
    </xf>
    <xf numFmtId="14" fontId="0" fillId="24" borderId="0" xfId="0" applyNumberFormat="1" applyFill="1"/>
    <xf numFmtId="170" fontId="46" fillId="24" borderId="0" xfId="49" applyNumberFormat="1" applyFont="1" applyFill="1" applyBorder="1"/>
    <xf numFmtId="0" fontId="46" fillId="24" borderId="0" xfId="0" applyFont="1" applyFill="1"/>
    <xf numFmtId="10" fontId="12" fillId="0" borderId="10" xfId="38" applyNumberFormat="1" applyFont="1" applyFill="1" applyBorder="1" applyAlignment="1">
      <alignment vertical="center" wrapText="1"/>
    </xf>
    <xf numFmtId="10" fontId="12" fillId="0" borderId="63" xfId="38" applyNumberFormat="1" applyFont="1" applyFill="1" applyBorder="1" applyAlignment="1">
      <alignment vertical="center" wrapText="1"/>
    </xf>
    <xf numFmtId="38" fontId="48" fillId="0" borderId="10" xfId="51" applyNumberFormat="1" applyFont="1" applyBorder="1" applyAlignment="1">
      <alignment vertical="center" wrapText="1"/>
    </xf>
    <xf numFmtId="38" fontId="48" fillId="0" borderId="63" xfId="51" applyNumberFormat="1" applyFont="1" applyBorder="1" applyAlignment="1">
      <alignment vertical="center" wrapText="1"/>
    </xf>
    <xf numFmtId="170" fontId="48" fillId="0" borderId="10" xfId="49" applyNumberFormat="1" applyFont="1" applyFill="1" applyBorder="1" applyAlignment="1">
      <alignment vertical="center" wrapText="1"/>
    </xf>
    <xf numFmtId="170" fontId="48" fillId="31" borderId="63" xfId="49" applyNumberFormat="1" applyFont="1" applyFill="1" applyBorder="1" applyAlignment="1">
      <alignment vertical="center" wrapText="1"/>
    </xf>
    <xf numFmtId="170" fontId="48" fillId="0" borderId="97" xfId="49" applyNumberFormat="1" applyFont="1" applyFill="1" applyBorder="1" applyAlignment="1">
      <alignment vertical="center" wrapText="1"/>
    </xf>
    <xf numFmtId="170" fontId="48" fillId="0" borderId="63" xfId="49" applyNumberFormat="1" applyFont="1" applyFill="1" applyBorder="1" applyAlignment="1">
      <alignment vertical="center" wrapText="1"/>
    </xf>
    <xf numFmtId="0" fontId="12" fillId="0" borderId="0" xfId="51" applyFont="1" applyBorder="1" applyAlignment="1">
      <alignment horizontal="center" vertical="center"/>
    </xf>
    <xf numFmtId="170" fontId="48" fillId="0" borderId="69" xfId="49" applyNumberFormat="1" applyFont="1" applyBorder="1" applyAlignment="1">
      <alignment horizontal="center" vertical="center" wrapText="1"/>
    </xf>
    <xf numFmtId="170" fontId="48" fillId="0" borderId="71" xfId="49" applyNumberFormat="1" applyFont="1" applyBorder="1" applyAlignment="1">
      <alignment horizontal="center" vertical="center" wrapText="1"/>
    </xf>
    <xf numFmtId="0" fontId="12" fillId="0" borderId="123" xfId="51" applyFont="1" applyBorder="1" applyAlignment="1">
      <alignment horizontal="center" vertical="center" wrapText="1"/>
    </xf>
    <xf numFmtId="0" fontId="12" fillId="0" borderId="124" xfId="51" applyFont="1" applyBorder="1" applyAlignment="1">
      <alignment horizontal="center" vertical="center" wrapText="1"/>
    </xf>
    <xf numFmtId="0" fontId="12" fillId="0" borderId="125" xfId="51" applyFont="1" applyBorder="1" applyAlignment="1">
      <alignment horizontal="center" vertical="center" wrapText="1"/>
    </xf>
    <xf numFmtId="0" fontId="12" fillId="0" borderId="122" xfId="51" applyFont="1" applyBorder="1" applyAlignment="1">
      <alignment horizontal="center" vertical="center" wrapText="1"/>
    </xf>
    <xf numFmtId="0" fontId="12" fillId="0" borderId="120" xfId="51" applyFont="1" applyBorder="1" applyAlignment="1">
      <alignment horizontal="center" vertical="center" wrapText="1"/>
    </xf>
    <xf numFmtId="0" fontId="12" fillId="0" borderId="51" xfId="51" applyFont="1" applyBorder="1" applyAlignment="1">
      <alignment horizontal="center"/>
    </xf>
    <xf numFmtId="0" fontId="12" fillId="0" borderId="67" xfId="51" applyFont="1" applyBorder="1" applyAlignment="1">
      <alignment horizontal="center"/>
    </xf>
    <xf numFmtId="170" fontId="48" fillId="0" borderId="70" xfId="49" applyNumberFormat="1" applyFont="1" applyBorder="1" applyAlignment="1">
      <alignment horizontal="center" vertical="center" wrapText="1"/>
    </xf>
    <xf numFmtId="0" fontId="36" fillId="0" borderId="51" xfId="51" applyFont="1" applyBorder="1" applyAlignment="1">
      <alignment horizontal="center" vertical="center"/>
    </xf>
    <xf numFmtId="0" fontId="36" fillId="0" borderId="67" xfId="51" applyFont="1" applyBorder="1" applyAlignment="1">
      <alignment horizontal="center" vertical="center"/>
    </xf>
    <xf numFmtId="0" fontId="36" fillId="0" borderId="98" xfId="51" applyFont="1" applyBorder="1" applyAlignment="1">
      <alignment horizontal="center" vertical="center"/>
    </xf>
    <xf numFmtId="0" fontId="36" fillId="0" borderId="121" xfId="51" applyFont="1" applyBorder="1" applyAlignment="1">
      <alignment horizontal="center" vertical="center"/>
    </xf>
    <xf numFmtId="170" fontId="12" fillId="24" borderId="0" xfId="49" applyNumberFormat="1" applyFont="1" applyFill="1" applyBorder="1" applyAlignment="1">
      <alignment horizontal="center"/>
    </xf>
    <xf numFmtId="170" fontId="12" fillId="24" borderId="0" xfId="49" applyNumberFormat="1" applyFont="1" applyFill="1" applyAlignment="1">
      <alignment horizontal="center"/>
    </xf>
    <xf numFmtId="170" fontId="12" fillId="24" borderId="0" xfId="49" applyNumberFormat="1" applyFont="1" applyFill="1" applyAlignment="1">
      <alignment horizontal="center" vertical="center" wrapText="1"/>
    </xf>
    <xf numFmtId="0" fontId="12" fillId="24" borderId="76" xfId="0" applyFont="1" applyFill="1" applyBorder="1" applyAlignment="1">
      <alignment horizontal="left" vertical="center" wrapText="1"/>
    </xf>
    <xf numFmtId="0" fontId="12" fillId="24" borderId="79" xfId="0" applyFont="1" applyFill="1" applyBorder="1" applyAlignment="1">
      <alignment horizontal="left" vertical="center" wrapText="1"/>
    </xf>
    <xf numFmtId="170" fontId="12" fillId="24" borderId="119" xfId="140" applyNumberFormat="1" applyFont="1" applyFill="1" applyBorder="1" applyAlignment="1">
      <alignment horizontal="center" vertical="center"/>
    </xf>
    <xf numFmtId="170" fontId="12" fillId="24" borderId="101" xfId="140" applyNumberFormat="1" applyFont="1" applyFill="1" applyBorder="1" applyAlignment="1">
      <alignment horizontal="center" vertical="center"/>
    </xf>
    <xf numFmtId="43" fontId="12" fillId="24" borderId="119" xfId="140" applyNumberFormat="1" applyFont="1" applyFill="1" applyBorder="1" applyAlignment="1">
      <alignment horizontal="center" vertical="center"/>
    </xf>
    <xf numFmtId="37" fontId="35" fillId="24" borderId="84" xfId="138" applyFont="1" applyFill="1" applyBorder="1" applyAlignment="1" applyProtection="1">
      <alignment horizontal="center"/>
      <protection hidden="1"/>
    </xf>
    <xf numFmtId="170" fontId="45" fillId="24" borderId="0" xfId="49" applyNumberFormat="1" applyFont="1" applyFill="1" applyAlignment="1">
      <alignment horizontal="center" wrapText="1"/>
    </xf>
    <xf numFmtId="37" fontId="41" fillId="24" borderId="0" xfId="138" applyFont="1" applyFill="1" applyAlignment="1" applyProtection="1">
      <alignment horizontal="center"/>
      <protection hidden="1"/>
    </xf>
    <xf numFmtId="170" fontId="12" fillId="0" borderId="0" xfId="49" applyNumberFormat="1" applyFont="1" applyAlignment="1">
      <alignment horizontal="center" vertical="center"/>
    </xf>
    <xf numFmtId="170" fontId="12" fillId="0" borderId="0" xfId="49" applyNumberFormat="1" applyFont="1" applyAlignment="1">
      <alignment horizontal="center" vertical="center" wrapText="1"/>
    </xf>
    <xf numFmtId="170" fontId="12" fillId="0" borderId="10" xfId="49" applyNumberFormat="1" applyFont="1" applyBorder="1" applyAlignment="1">
      <alignment horizontal="center" wrapText="1"/>
    </xf>
    <xf numFmtId="172" fontId="12" fillId="0" borderId="10" xfId="52" applyNumberFormat="1" applyFont="1" applyBorder="1" applyAlignment="1">
      <alignment horizontal="center" vertical="center" wrapText="1"/>
    </xf>
    <xf numFmtId="172" fontId="12" fillId="0" borderId="10" xfId="52" applyNumberFormat="1" applyFont="1" applyBorder="1" applyAlignment="1">
      <alignment horizontal="center" wrapText="1"/>
    </xf>
    <xf numFmtId="172" fontId="9" fillId="0" borderId="10" xfId="52" applyNumberFormat="1" applyFont="1" applyBorder="1" applyAlignment="1" applyProtection="1">
      <alignment horizontal="center"/>
      <protection hidden="1"/>
    </xf>
    <xf numFmtId="172" fontId="0" fillId="0" borderId="10" xfId="52" applyNumberFormat="1" applyFont="1" applyBorder="1" applyAlignment="1" applyProtection="1">
      <alignment horizontal="center"/>
      <protection hidden="1"/>
    </xf>
    <xf numFmtId="172" fontId="9" fillId="0" borderId="31" xfId="52" applyNumberFormat="1" applyFont="1" applyBorder="1" applyAlignment="1" applyProtection="1">
      <alignment horizontal="center"/>
      <protection hidden="1"/>
    </xf>
    <xf numFmtId="172" fontId="9" fillId="0" borderId="141" xfId="52" applyNumberFormat="1" applyFont="1" applyBorder="1" applyAlignment="1" applyProtection="1">
      <alignment horizontal="center"/>
      <protection hidden="1"/>
    </xf>
    <xf numFmtId="170" fontId="12" fillId="0" borderId="69" xfId="140" applyNumberFormat="1" applyFont="1" applyBorder="1" applyAlignment="1">
      <alignment horizontal="center" vertical="center" wrapText="1"/>
    </xf>
    <xf numFmtId="170" fontId="12" fillId="0" borderId="71" xfId="140" applyNumberFormat="1" applyFont="1" applyBorder="1" applyAlignment="1">
      <alignment horizontal="center" vertical="center" wrapText="1"/>
    </xf>
    <xf numFmtId="0" fontId="12" fillId="0" borderId="0" xfId="51" applyFont="1" applyAlignment="1">
      <alignment horizontal="center" vertical="center"/>
    </xf>
    <xf numFmtId="0" fontId="12" fillId="0" borderId="30" xfId="51" applyFont="1" applyBorder="1" applyAlignment="1">
      <alignment horizontal="center" vertical="center" wrapText="1"/>
    </xf>
    <xf numFmtId="0" fontId="12" fillId="0" borderId="66" xfId="51" applyFont="1" applyBorder="1" applyAlignment="1">
      <alignment horizontal="center" vertical="center" wrapText="1"/>
    </xf>
    <xf numFmtId="170" fontId="12" fillId="0" borderId="70" xfId="140" applyNumberFormat="1" applyFont="1" applyBorder="1" applyAlignment="1">
      <alignment horizontal="center" vertical="center" wrapText="1"/>
    </xf>
    <xf numFmtId="0" fontId="36" fillId="30" borderId="23" xfId="132" applyFont="1" applyFill="1" applyBorder="1" applyAlignment="1">
      <alignment horizontal="center" vertical="center"/>
    </xf>
    <xf numFmtId="0" fontId="36" fillId="28" borderId="57" xfId="132" applyFont="1" applyFill="1" applyBorder="1" applyAlignment="1">
      <alignment horizontal="center" vertical="center"/>
    </xf>
    <xf numFmtId="0" fontId="12" fillId="24" borderId="0" xfId="132" applyFont="1" applyFill="1" applyAlignment="1">
      <alignment horizontal="center" vertical="center"/>
    </xf>
    <xf numFmtId="0" fontId="37" fillId="27" borderId="23" xfId="132" applyFont="1" applyFill="1" applyBorder="1" applyAlignment="1">
      <alignment horizontal="center" vertical="center"/>
    </xf>
    <xf numFmtId="0" fontId="37" fillId="27" borderId="0" xfId="132" applyFont="1" applyFill="1" applyBorder="1" applyAlignment="1">
      <alignment horizontal="center" vertical="center"/>
    </xf>
    <xf numFmtId="0" fontId="37" fillId="26" borderId="0" xfId="132" applyFont="1" applyFill="1" applyBorder="1" applyAlignment="1">
      <alignment horizontal="center" vertical="center"/>
    </xf>
    <xf numFmtId="0" fontId="35" fillId="24" borderId="0" xfId="110" applyFont="1" applyFill="1" applyBorder="1" applyAlignment="1">
      <alignment horizontal="center"/>
    </xf>
    <xf numFmtId="37" fontId="35" fillId="25" borderId="0" xfId="138" applyFont="1" applyFill="1" applyBorder="1" applyAlignment="1" applyProtection="1">
      <alignment horizontal="center" vertical="center"/>
      <protection hidden="1"/>
    </xf>
  </cellXfs>
  <cellStyles count="142">
    <cellStyle name="=C:\WINNT\SYSTEM32\COMMAND.COM" xfId="55"/>
    <cellStyle name="20% - Énfasis1" xfId="1" builtinId="30" customBuiltin="1"/>
    <cellStyle name="20% - Énfasis1 2" xfId="56"/>
    <cellStyle name="20% - Énfasis2" xfId="2" builtinId="34" customBuiltin="1"/>
    <cellStyle name="20% - Énfasis2 2" xfId="57"/>
    <cellStyle name="20% - Énfasis3" xfId="3" builtinId="38" customBuiltin="1"/>
    <cellStyle name="20% - Énfasis3 2" xfId="58"/>
    <cellStyle name="20% - Énfasis4" xfId="4" builtinId="42" customBuiltin="1"/>
    <cellStyle name="20% - Énfasis4 2" xfId="59"/>
    <cellStyle name="20% - Énfasis5" xfId="5" builtinId="46" customBuiltin="1"/>
    <cellStyle name="20% - Énfasis5 2" xfId="60"/>
    <cellStyle name="20% - Énfasis6" xfId="6" builtinId="50" customBuiltin="1"/>
    <cellStyle name="20% - Énfasis6 2" xfId="61"/>
    <cellStyle name="40% - Énfasis1" xfId="7" builtinId="31" customBuiltin="1"/>
    <cellStyle name="40% - Énfasis1 2" xfId="62"/>
    <cellStyle name="40% - Énfasis2" xfId="8" builtinId="35" customBuiltin="1"/>
    <cellStyle name="40% - Énfasis2 2" xfId="63"/>
    <cellStyle name="40% - Énfasis3" xfId="9" builtinId="39" customBuiltin="1"/>
    <cellStyle name="40% - Énfasis3 2" xfId="64"/>
    <cellStyle name="40% - Énfasis4" xfId="10" builtinId="43" customBuiltin="1"/>
    <cellStyle name="40% - Énfasis4 2" xfId="65"/>
    <cellStyle name="40% - Énfasis5" xfId="11" builtinId="47" customBuiltin="1"/>
    <cellStyle name="40% - Énfasis5 2" xfId="66"/>
    <cellStyle name="40% - Énfasis6" xfId="12" builtinId="51" customBuiltin="1"/>
    <cellStyle name="40% - Énfasis6 2" xfId="67"/>
    <cellStyle name="60% - Énfasis1" xfId="13" builtinId="32" customBuiltin="1"/>
    <cellStyle name="60% - Énfasis1 2" xfId="68"/>
    <cellStyle name="60% - Énfasis2" xfId="14" builtinId="36" customBuiltin="1"/>
    <cellStyle name="60% - Énfasis2 2" xfId="69"/>
    <cellStyle name="60% - Énfasis3" xfId="15" builtinId="40" customBuiltin="1"/>
    <cellStyle name="60% - Énfasis3 2" xfId="70"/>
    <cellStyle name="60% - Énfasis4" xfId="16" builtinId="44" customBuiltin="1"/>
    <cellStyle name="60% - Énfasis4 2" xfId="71"/>
    <cellStyle name="60% - Énfasis5" xfId="17" builtinId="48" customBuiltin="1"/>
    <cellStyle name="60% - Énfasis5 2" xfId="72"/>
    <cellStyle name="60% - Énfasis6" xfId="18" builtinId="52" customBuiltin="1"/>
    <cellStyle name="60% - Énfasis6 2" xfId="73"/>
    <cellStyle name="Buena 2" xfId="74"/>
    <cellStyle name="Bueno" xfId="19" builtinId="26" customBuiltin="1"/>
    <cellStyle name="Cálculo" xfId="20" builtinId="22" customBuiltin="1"/>
    <cellStyle name="Cálculo 2" xfId="75"/>
    <cellStyle name="Cálculo 2 2" xfId="120"/>
    <cellStyle name="Cálculo 3" xfId="104"/>
    <cellStyle name="Celda de comprobación" xfId="21" builtinId="23" customBuiltin="1"/>
    <cellStyle name="Celda de comprobación 2" xfId="76"/>
    <cellStyle name="Celda de comprobación 2 2" xfId="121"/>
    <cellStyle name="Celda de comprobación 3" xfId="105"/>
    <cellStyle name="Celda vinculada" xfId="22" builtinId="24" customBuiltin="1"/>
    <cellStyle name="Celda vinculada 2" xfId="77"/>
    <cellStyle name="Encabezado 1" xfId="44" builtinId="16" customBuiltin="1"/>
    <cellStyle name="Encabezado 4" xfId="23" builtinId="19" customBuiltin="1"/>
    <cellStyle name="Encabezado 4 2" xfId="78"/>
    <cellStyle name="Énfasis1" xfId="24" builtinId="29" customBuiltin="1"/>
    <cellStyle name="Énfasis1 2" xfId="79"/>
    <cellStyle name="Énfasis2" xfId="25" builtinId="33" customBuiltin="1"/>
    <cellStyle name="Énfasis2 2" xfId="80"/>
    <cellStyle name="Énfasis3" xfId="26" builtinId="37" customBuiltin="1"/>
    <cellStyle name="Énfasis3 2" xfId="81"/>
    <cellStyle name="Énfasis4" xfId="27" builtinId="41" customBuiltin="1"/>
    <cellStyle name="Énfasis4 2" xfId="82"/>
    <cellStyle name="Énfasis5" xfId="28" builtinId="45" customBuiltin="1"/>
    <cellStyle name="Énfasis5 2" xfId="83"/>
    <cellStyle name="Énfasis6" xfId="29" builtinId="49" customBuiltin="1"/>
    <cellStyle name="Énfasis6 2" xfId="84"/>
    <cellStyle name="Entrada" xfId="30" builtinId="20" customBuiltin="1"/>
    <cellStyle name="Entrada 2" xfId="85"/>
    <cellStyle name="Entrada 2 2" xfId="122"/>
    <cellStyle name="Entrada 3" xfId="107"/>
    <cellStyle name="Euro" xfId="31"/>
    <cellStyle name="Euro 2" xfId="86"/>
    <cellStyle name="Incorrecto" xfId="32" builtinId="27" customBuiltin="1"/>
    <cellStyle name="Incorrecto 2" xfId="87"/>
    <cellStyle name="Millares" xfId="140" builtinId="3"/>
    <cellStyle name="Millares [0] 2" xfId="88"/>
    <cellStyle name="Millares [0] 2 2" xfId="123"/>
    <cellStyle name="Millares 12" xfId="103"/>
    <cellStyle name="Millares 12 2" xfId="130"/>
    <cellStyle name="Millares 2" xfId="49"/>
    <cellStyle name="Millares 2 2" xfId="52"/>
    <cellStyle name="Millares 2 2 2" xfId="100"/>
    <cellStyle name="Millares 2 2 2 2" xfId="128"/>
    <cellStyle name="Millares 2 3" xfId="116"/>
    <cellStyle name="Millares 2 4" xfId="106"/>
    <cellStyle name="Millares 3" xfId="50"/>
    <cellStyle name="Millares 3 2" xfId="117"/>
    <cellStyle name="Millares 4" xfId="108"/>
    <cellStyle name="Millares 5" xfId="119"/>
    <cellStyle name="Millares 5 2" xfId="137"/>
    <cellStyle name="Millares 6" xfId="131"/>
    <cellStyle name="Neutral" xfId="33" builtinId="28" customBuiltin="1"/>
    <cellStyle name="Neutral 2" xfId="89"/>
    <cellStyle name="Normal" xfId="0" builtinId="0"/>
    <cellStyle name="Normal 2" xfId="34"/>
    <cellStyle name="Normal 2 2" xfId="101"/>
    <cellStyle name="Normal 2 3" xfId="109"/>
    <cellStyle name="Normal 2 4" xfId="132"/>
    <cellStyle name="Normal 2 4 2" xfId="141"/>
    <cellStyle name="Normal 3" xfId="35"/>
    <cellStyle name="Normal 3 2" xfId="110"/>
    <cellStyle name="Normal 4" xfId="51"/>
    <cellStyle name="Normal 5" xfId="99"/>
    <cellStyle name="Normal 5 2" xfId="127"/>
    <cellStyle name="Normal 6" xfId="102"/>
    <cellStyle name="Normal 6 2" xfId="129"/>
    <cellStyle name="Normal 7" xfId="134"/>
    <cellStyle name="Normal 8" xfId="136"/>
    <cellStyle name="Normal 9" xfId="139"/>
    <cellStyle name="Normal_FGPAGO95" xfId="138"/>
    <cellStyle name="Notas" xfId="36" builtinId="10" customBuiltin="1"/>
    <cellStyle name="Notas 2" xfId="90"/>
    <cellStyle name="Notas 2 2" xfId="124"/>
    <cellStyle name="Notas 3" xfId="111"/>
    <cellStyle name="PESOS" xfId="37"/>
    <cellStyle name="PESOS 2" xfId="112"/>
    <cellStyle name="Porcentaje" xfId="38" builtinId="5"/>
    <cellStyle name="Porcentaje 2" xfId="118"/>
    <cellStyle name="Porcentaje 3" xfId="133"/>
    <cellStyle name="Porcentaje 4" xfId="135"/>
    <cellStyle name="Porcentual 2" xfId="39"/>
    <cellStyle name="Porcentual 2 2" xfId="113"/>
    <cellStyle name="Porcentual 3" xfId="53"/>
    <cellStyle name="Porcentual 4" xfId="54"/>
    <cellStyle name="Salida" xfId="40" builtinId="21" customBuiltin="1"/>
    <cellStyle name="Salida 2" xfId="91"/>
    <cellStyle name="Salida 2 2" xfId="125"/>
    <cellStyle name="Salida 3" xfId="114"/>
    <cellStyle name="Texto de advertencia" xfId="41" builtinId="11" customBuiltin="1"/>
    <cellStyle name="Texto de advertencia 2" xfId="92"/>
    <cellStyle name="Texto explicativo" xfId="42" builtinId="53" customBuiltin="1"/>
    <cellStyle name="Texto explicativo 2" xfId="93"/>
    <cellStyle name="Título" xfId="43" builtinId="15" customBuiltin="1"/>
    <cellStyle name="Título 1 2" xfId="94"/>
    <cellStyle name="Título 2" xfId="45" builtinId="17" customBuiltin="1"/>
    <cellStyle name="Título 2 2" xfId="95"/>
    <cellStyle name="Título 3" xfId="46" builtinId="18" customBuiltin="1"/>
    <cellStyle name="Título 3 2" xfId="96"/>
    <cellStyle name="Título 4" xfId="97"/>
    <cellStyle name="Total" xfId="47" builtinId="25" customBuiltin="1"/>
    <cellStyle name="Total 2" xfId="98"/>
    <cellStyle name="Total 2 2" xfId="126"/>
    <cellStyle name="Total 3" xfId="115"/>
    <cellStyle name="UDI´s" xfId="48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0" formatCode="_-* #,##0_-;\-* #,##0_-;_-* &quot;-&quot;??_-;_-@_-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0" formatCode="_-* #,##0_-;\-* #,##0_-;_-* &quot;-&quot;??_-;_-@_-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0" formatCode="_-* #,##0_-;\-* #,##0_-;_-* &quot;-&quot;??_-;_-@_-"/>
      <fill>
        <patternFill patternType="solid">
          <fgColor indexed="64"/>
          <bgColor theme="0"/>
        </patternFill>
      </fill>
    </dxf>
    <dxf>
      <numFmt numFmtId="19" formatCode="dd/mm/yyyy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0" formatCode="_-* #,##0_-;\-* #,##0_-;_-* &quot;-&quot;??_-;_-@_-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0" formatCode="_-* #,##0_-;\-* #,##0_-;_-* &quot;-&quot;??_-;_-@_-"/>
      <fill>
        <patternFill patternType="solid">
          <fgColor indexed="64"/>
          <bgColor theme="0"/>
        </patternFill>
      </fill>
    </dxf>
  </dxfs>
  <tableStyles count="1" defaultTableStyle="TableStyleMedium9" defaultPivotStyle="PivotStyleLight16">
    <tableStyle name="Estilo de tabla 1" pivot="0" count="0"/>
  </tableStyles>
  <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ADMINI~1\CONFIG~1\Temp\C.Lotus.Notes.Data\CUADERNOS\2002\SEPTIEMBRE\PERFIL%201997-20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~1\ADMINI~1\CONFIG~1\Temp\C.Lotus.Notes.Data\CUADERNOS\2002\SEPTIEMBRE\PERFIL%201997-20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882924\AppData\Local\Microsoft\Windows\Temporary%20Internet%20Files\Content.Outlook\HC2V6S0S\Base%20de%20formatos%202019_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882924\AppData\Local\Microsoft\Windows\Temporary%20Internet%20Files\Content.Outlook\HC2V6S0S\PREDIAL2018INFORMACIONCOMPLETARORDEN%20NL%20(002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_egresos\excel\2001\Noviembre\Techos%20Redistribuido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 c sadm"/>
      <sheetName val="deuda c sadm (2)"/>
      <sheetName val="Alt corridas fin "/>
      <sheetName val="c credito"/>
      <sheetName val="c fideicomiso"/>
      <sheetName val="Bancomer"/>
      <sheetName val="genl-Bancomer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 c sadm"/>
      <sheetName val="deuda c sadm (2)"/>
      <sheetName val="Alt corridas fin "/>
      <sheetName val="c credito"/>
      <sheetName val="c fideicomiso"/>
      <sheetName val="Bancomer"/>
      <sheetName val="genl-Bancomer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. LLegadas"/>
      <sheetName val="SumP"/>
      <sheetName val="SumA"/>
      <sheetName val="FORMATO 002"/>
      <sheetName val="Formato 001"/>
      <sheetName val="FORMATO 002 (2)"/>
      <sheetName val="datos predial"/>
      <sheetName val="FORMATO 002 (3)"/>
      <sheetName val="FORMATO 009 (3)"/>
      <sheetName val="FORMATO 009 (2)"/>
      <sheetName val="FORMATO 003"/>
      <sheetName val="FORMATO 004"/>
      <sheetName val="FORMATO 004 (2)"/>
      <sheetName val="FORMATO 005"/>
      <sheetName val="FORMATO 006"/>
      <sheetName val="FORMATO 007"/>
      <sheetName val="FORMATO 009"/>
      <sheetName val="FORMATO 008"/>
      <sheetName val="datos agua"/>
      <sheetName val="FORMATO 010"/>
      <sheetName val="FORMATO 011"/>
      <sheetName val="FORMATO 011 (2)"/>
      <sheetName val="FORMATO 012"/>
      <sheetName val="FORMATO 013"/>
      <sheetName val="FORMATO 014"/>
      <sheetName val="Compendio de nomb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2">
          <cell r="C2" t="str">
            <v>Aguascalientes</v>
          </cell>
        </row>
        <row r="3">
          <cell r="C3" t="str">
            <v>Baja California</v>
          </cell>
        </row>
        <row r="4">
          <cell r="C4" t="str">
            <v>Baja California Sur</v>
          </cell>
        </row>
        <row r="5">
          <cell r="C5" t="str">
            <v>Campeche</v>
          </cell>
        </row>
        <row r="6">
          <cell r="C6" t="str">
            <v>Chiapas</v>
          </cell>
        </row>
        <row r="7">
          <cell r="C7" t="str">
            <v>Chihuahua</v>
          </cell>
        </row>
        <row r="8">
          <cell r="C8" t="str">
            <v>Ciudad de México</v>
          </cell>
        </row>
        <row r="9">
          <cell r="C9" t="str">
            <v>Coahuila de Zaragoza</v>
          </cell>
        </row>
        <row r="10">
          <cell r="C10" t="str">
            <v>Colima</v>
          </cell>
        </row>
        <row r="11">
          <cell r="C11" t="str">
            <v>Durango</v>
          </cell>
        </row>
        <row r="12">
          <cell r="C12" t="str">
            <v>Guanajuato</v>
          </cell>
        </row>
        <row r="13">
          <cell r="C13" t="str">
            <v>Guerrero</v>
          </cell>
        </row>
        <row r="14">
          <cell r="C14" t="str">
            <v>Hidalgo</v>
          </cell>
        </row>
        <row r="15">
          <cell r="C15" t="str">
            <v>Jalisco</v>
          </cell>
        </row>
        <row r="16">
          <cell r="C16" t="str">
            <v>México</v>
          </cell>
        </row>
        <row r="17">
          <cell r="C17" t="str">
            <v>Michoacán de Ocampo</v>
          </cell>
        </row>
        <row r="18">
          <cell r="C18" t="str">
            <v>Morelos</v>
          </cell>
        </row>
        <row r="19">
          <cell r="C19" t="str">
            <v>Nayarit</v>
          </cell>
        </row>
        <row r="20">
          <cell r="C20" t="str">
            <v>Nuevo León</v>
          </cell>
        </row>
        <row r="21">
          <cell r="C21" t="str">
            <v>Oaxaca</v>
          </cell>
        </row>
        <row r="22">
          <cell r="C22" t="str">
            <v>Puebla</v>
          </cell>
        </row>
        <row r="23">
          <cell r="C23" t="str">
            <v>Querétaro</v>
          </cell>
        </row>
        <row r="24">
          <cell r="C24" t="str">
            <v>Quintana Roo</v>
          </cell>
        </row>
        <row r="25">
          <cell r="C25" t="str">
            <v>San Luis Potosí</v>
          </cell>
        </row>
        <row r="26">
          <cell r="C26" t="str">
            <v>Sinaloa</v>
          </cell>
        </row>
        <row r="27">
          <cell r="C27" t="str">
            <v>Sonora</v>
          </cell>
        </row>
        <row r="28">
          <cell r="C28" t="str">
            <v>Tabasco</v>
          </cell>
        </row>
        <row r="29">
          <cell r="C29" t="str">
            <v>Tamaulipas</v>
          </cell>
        </row>
        <row r="30">
          <cell r="C30" t="str">
            <v>Tlaxcala</v>
          </cell>
        </row>
        <row r="31">
          <cell r="C31" t="str">
            <v>Veracruz de Ignacio de la Llave</v>
          </cell>
        </row>
        <row r="32">
          <cell r="C32" t="str">
            <v>Yucatán</v>
          </cell>
        </row>
        <row r="33">
          <cell r="C33" t="str">
            <v>Zacatecas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CPH - 1-2-3"/>
      <sheetName val="IMPORTE"/>
      <sheetName val="DESCUENTOS"/>
      <sheetName val="NETO"/>
      <sheetName val="EXPEDIENTES"/>
      <sheetName val="fact 2018"/>
      <sheetName val="AÑO ANT"/>
      <sheetName val="COMP NOMINAL"/>
      <sheetName val="COMP %"/>
      <sheetName val="seleccion"/>
      <sheetName val="FACTURACIÓN"/>
    </sheetNames>
    <sheetDataSet>
      <sheetData sheetId="0" refreshError="1"/>
      <sheetData sheetId="1">
        <row r="3">
          <cell r="A3" t="str">
            <v>ABASOLO</v>
          </cell>
        </row>
        <row r="4">
          <cell r="A4" t="str">
            <v>AGUALEGUAS</v>
          </cell>
        </row>
        <row r="5">
          <cell r="A5" t="str">
            <v>ALDAMAS, LOS</v>
          </cell>
        </row>
        <row r="6">
          <cell r="A6" t="str">
            <v>ALLENDE</v>
          </cell>
        </row>
        <row r="7">
          <cell r="A7" t="str">
            <v>ANAHUAC</v>
          </cell>
        </row>
        <row r="8">
          <cell r="A8" t="str">
            <v>APODACA</v>
          </cell>
        </row>
        <row r="9">
          <cell r="A9" t="str">
            <v>ARAMBERRI</v>
          </cell>
        </row>
        <row r="10">
          <cell r="A10" t="str">
            <v>BUSTAMANTE</v>
          </cell>
        </row>
        <row r="11">
          <cell r="A11" t="str">
            <v>CADEREYTA JIMENEZ</v>
          </cell>
        </row>
        <row r="12">
          <cell r="A12" t="str">
            <v>CARMEN</v>
          </cell>
        </row>
        <row r="13">
          <cell r="A13" t="str">
            <v xml:space="preserve">CERRALVO </v>
          </cell>
        </row>
        <row r="14">
          <cell r="A14" t="str">
            <v>CHINA</v>
          </cell>
        </row>
        <row r="15">
          <cell r="A15" t="str">
            <v>CIENEGA DE FLORES</v>
          </cell>
        </row>
        <row r="16">
          <cell r="A16" t="str">
            <v>DOCTOR ARROYO</v>
          </cell>
        </row>
        <row r="17">
          <cell r="A17" t="str">
            <v>DOCTOR COSS</v>
          </cell>
        </row>
        <row r="18">
          <cell r="A18" t="str">
            <v>DOCTOR GONZALEZ</v>
          </cell>
        </row>
        <row r="19">
          <cell r="A19" t="str">
            <v>GALEANA</v>
          </cell>
        </row>
        <row r="20">
          <cell r="A20" t="str">
            <v>GARCIA</v>
          </cell>
        </row>
        <row r="21">
          <cell r="A21" t="str">
            <v>GENERAL BRAVO</v>
          </cell>
        </row>
        <row r="22">
          <cell r="A22" t="str">
            <v>GENERAL ESCOBEDO</v>
          </cell>
        </row>
        <row r="23">
          <cell r="A23" t="str">
            <v>GENERAL TERAN</v>
          </cell>
        </row>
        <row r="24">
          <cell r="A24" t="str">
            <v>GENERAL TREVIÑO</v>
          </cell>
        </row>
        <row r="25">
          <cell r="A25" t="str">
            <v>GENERAL ZARAGOZA</v>
          </cell>
        </row>
        <row r="26">
          <cell r="A26" t="str">
            <v>GENERAL ZUAZUA</v>
          </cell>
        </row>
        <row r="27">
          <cell r="A27" t="str">
            <v>GUADALUPE</v>
          </cell>
        </row>
        <row r="28">
          <cell r="A28" t="str">
            <v>HERRERAS</v>
          </cell>
        </row>
        <row r="29">
          <cell r="A29" t="str">
            <v>HIDALGO</v>
          </cell>
        </row>
        <row r="30">
          <cell r="A30" t="str">
            <v>HIGUERAS</v>
          </cell>
        </row>
        <row r="31">
          <cell r="A31" t="str">
            <v>HUALAHUISES</v>
          </cell>
        </row>
        <row r="32">
          <cell r="A32" t="str">
            <v>ITURBIDE</v>
          </cell>
        </row>
        <row r="33">
          <cell r="A33" t="str">
            <v>JUAREZ</v>
          </cell>
        </row>
        <row r="34">
          <cell r="A34" t="str">
            <v>LAMPAZOS DE NARANJO</v>
          </cell>
        </row>
        <row r="35">
          <cell r="A35" t="str">
            <v>LINARES</v>
          </cell>
        </row>
        <row r="36">
          <cell r="A36" t="str">
            <v>MARIN</v>
          </cell>
        </row>
        <row r="37">
          <cell r="A37" t="str">
            <v>MELCHOR OCAMPO</v>
          </cell>
        </row>
        <row r="38">
          <cell r="A38" t="str">
            <v>MIER Y NORIEGA</v>
          </cell>
        </row>
        <row r="39">
          <cell r="A39" t="str">
            <v>MINA</v>
          </cell>
        </row>
        <row r="40">
          <cell r="A40" t="str">
            <v>MONTEMORELOS</v>
          </cell>
        </row>
        <row r="41">
          <cell r="A41" t="str">
            <v>MONTERREY</v>
          </cell>
        </row>
        <row r="42">
          <cell r="A42" t="str">
            <v>PARAS</v>
          </cell>
        </row>
        <row r="43">
          <cell r="A43" t="str">
            <v>PESQUERIA</v>
          </cell>
        </row>
        <row r="44">
          <cell r="A44" t="str">
            <v>RAMONES</v>
          </cell>
        </row>
        <row r="45">
          <cell r="A45" t="str">
            <v>RAYONES</v>
          </cell>
        </row>
        <row r="46">
          <cell r="A46" t="str">
            <v>SABINAS HIDALGO</v>
          </cell>
        </row>
        <row r="47">
          <cell r="A47" t="str">
            <v>SALINAS VICTORIA</v>
          </cell>
        </row>
        <row r="48">
          <cell r="A48" t="str">
            <v>SAN NICOLAS DE LOS GARZA</v>
          </cell>
        </row>
        <row r="49">
          <cell r="A49" t="str">
            <v>SAN PEDRO GARZA GARCIA</v>
          </cell>
        </row>
        <row r="50">
          <cell r="A50" t="str">
            <v>SANTA CATARINA</v>
          </cell>
        </row>
        <row r="51">
          <cell r="A51" t="str">
            <v>SANTIAGO</v>
          </cell>
        </row>
        <row r="52">
          <cell r="A52" t="str">
            <v>VALLECILLO</v>
          </cell>
        </row>
        <row r="53">
          <cell r="A53" t="str">
            <v>VILLALDAMA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I"/>
      <sheetName val="TECHO"/>
      <sheetName val="TECHO (2)"/>
      <sheetName val="TECHO (3)"/>
      <sheetName val="TECHO (4)"/>
    </sheetNames>
    <sheetDataSet>
      <sheetData sheetId="0" refreshError="1"/>
      <sheetData sheetId="1" refreshError="1">
        <row r="1">
          <cell r="B1" t="str">
            <v>SPART</v>
          </cell>
          <cell r="C1" t="str">
            <v>SECUNI</v>
          </cell>
          <cell r="D1" t="str">
            <v>CUENTA</v>
          </cell>
          <cell r="E1" t="str">
            <v>SOLIC</v>
          </cell>
          <cell r="F1" t="str">
            <v>SOL01</v>
          </cell>
          <cell r="G1" t="str">
            <v>SOL02</v>
          </cell>
          <cell r="H1" t="str">
            <v>SOL03</v>
          </cell>
          <cell r="I1" t="str">
            <v>SOL04</v>
          </cell>
          <cell r="J1" t="str">
            <v>SOL05</v>
          </cell>
          <cell r="K1" t="str">
            <v>SOL06</v>
          </cell>
          <cell r="L1" t="str">
            <v>SOL07</v>
          </cell>
          <cell r="M1" t="str">
            <v>SOL08</v>
          </cell>
          <cell r="N1" t="str">
            <v>SOL09</v>
          </cell>
          <cell r="O1" t="str">
            <v>SOL10</v>
          </cell>
          <cell r="P1" t="str">
            <v>SOL11</v>
          </cell>
          <cell r="Q1" t="str">
            <v>SOL12</v>
          </cell>
        </row>
        <row r="2">
          <cell r="B2" t="str">
            <v>30100041302</v>
          </cell>
          <cell r="C2" t="str">
            <v>30100</v>
          </cell>
          <cell r="D2">
            <v>1302</v>
          </cell>
          <cell r="E2">
            <v>45000</v>
          </cell>
          <cell r="F2">
            <v>3750</v>
          </cell>
          <cell r="G2">
            <v>3750</v>
          </cell>
          <cell r="H2">
            <v>3750</v>
          </cell>
          <cell r="I2">
            <v>3750</v>
          </cell>
          <cell r="J2">
            <v>3750</v>
          </cell>
          <cell r="K2">
            <v>3750</v>
          </cell>
          <cell r="L2">
            <v>3750</v>
          </cell>
          <cell r="M2">
            <v>3750</v>
          </cell>
          <cell r="N2">
            <v>3750</v>
          </cell>
          <cell r="O2">
            <v>3750</v>
          </cell>
          <cell r="P2">
            <v>3750</v>
          </cell>
          <cell r="Q2">
            <v>3750</v>
          </cell>
        </row>
        <row r="3">
          <cell r="B3" t="str">
            <v>30100042103</v>
          </cell>
          <cell r="C3" t="str">
            <v>30100</v>
          </cell>
          <cell r="D3">
            <v>2103</v>
          </cell>
          <cell r="E3">
            <v>5500</v>
          </cell>
          <cell r="F3">
            <v>458</v>
          </cell>
          <cell r="G3">
            <v>458</v>
          </cell>
          <cell r="H3">
            <v>458</v>
          </cell>
          <cell r="I3">
            <v>458</v>
          </cell>
          <cell r="J3">
            <v>458</v>
          </cell>
          <cell r="K3">
            <v>458</v>
          </cell>
          <cell r="L3">
            <v>458</v>
          </cell>
          <cell r="M3">
            <v>458</v>
          </cell>
          <cell r="N3">
            <v>458</v>
          </cell>
          <cell r="O3">
            <v>458</v>
          </cell>
          <cell r="P3">
            <v>458</v>
          </cell>
          <cell r="Q3">
            <v>462</v>
          </cell>
        </row>
        <row r="4">
          <cell r="B4" t="str">
            <v>30100042201</v>
          </cell>
          <cell r="C4" t="str">
            <v>30100</v>
          </cell>
          <cell r="D4">
            <v>2201</v>
          </cell>
          <cell r="E4">
            <v>12000</v>
          </cell>
          <cell r="F4">
            <v>1000</v>
          </cell>
          <cell r="G4">
            <v>1000</v>
          </cell>
          <cell r="H4">
            <v>1000</v>
          </cell>
          <cell r="I4">
            <v>1000</v>
          </cell>
          <cell r="J4">
            <v>1000</v>
          </cell>
          <cell r="K4">
            <v>1000</v>
          </cell>
          <cell r="L4">
            <v>1000</v>
          </cell>
          <cell r="M4">
            <v>1000</v>
          </cell>
          <cell r="N4">
            <v>1000</v>
          </cell>
          <cell r="O4">
            <v>1000</v>
          </cell>
          <cell r="P4">
            <v>1000</v>
          </cell>
          <cell r="Q4">
            <v>1000</v>
          </cell>
        </row>
        <row r="5">
          <cell r="B5" t="str">
            <v>30100042202</v>
          </cell>
          <cell r="C5" t="str">
            <v>30100</v>
          </cell>
          <cell r="D5">
            <v>2202</v>
          </cell>
          <cell r="E5">
            <v>45000</v>
          </cell>
          <cell r="F5">
            <v>3750</v>
          </cell>
          <cell r="G5">
            <v>3750</v>
          </cell>
          <cell r="H5">
            <v>3750</v>
          </cell>
          <cell r="I5">
            <v>3750</v>
          </cell>
          <cell r="J5">
            <v>3750</v>
          </cell>
          <cell r="K5">
            <v>3750</v>
          </cell>
          <cell r="L5">
            <v>3750</v>
          </cell>
          <cell r="M5">
            <v>3750</v>
          </cell>
          <cell r="N5">
            <v>3750</v>
          </cell>
          <cell r="O5">
            <v>3750</v>
          </cell>
          <cell r="P5">
            <v>3750</v>
          </cell>
          <cell r="Q5">
            <v>3750</v>
          </cell>
        </row>
        <row r="6">
          <cell r="B6" t="str">
            <v>30100042207</v>
          </cell>
          <cell r="C6" t="str">
            <v>30100</v>
          </cell>
          <cell r="D6">
            <v>2207</v>
          </cell>
          <cell r="E6">
            <v>200000</v>
          </cell>
          <cell r="F6">
            <v>16666</v>
          </cell>
          <cell r="G6">
            <v>16666</v>
          </cell>
          <cell r="H6">
            <v>16666</v>
          </cell>
          <cell r="I6">
            <v>16666</v>
          </cell>
          <cell r="J6">
            <v>16666</v>
          </cell>
          <cell r="K6">
            <v>16666</v>
          </cell>
          <cell r="L6">
            <v>16666</v>
          </cell>
          <cell r="M6">
            <v>16666</v>
          </cell>
          <cell r="N6">
            <v>16666</v>
          </cell>
          <cell r="O6">
            <v>16666</v>
          </cell>
          <cell r="P6">
            <v>16666</v>
          </cell>
          <cell r="Q6">
            <v>16674</v>
          </cell>
        </row>
        <row r="7">
          <cell r="B7" t="str">
            <v>30100042208</v>
          </cell>
          <cell r="C7" t="str">
            <v>30100</v>
          </cell>
          <cell r="D7">
            <v>2208</v>
          </cell>
          <cell r="E7">
            <v>3600</v>
          </cell>
          <cell r="F7">
            <v>300</v>
          </cell>
          <cell r="G7">
            <v>300</v>
          </cell>
          <cell r="H7">
            <v>300</v>
          </cell>
          <cell r="I7">
            <v>300</v>
          </cell>
          <cell r="J7">
            <v>300</v>
          </cell>
          <cell r="K7">
            <v>300</v>
          </cell>
          <cell r="L7">
            <v>300</v>
          </cell>
          <cell r="M7">
            <v>300</v>
          </cell>
          <cell r="N7">
            <v>300</v>
          </cell>
          <cell r="O7">
            <v>300</v>
          </cell>
          <cell r="P7">
            <v>300</v>
          </cell>
          <cell r="Q7">
            <v>300</v>
          </cell>
        </row>
        <row r="8">
          <cell r="B8" t="str">
            <v>30100042701</v>
          </cell>
          <cell r="C8" t="str">
            <v>30100</v>
          </cell>
          <cell r="D8">
            <v>2701</v>
          </cell>
          <cell r="E8">
            <v>210000</v>
          </cell>
          <cell r="F8">
            <v>17500</v>
          </cell>
          <cell r="G8">
            <v>17500</v>
          </cell>
          <cell r="H8">
            <v>17500</v>
          </cell>
          <cell r="I8">
            <v>17500</v>
          </cell>
          <cell r="J8">
            <v>17500</v>
          </cell>
          <cell r="K8">
            <v>17500</v>
          </cell>
          <cell r="L8">
            <v>17500</v>
          </cell>
          <cell r="M8">
            <v>17500</v>
          </cell>
          <cell r="N8">
            <v>17500</v>
          </cell>
          <cell r="O8">
            <v>17500</v>
          </cell>
          <cell r="P8">
            <v>17500</v>
          </cell>
          <cell r="Q8">
            <v>17500</v>
          </cell>
        </row>
        <row r="9">
          <cell r="B9" t="str">
            <v>30100042702</v>
          </cell>
          <cell r="C9" t="str">
            <v>30100</v>
          </cell>
          <cell r="D9">
            <v>2702</v>
          </cell>
          <cell r="E9">
            <v>12000</v>
          </cell>
          <cell r="F9">
            <v>1000</v>
          </cell>
          <cell r="G9">
            <v>1000</v>
          </cell>
          <cell r="H9">
            <v>1000</v>
          </cell>
          <cell r="I9">
            <v>1000</v>
          </cell>
          <cell r="J9">
            <v>1000</v>
          </cell>
          <cell r="K9">
            <v>1000</v>
          </cell>
          <cell r="L9">
            <v>1000</v>
          </cell>
          <cell r="M9">
            <v>1000</v>
          </cell>
          <cell r="N9">
            <v>1000</v>
          </cell>
          <cell r="O9">
            <v>1000</v>
          </cell>
          <cell r="P9">
            <v>1000</v>
          </cell>
          <cell r="Q9">
            <v>1000</v>
          </cell>
        </row>
        <row r="10">
          <cell r="B10" t="str">
            <v>30100042705</v>
          </cell>
          <cell r="C10" t="str">
            <v>30100</v>
          </cell>
          <cell r="D10">
            <v>2705</v>
          </cell>
          <cell r="E10">
            <v>24000</v>
          </cell>
          <cell r="F10">
            <v>2000</v>
          </cell>
          <cell r="G10">
            <v>2000</v>
          </cell>
          <cell r="H10">
            <v>2000</v>
          </cell>
          <cell r="I10">
            <v>2000</v>
          </cell>
          <cell r="J10">
            <v>2000</v>
          </cell>
          <cell r="K10">
            <v>2000</v>
          </cell>
          <cell r="L10">
            <v>2000</v>
          </cell>
          <cell r="M10">
            <v>2000</v>
          </cell>
          <cell r="N10">
            <v>2000</v>
          </cell>
          <cell r="O10">
            <v>2000</v>
          </cell>
          <cell r="P10">
            <v>2000</v>
          </cell>
          <cell r="Q10">
            <v>2000</v>
          </cell>
        </row>
        <row r="11">
          <cell r="B11" t="str">
            <v>30100042900</v>
          </cell>
          <cell r="C11" t="str">
            <v>30100</v>
          </cell>
          <cell r="D11">
            <v>2900</v>
          </cell>
          <cell r="E11">
            <v>240000</v>
          </cell>
          <cell r="F11">
            <v>20000</v>
          </cell>
          <cell r="G11">
            <v>20000</v>
          </cell>
          <cell r="H11">
            <v>20000</v>
          </cell>
          <cell r="I11">
            <v>20000</v>
          </cell>
          <cell r="J11">
            <v>20000</v>
          </cell>
          <cell r="K11">
            <v>20000</v>
          </cell>
          <cell r="L11">
            <v>20000</v>
          </cell>
          <cell r="M11">
            <v>20000</v>
          </cell>
          <cell r="N11">
            <v>20000</v>
          </cell>
          <cell r="O11">
            <v>20000</v>
          </cell>
          <cell r="P11">
            <v>20000</v>
          </cell>
          <cell r="Q11">
            <v>20000</v>
          </cell>
        </row>
        <row r="12">
          <cell r="B12" t="str">
            <v>30100042907</v>
          </cell>
          <cell r="C12" t="str">
            <v>30100</v>
          </cell>
          <cell r="D12">
            <v>2907</v>
          </cell>
          <cell r="E12">
            <v>606500</v>
          </cell>
          <cell r="F12">
            <v>50541</v>
          </cell>
          <cell r="G12">
            <v>50541</v>
          </cell>
          <cell r="H12">
            <v>50541</v>
          </cell>
          <cell r="I12">
            <v>50541</v>
          </cell>
          <cell r="J12">
            <v>50541</v>
          </cell>
          <cell r="K12">
            <v>50541</v>
          </cell>
          <cell r="L12">
            <v>50541</v>
          </cell>
          <cell r="M12">
            <v>50541</v>
          </cell>
          <cell r="N12">
            <v>50541</v>
          </cell>
          <cell r="O12">
            <v>50541</v>
          </cell>
          <cell r="P12">
            <v>50541</v>
          </cell>
          <cell r="Q12">
            <v>50549</v>
          </cell>
        </row>
        <row r="13">
          <cell r="B13" t="str">
            <v>30100042908</v>
          </cell>
          <cell r="C13" t="str">
            <v>30100</v>
          </cell>
          <cell r="D13">
            <v>2908</v>
          </cell>
          <cell r="E13">
            <v>232080</v>
          </cell>
          <cell r="F13">
            <v>19340</v>
          </cell>
          <cell r="G13">
            <v>19340</v>
          </cell>
          <cell r="H13">
            <v>19340</v>
          </cell>
          <cell r="I13">
            <v>19340</v>
          </cell>
          <cell r="J13">
            <v>19340</v>
          </cell>
          <cell r="K13">
            <v>19340</v>
          </cell>
          <cell r="L13">
            <v>19340</v>
          </cell>
          <cell r="M13">
            <v>19340</v>
          </cell>
          <cell r="N13">
            <v>19340</v>
          </cell>
          <cell r="O13">
            <v>19340</v>
          </cell>
          <cell r="P13">
            <v>19340</v>
          </cell>
          <cell r="Q13">
            <v>19340</v>
          </cell>
        </row>
        <row r="14">
          <cell r="B14" t="str">
            <v>30100043101</v>
          </cell>
          <cell r="C14" t="str">
            <v>30100</v>
          </cell>
          <cell r="D14">
            <v>3101</v>
          </cell>
          <cell r="E14">
            <v>24000</v>
          </cell>
          <cell r="F14">
            <v>2000</v>
          </cell>
          <cell r="G14">
            <v>2000</v>
          </cell>
          <cell r="H14">
            <v>2000</v>
          </cell>
          <cell r="I14">
            <v>2000</v>
          </cell>
          <cell r="J14">
            <v>2000</v>
          </cell>
          <cell r="K14">
            <v>2000</v>
          </cell>
          <cell r="L14">
            <v>2000</v>
          </cell>
          <cell r="M14">
            <v>2000</v>
          </cell>
          <cell r="N14">
            <v>2000</v>
          </cell>
          <cell r="O14">
            <v>2000</v>
          </cell>
          <cell r="P14">
            <v>2000</v>
          </cell>
          <cell r="Q14">
            <v>2000</v>
          </cell>
        </row>
        <row r="15">
          <cell r="B15" t="str">
            <v>30100043103</v>
          </cell>
          <cell r="C15" t="str">
            <v>30100</v>
          </cell>
          <cell r="D15">
            <v>3103</v>
          </cell>
          <cell r="E15">
            <v>24000</v>
          </cell>
          <cell r="F15">
            <v>2000</v>
          </cell>
          <cell r="G15">
            <v>2000</v>
          </cell>
          <cell r="H15">
            <v>2000</v>
          </cell>
          <cell r="I15">
            <v>2000</v>
          </cell>
          <cell r="J15">
            <v>2000</v>
          </cell>
          <cell r="K15">
            <v>2000</v>
          </cell>
          <cell r="L15">
            <v>2000</v>
          </cell>
          <cell r="M15">
            <v>2000</v>
          </cell>
          <cell r="N15">
            <v>2000</v>
          </cell>
          <cell r="O15">
            <v>2000</v>
          </cell>
          <cell r="P15">
            <v>2000</v>
          </cell>
          <cell r="Q15">
            <v>2000</v>
          </cell>
        </row>
        <row r="16">
          <cell r="B16" t="str">
            <v>30100043302</v>
          </cell>
          <cell r="C16" t="str">
            <v>30100</v>
          </cell>
          <cell r="D16">
            <v>3302</v>
          </cell>
          <cell r="E16">
            <v>279300</v>
          </cell>
          <cell r="F16">
            <v>23275</v>
          </cell>
          <cell r="G16">
            <v>23275</v>
          </cell>
          <cell r="H16">
            <v>23275</v>
          </cell>
          <cell r="I16">
            <v>23275</v>
          </cell>
          <cell r="J16">
            <v>23275</v>
          </cell>
          <cell r="K16">
            <v>23275</v>
          </cell>
          <cell r="L16">
            <v>23275</v>
          </cell>
          <cell r="M16">
            <v>23275</v>
          </cell>
          <cell r="N16">
            <v>23275</v>
          </cell>
          <cell r="O16">
            <v>23275</v>
          </cell>
          <cell r="P16">
            <v>23275</v>
          </cell>
          <cell r="Q16">
            <v>23275</v>
          </cell>
        </row>
        <row r="17">
          <cell r="B17" t="str">
            <v>30100043303</v>
          </cell>
          <cell r="C17" t="str">
            <v>30100</v>
          </cell>
          <cell r="D17">
            <v>3303</v>
          </cell>
          <cell r="E17">
            <v>12000</v>
          </cell>
          <cell r="F17">
            <v>1000</v>
          </cell>
          <cell r="G17">
            <v>1000</v>
          </cell>
          <cell r="H17">
            <v>1000</v>
          </cell>
          <cell r="I17">
            <v>1000</v>
          </cell>
          <cell r="J17">
            <v>1000</v>
          </cell>
          <cell r="K17">
            <v>1000</v>
          </cell>
          <cell r="L17">
            <v>1000</v>
          </cell>
          <cell r="M17">
            <v>1000</v>
          </cell>
          <cell r="N17">
            <v>1000</v>
          </cell>
          <cell r="O17">
            <v>1000</v>
          </cell>
          <cell r="P17">
            <v>1000</v>
          </cell>
          <cell r="Q17">
            <v>1000</v>
          </cell>
        </row>
        <row r="18">
          <cell r="B18" t="str">
            <v>30200041302</v>
          </cell>
          <cell r="C18" t="str">
            <v>30200</v>
          </cell>
          <cell r="D18">
            <v>1302</v>
          </cell>
          <cell r="E18">
            <v>228000</v>
          </cell>
          <cell r="F18">
            <v>19000</v>
          </cell>
          <cell r="G18">
            <v>19000</v>
          </cell>
          <cell r="H18">
            <v>19000</v>
          </cell>
          <cell r="I18">
            <v>19000</v>
          </cell>
          <cell r="J18">
            <v>19000</v>
          </cell>
          <cell r="K18">
            <v>19000</v>
          </cell>
          <cell r="L18">
            <v>19000</v>
          </cell>
          <cell r="M18">
            <v>19000</v>
          </cell>
          <cell r="N18">
            <v>19000</v>
          </cell>
          <cell r="O18">
            <v>19000</v>
          </cell>
          <cell r="P18">
            <v>19000</v>
          </cell>
          <cell r="Q18">
            <v>19000</v>
          </cell>
        </row>
        <row r="19">
          <cell r="B19" t="str">
            <v>30200042103</v>
          </cell>
          <cell r="C19" t="str">
            <v>30200</v>
          </cell>
          <cell r="D19">
            <v>2103</v>
          </cell>
          <cell r="E19">
            <v>57600</v>
          </cell>
          <cell r="F19">
            <v>4800</v>
          </cell>
          <cell r="G19">
            <v>4800</v>
          </cell>
          <cell r="H19">
            <v>4800</v>
          </cell>
          <cell r="I19">
            <v>4800</v>
          </cell>
          <cell r="J19">
            <v>4800</v>
          </cell>
          <cell r="K19">
            <v>4800</v>
          </cell>
          <cell r="L19">
            <v>4800</v>
          </cell>
          <cell r="M19">
            <v>4800</v>
          </cell>
          <cell r="N19">
            <v>4800</v>
          </cell>
          <cell r="O19">
            <v>4800</v>
          </cell>
          <cell r="P19">
            <v>4800</v>
          </cell>
          <cell r="Q19">
            <v>4800</v>
          </cell>
        </row>
        <row r="20">
          <cell r="B20" t="str">
            <v>30200042105</v>
          </cell>
          <cell r="C20" t="str">
            <v>30200</v>
          </cell>
          <cell r="D20">
            <v>2105</v>
          </cell>
          <cell r="E20">
            <v>12000</v>
          </cell>
          <cell r="F20">
            <v>1000</v>
          </cell>
          <cell r="G20">
            <v>1000</v>
          </cell>
          <cell r="H20">
            <v>1000</v>
          </cell>
          <cell r="I20">
            <v>1000</v>
          </cell>
          <cell r="J20">
            <v>1000</v>
          </cell>
          <cell r="K20">
            <v>1000</v>
          </cell>
          <cell r="L20">
            <v>1000</v>
          </cell>
          <cell r="M20">
            <v>1000</v>
          </cell>
          <cell r="N20">
            <v>1000</v>
          </cell>
          <cell r="O20">
            <v>1000</v>
          </cell>
          <cell r="P20">
            <v>1000</v>
          </cell>
          <cell r="Q20">
            <v>1000</v>
          </cell>
        </row>
        <row r="21">
          <cell r="B21" t="str">
            <v>30200042201</v>
          </cell>
          <cell r="C21" t="str">
            <v>30200</v>
          </cell>
          <cell r="D21">
            <v>2201</v>
          </cell>
          <cell r="E21">
            <v>3600</v>
          </cell>
          <cell r="F21">
            <v>300</v>
          </cell>
          <cell r="G21">
            <v>300</v>
          </cell>
          <cell r="H21">
            <v>300</v>
          </cell>
          <cell r="I21">
            <v>300</v>
          </cell>
          <cell r="J21">
            <v>300</v>
          </cell>
          <cell r="K21">
            <v>300</v>
          </cell>
          <cell r="L21">
            <v>300</v>
          </cell>
          <cell r="M21">
            <v>300</v>
          </cell>
          <cell r="N21">
            <v>300</v>
          </cell>
          <cell r="O21">
            <v>300</v>
          </cell>
          <cell r="P21">
            <v>300</v>
          </cell>
          <cell r="Q21">
            <v>300</v>
          </cell>
        </row>
        <row r="22">
          <cell r="B22" t="str">
            <v>30200042202</v>
          </cell>
          <cell r="C22" t="str">
            <v>30200</v>
          </cell>
          <cell r="D22">
            <v>2202</v>
          </cell>
          <cell r="E22">
            <v>624000</v>
          </cell>
          <cell r="F22">
            <v>52000</v>
          </cell>
          <cell r="G22">
            <v>52000</v>
          </cell>
          <cell r="H22">
            <v>52000</v>
          </cell>
          <cell r="I22">
            <v>52000</v>
          </cell>
          <cell r="J22">
            <v>52000</v>
          </cell>
          <cell r="K22">
            <v>52000</v>
          </cell>
          <cell r="L22">
            <v>52000</v>
          </cell>
          <cell r="M22">
            <v>52000</v>
          </cell>
          <cell r="N22">
            <v>52000</v>
          </cell>
          <cell r="O22">
            <v>52000</v>
          </cell>
          <cell r="P22">
            <v>52000</v>
          </cell>
          <cell r="Q22">
            <v>52000</v>
          </cell>
        </row>
        <row r="23">
          <cell r="B23" t="str">
            <v>30200042207</v>
          </cell>
          <cell r="C23" t="str">
            <v>30200</v>
          </cell>
          <cell r="D23">
            <v>2207</v>
          </cell>
          <cell r="E23">
            <v>288000</v>
          </cell>
          <cell r="F23">
            <v>24000</v>
          </cell>
          <cell r="G23">
            <v>24000</v>
          </cell>
          <cell r="H23">
            <v>24000</v>
          </cell>
          <cell r="I23">
            <v>24000</v>
          </cell>
          <cell r="J23">
            <v>24000</v>
          </cell>
          <cell r="K23">
            <v>24000</v>
          </cell>
          <cell r="L23">
            <v>24000</v>
          </cell>
          <cell r="M23">
            <v>24000</v>
          </cell>
          <cell r="N23">
            <v>24000</v>
          </cell>
          <cell r="O23">
            <v>24000</v>
          </cell>
          <cell r="P23">
            <v>24000</v>
          </cell>
          <cell r="Q23">
            <v>24000</v>
          </cell>
        </row>
        <row r="24">
          <cell r="B24" t="str">
            <v>30200042208</v>
          </cell>
          <cell r="C24" t="str">
            <v>30200</v>
          </cell>
          <cell r="D24">
            <v>2208</v>
          </cell>
          <cell r="E24">
            <v>13200</v>
          </cell>
          <cell r="F24">
            <v>1100</v>
          </cell>
          <cell r="G24">
            <v>1100</v>
          </cell>
          <cell r="H24">
            <v>1100</v>
          </cell>
          <cell r="I24">
            <v>1100</v>
          </cell>
          <cell r="J24">
            <v>1100</v>
          </cell>
          <cell r="K24">
            <v>1100</v>
          </cell>
          <cell r="L24">
            <v>1100</v>
          </cell>
          <cell r="M24">
            <v>1100</v>
          </cell>
          <cell r="N24">
            <v>1100</v>
          </cell>
          <cell r="O24">
            <v>1100</v>
          </cell>
          <cell r="P24">
            <v>1100</v>
          </cell>
          <cell r="Q24">
            <v>1100</v>
          </cell>
        </row>
        <row r="25">
          <cell r="B25" t="str">
            <v>30200042306</v>
          </cell>
          <cell r="C25" t="str">
            <v>30200</v>
          </cell>
          <cell r="D25">
            <v>2306</v>
          </cell>
          <cell r="E25">
            <v>88800</v>
          </cell>
          <cell r="F25">
            <v>7400</v>
          </cell>
          <cell r="G25">
            <v>7400</v>
          </cell>
          <cell r="H25">
            <v>7400</v>
          </cell>
          <cell r="I25">
            <v>7400</v>
          </cell>
          <cell r="J25">
            <v>7400</v>
          </cell>
          <cell r="K25">
            <v>7400</v>
          </cell>
          <cell r="L25">
            <v>7400</v>
          </cell>
          <cell r="M25">
            <v>7400</v>
          </cell>
          <cell r="N25">
            <v>7400</v>
          </cell>
          <cell r="O25">
            <v>7400</v>
          </cell>
          <cell r="P25">
            <v>7400</v>
          </cell>
          <cell r="Q25">
            <v>7400</v>
          </cell>
        </row>
        <row r="26">
          <cell r="B26" t="str">
            <v>30200042701</v>
          </cell>
          <cell r="C26" t="str">
            <v>30200</v>
          </cell>
          <cell r="D26">
            <v>2701</v>
          </cell>
          <cell r="E26">
            <v>248400</v>
          </cell>
          <cell r="F26">
            <v>20700</v>
          </cell>
          <cell r="G26">
            <v>20700</v>
          </cell>
          <cell r="H26">
            <v>20700</v>
          </cell>
          <cell r="I26">
            <v>20700</v>
          </cell>
          <cell r="J26">
            <v>20700</v>
          </cell>
          <cell r="K26">
            <v>20700</v>
          </cell>
          <cell r="L26">
            <v>20700</v>
          </cell>
          <cell r="M26">
            <v>20700</v>
          </cell>
          <cell r="N26">
            <v>20700</v>
          </cell>
          <cell r="O26">
            <v>20700</v>
          </cell>
          <cell r="P26">
            <v>20700</v>
          </cell>
          <cell r="Q26">
            <v>20700</v>
          </cell>
        </row>
        <row r="27">
          <cell r="B27" t="str">
            <v>30200042702</v>
          </cell>
          <cell r="C27" t="str">
            <v>30200</v>
          </cell>
          <cell r="D27">
            <v>2702</v>
          </cell>
          <cell r="E27">
            <v>67200</v>
          </cell>
          <cell r="F27">
            <v>5600</v>
          </cell>
          <cell r="G27">
            <v>5600</v>
          </cell>
          <cell r="H27">
            <v>5600</v>
          </cell>
          <cell r="I27">
            <v>5600</v>
          </cell>
          <cell r="J27">
            <v>5600</v>
          </cell>
          <cell r="K27">
            <v>5600</v>
          </cell>
          <cell r="L27">
            <v>5600</v>
          </cell>
          <cell r="M27">
            <v>5600</v>
          </cell>
          <cell r="N27">
            <v>5600</v>
          </cell>
          <cell r="O27">
            <v>5600</v>
          </cell>
          <cell r="P27">
            <v>5600</v>
          </cell>
          <cell r="Q27">
            <v>5600</v>
          </cell>
        </row>
        <row r="28">
          <cell r="B28" t="str">
            <v>30200042705</v>
          </cell>
          <cell r="C28" t="str">
            <v>30200</v>
          </cell>
          <cell r="D28">
            <v>2705</v>
          </cell>
          <cell r="E28">
            <v>20580</v>
          </cell>
          <cell r="F28">
            <v>1715</v>
          </cell>
          <cell r="G28">
            <v>1715</v>
          </cell>
          <cell r="H28">
            <v>1715</v>
          </cell>
          <cell r="I28">
            <v>1715</v>
          </cell>
          <cell r="J28">
            <v>1715</v>
          </cell>
          <cell r="K28">
            <v>1715</v>
          </cell>
          <cell r="L28">
            <v>1715</v>
          </cell>
          <cell r="M28">
            <v>1715</v>
          </cell>
          <cell r="N28">
            <v>1715</v>
          </cell>
          <cell r="O28">
            <v>1715</v>
          </cell>
          <cell r="P28">
            <v>1715</v>
          </cell>
          <cell r="Q28">
            <v>1715</v>
          </cell>
        </row>
        <row r="29">
          <cell r="B29" t="str">
            <v>30200042800</v>
          </cell>
          <cell r="C29" t="str">
            <v>30200</v>
          </cell>
          <cell r="D29">
            <v>2800</v>
          </cell>
          <cell r="E29">
            <v>18000</v>
          </cell>
          <cell r="F29">
            <v>1500</v>
          </cell>
          <cell r="G29">
            <v>1500</v>
          </cell>
          <cell r="H29">
            <v>1500</v>
          </cell>
          <cell r="I29">
            <v>1500</v>
          </cell>
          <cell r="J29">
            <v>1500</v>
          </cell>
          <cell r="K29">
            <v>1500</v>
          </cell>
          <cell r="L29">
            <v>1500</v>
          </cell>
          <cell r="M29">
            <v>1500</v>
          </cell>
          <cell r="N29">
            <v>1500</v>
          </cell>
          <cell r="O29">
            <v>1500</v>
          </cell>
          <cell r="P29">
            <v>1500</v>
          </cell>
          <cell r="Q29">
            <v>1500</v>
          </cell>
        </row>
        <row r="30">
          <cell r="B30" t="str">
            <v>30200042900</v>
          </cell>
          <cell r="C30" t="str">
            <v>30200</v>
          </cell>
          <cell r="D30">
            <v>2900</v>
          </cell>
          <cell r="E30">
            <v>174000</v>
          </cell>
          <cell r="F30">
            <v>14500</v>
          </cell>
          <cell r="G30">
            <v>14500</v>
          </cell>
          <cell r="H30">
            <v>14500</v>
          </cell>
          <cell r="I30">
            <v>14500</v>
          </cell>
          <cell r="J30">
            <v>14500</v>
          </cell>
          <cell r="K30">
            <v>14500</v>
          </cell>
          <cell r="L30">
            <v>14500</v>
          </cell>
          <cell r="M30">
            <v>14500</v>
          </cell>
          <cell r="N30">
            <v>14500</v>
          </cell>
          <cell r="O30">
            <v>14500</v>
          </cell>
          <cell r="P30">
            <v>14500</v>
          </cell>
          <cell r="Q30">
            <v>14500</v>
          </cell>
        </row>
        <row r="31">
          <cell r="B31" t="str">
            <v>30200042907</v>
          </cell>
          <cell r="C31" t="str">
            <v>30200</v>
          </cell>
          <cell r="D31">
            <v>2907</v>
          </cell>
          <cell r="E31">
            <v>290000</v>
          </cell>
          <cell r="F31">
            <v>24166</v>
          </cell>
          <cell r="G31">
            <v>24166</v>
          </cell>
          <cell r="H31">
            <v>24166</v>
          </cell>
          <cell r="I31">
            <v>24166</v>
          </cell>
          <cell r="J31">
            <v>24166</v>
          </cell>
          <cell r="K31">
            <v>24166</v>
          </cell>
          <cell r="L31">
            <v>24166</v>
          </cell>
          <cell r="M31">
            <v>24166</v>
          </cell>
          <cell r="N31">
            <v>24166</v>
          </cell>
          <cell r="O31">
            <v>24166</v>
          </cell>
          <cell r="P31">
            <v>24166</v>
          </cell>
          <cell r="Q31">
            <v>24174</v>
          </cell>
        </row>
        <row r="32">
          <cell r="B32" t="str">
            <v>30200042908</v>
          </cell>
          <cell r="C32" t="str">
            <v>30200</v>
          </cell>
          <cell r="D32">
            <v>2908</v>
          </cell>
          <cell r="E32">
            <v>186000</v>
          </cell>
          <cell r="F32">
            <v>15500</v>
          </cell>
          <cell r="G32">
            <v>15500</v>
          </cell>
          <cell r="H32">
            <v>15500</v>
          </cell>
          <cell r="I32">
            <v>15500</v>
          </cell>
          <cell r="J32">
            <v>15500</v>
          </cell>
          <cell r="K32">
            <v>15500</v>
          </cell>
          <cell r="L32">
            <v>15500</v>
          </cell>
          <cell r="M32">
            <v>15500</v>
          </cell>
          <cell r="N32">
            <v>15500</v>
          </cell>
          <cell r="O32">
            <v>15500</v>
          </cell>
          <cell r="P32">
            <v>15500</v>
          </cell>
          <cell r="Q32">
            <v>15500</v>
          </cell>
        </row>
        <row r="33">
          <cell r="B33" t="str">
            <v>30200043101</v>
          </cell>
          <cell r="C33" t="str">
            <v>30200</v>
          </cell>
          <cell r="D33">
            <v>3101</v>
          </cell>
          <cell r="E33">
            <v>201600</v>
          </cell>
          <cell r="F33">
            <v>16800</v>
          </cell>
          <cell r="G33">
            <v>16800</v>
          </cell>
          <cell r="H33">
            <v>16800</v>
          </cell>
          <cell r="I33">
            <v>16800</v>
          </cell>
          <cell r="J33">
            <v>16800</v>
          </cell>
          <cell r="K33">
            <v>16800</v>
          </cell>
          <cell r="L33">
            <v>16800</v>
          </cell>
          <cell r="M33">
            <v>16800</v>
          </cell>
          <cell r="N33">
            <v>16800</v>
          </cell>
          <cell r="O33">
            <v>16800</v>
          </cell>
          <cell r="P33">
            <v>16800</v>
          </cell>
          <cell r="Q33">
            <v>16800</v>
          </cell>
        </row>
        <row r="34">
          <cell r="B34" t="str">
            <v>30200043103</v>
          </cell>
          <cell r="C34" t="str">
            <v>30200</v>
          </cell>
          <cell r="D34">
            <v>3103</v>
          </cell>
          <cell r="E34">
            <v>64800</v>
          </cell>
          <cell r="F34">
            <v>5400</v>
          </cell>
          <cell r="G34">
            <v>5400</v>
          </cell>
          <cell r="H34">
            <v>5400</v>
          </cell>
          <cell r="I34">
            <v>5400</v>
          </cell>
          <cell r="J34">
            <v>5400</v>
          </cell>
          <cell r="K34">
            <v>5400</v>
          </cell>
          <cell r="L34">
            <v>5400</v>
          </cell>
          <cell r="M34">
            <v>5400</v>
          </cell>
          <cell r="N34">
            <v>5400</v>
          </cell>
          <cell r="O34">
            <v>5400</v>
          </cell>
          <cell r="P34">
            <v>5400</v>
          </cell>
          <cell r="Q34">
            <v>5400</v>
          </cell>
        </row>
        <row r="35">
          <cell r="B35" t="str">
            <v>30200043302</v>
          </cell>
          <cell r="C35" t="str">
            <v>30200</v>
          </cell>
          <cell r="D35">
            <v>3302</v>
          </cell>
          <cell r="E35">
            <v>624212</v>
          </cell>
          <cell r="F35">
            <v>52017</v>
          </cell>
          <cell r="G35">
            <v>52017</v>
          </cell>
          <cell r="H35">
            <v>52017</v>
          </cell>
          <cell r="I35">
            <v>52017</v>
          </cell>
          <cell r="J35">
            <v>52017</v>
          </cell>
          <cell r="K35">
            <v>52017</v>
          </cell>
          <cell r="L35">
            <v>52017</v>
          </cell>
          <cell r="M35">
            <v>52017</v>
          </cell>
          <cell r="N35">
            <v>52017</v>
          </cell>
          <cell r="O35">
            <v>52017</v>
          </cell>
          <cell r="P35">
            <v>52017</v>
          </cell>
          <cell r="Q35">
            <v>52025</v>
          </cell>
        </row>
        <row r="36">
          <cell r="B36" t="str">
            <v>30200043303</v>
          </cell>
          <cell r="C36" t="str">
            <v>30200</v>
          </cell>
          <cell r="D36">
            <v>3303</v>
          </cell>
          <cell r="E36">
            <v>25565</v>
          </cell>
          <cell r="F36">
            <v>2130</v>
          </cell>
          <cell r="G36">
            <v>2130</v>
          </cell>
          <cell r="H36">
            <v>2130</v>
          </cell>
          <cell r="I36">
            <v>2130</v>
          </cell>
          <cell r="J36">
            <v>2130</v>
          </cell>
          <cell r="K36">
            <v>2130</v>
          </cell>
          <cell r="L36">
            <v>2130</v>
          </cell>
          <cell r="M36">
            <v>2130</v>
          </cell>
          <cell r="N36">
            <v>2130</v>
          </cell>
          <cell r="O36">
            <v>2130</v>
          </cell>
          <cell r="P36">
            <v>2130</v>
          </cell>
          <cell r="Q36">
            <v>2135</v>
          </cell>
        </row>
        <row r="37">
          <cell r="B37" t="str">
            <v>30200043401</v>
          </cell>
          <cell r="C37" t="str">
            <v>30200</v>
          </cell>
          <cell r="D37">
            <v>3401</v>
          </cell>
          <cell r="E37">
            <v>6005</v>
          </cell>
          <cell r="F37">
            <v>500</v>
          </cell>
          <cell r="G37">
            <v>500</v>
          </cell>
          <cell r="H37">
            <v>500</v>
          </cell>
          <cell r="I37">
            <v>500</v>
          </cell>
          <cell r="J37">
            <v>500</v>
          </cell>
          <cell r="K37">
            <v>500</v>
          </cell>
          <cell r="L37">
            <v>500</v>
          </cell>
          <cell r="M37">
            <v>500</v>
          </cell>
          <cell r="N37">
            <v>500</v>
          </cell>
          <cell r="O37">
            <v>500</v>
          </cell>
          <cell r="P37">
            <v>500</v>
          </cell>
          <cell r="Q37">
            <v>505</v>
          </cell>
        </row>
        <row r="38">
          <cell r="B38" t="str">
            <v>30201042103</v>
          </cell>
          <cell r="C38" t="str">
            <v>30201</v>
          </cell>
          <cell r="D38">
            <v>2103</v>
          </cell>
          <cell r="E38">
            <v>12000</v>
          </cell>
          <cell r="F38">
            <v>1000</v>
          </cell>
          <cell r="G38">
            <v>1000</v>
          </cell>
          <cell r="H38">
            <v>1000</v>
          </cell>
          <cell r="I38">
            <v>1000</v>
          </cell>
          <cell r="J38">
            <v>1000</v>
          </cell>
          <cell r="K38">
            <v>1000</v>
          </cell>
          <cell r="L38">
            <v>1000</v>
          </cell>
          <cell r="M38">
            <v>1000</v>
          </cell>
          <cell r="N38">
            <v>1000</v>
          </cell>
          <cell r="O38">
            <v>1000</v>
          </cell>
          <cell r="P38">
            <v>1000</v>
          </cell>
          <cell r="Q38">
            <v>1000</v>
          </cell>
        </row>
        <row r="39">
          <cell r="B39" t="str">
            <v>30201042201</v>
          </cell>
          <cell r="C39" t="str">
            <v>30201</v>
          </cell>
          <cell r="D39">
            <v>2201</v>
          </cell>
          <cell r="E39">
            <v>31200</v>
          </cell>
          <cell r="F39">
            <v>2600</v>
          </cell>
          <cell r="G39">
            <v>2600</v>
          </cell>
          <cell r="H39">
            <v>2600</v>
          </cell>
          <cell r="I39">
            <v>2600</v>
          </cell>
          <cell r="J39">
            <v>2600</v>
          </cell>
          <cell r="K39">
            <v>2600</v>
          </cell>
          <cell r="L39">
            <v>2600</v>
          </cell>
          <cell r="M39">
            <v>2600</v>
          </cell>
          <cell r="N39">
            <v>2600</v>
          </cell>
          <cell r="O39">
            <v>2600</v>
          </cell>
          <cell r="P39">
            <v>2600</v>
          </cell>
          <cell r="Q39">
            <v>2600</v>
          </cell>
        </row>
        <row r="40">
          <cell r="B40" t="str">
            <v>30201042202</v>
          </cell>
          <cell r="C40" t="str">
            <v>30201</v>
          </cell>
          <cell r="D40">
            <v>2202</v>
          </cell>
          <cell r="E40">
            <v>120000</v>
          </cell>
          <cell r="F40">
            <v>10000</v>
          </cell>
          <cell r="G40">
            <v>10000</v>
          </cell>
          <cell r="H40">
            <v>10000</v>
          </cell>
          <cell r="I40">
            <v>10000</v>
          </cell>
          <cell r="J40">
            <v>10000</v>
          </cell>
          <cell r="K40">
            <v>10000</v>
          </cell>
          <cell r="L40">
            <v>10000</v>
          </cell>
          <cell r="M40">
            <v>10000</v>
          </cell>
          <cell r="N40">
            <v>10000</v>
          </cell>
          <cell r="O40">
            <v>10000</v>
          </cell>
          <cell r="P40">
            <v>10000</v>
          </cell>
          <cell r="Q40">
            <v>10000</v>
          </cell>
        </row>
        <row r="41">
          <cell r="B41" t="str">
            <v>30201042207</v>
          </cell>
          <cell r="C41" t="str">
            <v>30201</v>
          </cell>
          <cell r="D41">
            <v>2207</v>
          </cell>
          <cell r="E41">
            <v>135000</v>
          </cell>
          <cell r="F41">
            <v>11250</v>
          </cell>
          <cell r="G41">
            <v>11250</v>
          </cell>
          <cell r="H41">
            <v>11250</v>
          </cell>
          <cell r="I41">
            <v>11250</v>
          </cell>
          <cell r="J41">
            <v>11250</v>
          </cell>
          <cell r="K41">
            <v>11250</v>
          </cell>
          <cell r="L41">
            <v>11250</v>
          </cell>
          <cell r="M41">
            <v>11250</v>
          </cell>
          <cell r="N41">
            <v>11250</v>
          </cell>
          <cell r="O41">
            <v>11250</v>
          </cell>
          <cell r="P41">
            <v>11250</v>
          </cell>
          <cell r="Q41">
            <v>11250</v>
          </cell>
        </row>
        <row r="42">
          <cell r="B42" t="str">
            <v>30201042208</v>
          </cell>
          <cell r="C42" t="str">
            <v>30201</v>
          </cell>
          <cell r="D42">
            <v>2208</v>
          </cell>
          <cell r="E42">
            <v>24000</v>
          </cell>
          <cell r="F42">
            <v>2000</v>
          </cell>
          <cell r="G42">
            <v>2000</v>
          </cell>
          <cell r="H42">
            <v>2000</v>
          </cell>
          <cell r="I42">
            <v>2000</v>
          </cell>
          <cell r="J42">
            <v>2000</v>
          </cell>
          <cell r="K42">
            <v>2000</v>
          </cell>
          <cell r="L42">
            <v>2000</v>
          </cell>
          <cell r="M42">
            <v>2000</v>
          </cell>
          <cell r="N42">
            <v>2000</v>
          </cell>
          <cell r="O42">
            <v>2000</v>
          </cell>
          <cell r="P42">
            <v>2000</v>
          </cell>
          <cell r="Q42">
            <v>2000</v>
          </cell>
        </row>
        <row r="43">
          <cell r="B43" t="str">
            <v>30201042701</v>
          </cell>
          <cell r="C43" t="str">
            <v>30201</v>
          </cell>
          <cell r="D43">
            <v>2701</v>
          </cell>
          <cell r="E43">
            <v>204000</v>
          </cell>
          <cell r="F43">
            <v>17000</v>
          </cell>
          <cell r="G43">
            <v>17000</v>
          </cell>
          <cell r="H43">
            <v>17000</v>
          </cell>
          <cell r="I43">
            <v>17000</v>
          </cell>
          <cell r="J43">
            <v>17000</v>
          </cell>
          <cell r="K43">
            <v>17000</v>
          </cell>
          <cell r="L43">
            <v>17000</v>
          </cell>
          <cell r="M43">
            <v>17000</v>
          </cell>
          <cell r="N43">
            <v>17000</v>
          </cell>
          <cell r="O43">
            <v>17000</v>
          </cell>
          <cell r="P43">
            <v>17000</v>
          </cell>
          <cell r="Q43">
            <v>17000</v>
          </cell>
        </row>
        <row r="44">
          <cell r="B44" t="str">
            <v>30201042705</v>
          </cell>
          <cell r="C44" t="str">
            <v>30201</v>
          </cell>
          <cell r="D44">
            <v>2705</v>
          </cell>
          <cell r="E44">
            <v>40800</v>
          </cell>
          <cell r="F44">
            <v>3400</v>
          </cell>
          <cell r="G44">
            <v>3400</v>
          </cell>
          <cell r="H44">
            <v>3400</v>
          </cell>
          <cell r="I44">
            <v>3400</v>
          </cell>
          <cell r="J44">
            <v>3400</v>
          </cell>
          <cell r="K44">
            <v>3400</v>
          </cell>
          <cell r="L44">
            <v>3400</v>
          </cell>
          <cell r="M44">
            <v>3400</v>
          </cell>
          <cell r="N44">
            <v>3400</v>
          </cell>
          <cell r="O44">
            <v>3400</v>
          </cell>
          <cell r="P44">
            <v>3400</v>
          </cell>
          <cell r="Q44">
            <v>3400</v>
          </cell>
        </row>
        <row r="45">
          <cell r="B45" t="str">
            <v>30201042900</v>
          </cell>
          <cell r="C45" t="str">
            <v>30201</v>
          </cell>
          <cell r="D45">
            <v>2900</v>
          </cell>
          <cell r="E45">
            <v>366770</v>
          </cell>
          <cell r="F45">
            <v>30564</v>
          </cell>
          <cell r="G45">
            <v>30564</v>
          </cell>
          <cell r="H45">
            <v>30564</v>
          </cell>
          <cell r="I45">
            <v>30564</v>
          </cell>
          <cell r="J45">
            <v>30564</v>
          </cell>
          <cell r="K45">
            <v>30564</v>
          </cell>
          <cell r="L45">
            <v>30564</v>
          </cell>
          <cell r="M45">
            <v>30564</v>
          </cell>
          <cell r="N45">
            <v>30564</v>
          </cell>
          <cell r="O45">
            <v>30564</v>
          </cell>
          <cell r="P45">
            <v>30564</v>
          </cell>
          <cell r="Q45">
            <v>30566</v>
          </cell>
        </row>
        <row r="46">
          <cell r="B46" t="str">
            <v>30201042907</v>
          </cell>
          <cell r="C46" t="str">
            <v>30201</v>
          </cell>
          <cell r="D46">
            <v>2907</v>
          </cell>
          <cell r="E46">
            <v>167700</v>
          </cell>
          <cell r="F46">
            <v>13975</v>
          </cell>
          <cell r="G46">
            <v>13975</v>
          </cell>
          <cell r="H46">
            <v>13975</v>
          </cell>
          <cell r="I46">
            <v>13975</v>
          </cell>
          <cell r="J46">
            <v>13975</v>
          </cell>
          <cell r="K46">
            <v>13975</v>
          </cell>
          <cell r="L46">
            <v>13975</v>
          </cell>
          <cell r="M46">
            <v>13975</v>
          </cell>
          <cell r="N46">
            <v>13975</v>
          </cell>
          <cell r="O46">
            <v>13975</v>
          </cell>
          <cell r="P46">
            <v>13975</v>
          </cell>
          <cell r="Q46">
            <v>13975</v>
          </cell>
        </row>
        <row r="47">
          <cell r="B47" t="str">
            <v>30201042908</v>
          </cell>
          <cell r="C47" t="str">
            <v>30201</v>
          </cell>
          <cell r="D47">
            <v>2908</v>
          </cell>
          <cell r="E47">
            <v>154800</v>
          </cell>
          <cell r="F47">
            <v>12900</v>
          </cell>
          <cell r="G47">
            <v>12900</v>
          </cell>
          <cell r="H47">
            <v>12900</v>
          </cell>
          <cell r="I47">
            <v>12900</v>
          </cell>
          <cell r="J47">
            <v>12900</v>
          </cell>
          <cell r="K47">
            <v>12900</v>
          </cell>
          <cell r="L47">
            <v>12900</v>
          </cell>
          <cell r="M47">
            <v>12900</v>
          </cell>
          <cell r="N47">
            <v>12900</v>
          </cell>
          <cell r="O47">
            <v>12900</v>
          </cell>
          <cell r="P47">
            <v>12900</v>
          </cell>
          <cell r="Q47">
            <v>12900</v>
          </cell>
        </row>
        <row r="48">
          <cell r="B48" t="str">
            <v>30201043101</v>
          </cell>
          <cell r="C48" t="str">
            <v>30201</v>
          </cell>
          <cell r="D48">
            <v>3101</v>
          </cell>
          <cell r="E48">
            <v>34000</v>
          </cell>
          <cell r="F48">
            <v>2833</v>
          </cell>
          <cell r="G48">
            <v>2833</v>
          </cell>
          <cell r="H48">
            <v>2833</v>
          </cell>
          <cell r="I48">
            <v>2833</v>
          </cell>
          <cell r="J48">
            <v>2833</v>
          </cell>
          <cell r="K48">
            <v>2833</v>
          </cell>
          <cell r="L48">
            <v>2833</v>
          </cell>
          <cell r="M48">
            <v>2833</v>
          </cell>
          <cell r="N48">
            <v>2833</v>
          </cell>
          <cell r="O48">
            <v>2833</v>
          </cell>
          <cell r="P48">
            <v>2833</v>
          </cell>
          <cell r="Q48">
            <v>2837</v>
          </cell>
        </row>
        <row r="49">
          <cell r="B49" t="str">
            <v>30201043103</v>
          </cell>
          <cell r="C49" t="str">
            <v>30201</v>
          </cell>
          <cell r="D49">
            <v>3103</v>
          </cell>
          <cell r="E49">
            <v>43200</v>
          </cell>
          <cell r="F49">
            <v>3600</v>
          </cell>
          <cell r="G49">
            <v>3600</v>
          </cell>
          <cell r="H49">
            <v>3600</v>
          </cell>
          <cell r="I49">
            <v>3600</v>
          </cell>
          <cell r="J49">
            <v>3600</v>
          </cell>
          <cell r="K49">
            <v>3600</v>
          </cell>
          <cell r="L49">
            <v>3600</v>
          </cell>
          <cell r="M49">
            <v>3600</v>
          </cell>
          <cell r="N49">
            <v>3600</v>
          </cell>
          <cell r="O49">
            <v>3600</v>
          </cell>
          <cell r="P49">
            <v>3600</v>
          </cell>
          <cell r="Q49">
            <v>3600</v>
          </cell>
        </row>
        <row r="50">
          <cell r="B50" t="str">
            <v>30201043106</v>
          </cell>
          <cell r="C50" t="str">
            <v>30201</v>
          </cell>
          <cell r="D50">
            <v>3106</v>
          </cell>
          <cell r="E50">
            <v>18000</v>
          </cell>
          <cell r="F50">
            <v>1500</v>
          </cell>
          <cell r="G50">
            <v>1500</v>
          </cell>
          <cell r="H50">
            <v>1500</v>
          </cell>
          <cell r="I50">
            <v>1500</v>
          </cell>
          <cell r="J50">
            <v>1500</v>
          </cell>
          <cell r="K50">
            <v>1500</v>
          </cell>
          <cell r="L50">
            <v>1500</v>
          </cell>
          <cell r="M50">
            <v>1500</v>
          </cell>
          <cell r="N50">
            <v>1500</v>
          </cell>
          <cell r="O50">
            <v>1500</v>
          </cell>
          <cell r="P50">
            <v>1500</v>
          </cell>
          <cell r="Q50">
            <v>1500</v>
          </cell>
        </row>
        <row r="51">
          <cell r="B51" t="str">
            <v>30201043302</v>
          </cell>
          <cell r="C51" t="str">
            <v>30201</v>
          </cell>
          <cell r="D51">
            <v>3302</v>
          </cell>
          <cell r="E51">
            <v>120000</v>
          </cell>
          <cell r="F51">
            <v>10000</v>
          </cell>
          <cell r="G51">
            <v>10000</v>
          </cell>
          <cell r="H51">
            <v>10000</v>
          </cell>
          <cell r="I51">
            <v>10000</v>
          </cell>
          <cell r="J51">
            <v>10000</v>
          </cell>
          <cell r="K51">
            <v>10000</v>
          </cell>
          <cell r="L51">
            <v>10000</v>
          </cell>
          <cell r="M51">
            <v>10000</v>
          </cell>
          <cell r="N51">
            <v>10000</v>
          </cell>
          <cell r="O51">
            <v>10000</v>
          </cell>
          <cell r="P51">
            <v>10000</v>
          </cell>
          <cell r="Q51">
            <v>10000</v>
          </cell>
        </row>
        <row r="52">
          <cell r="B52" t="str">
            <v>30201043303</v>
          </cell>
          <cell r="C52" t="str">
            <v>30201</v>
          </cell>
          <cell r="D52">
            <v>3303</v>
          </cell>
          <cell r="E52">
            <v>48000</v>
          </cell>
          <cell r="F52">
            <v>4000</v>
          </cell>
          <cell r="G52">
            <v>4000</v>
          </cell>
          <cell r="H52">
            <v>4000</v>
          </cell>
          <cell r="I52">
            <v>4000</v>
          </cell>
          <cell r="J52">
            <v>4000</v>
          </cell>
          <cell r="K52">
            <v>4000</v>
          </cell>
          <cell r="L52">
            <v>4000</v>
          </cell>
          <cell r="M52">
            <v>4000</v>
          </cell>
          <cell r="N52">
            <v>4000</v>
          </cell>
          <cell r="O52">
            <v>4000</v>
          </cell>
          <cell r="P52">
            <v>4000</v>
          </cell>
          <cell r="Q52">
            <v>4000</v>
          </cell>
        </row>
        <row r="53">
          <cell r="B53" t="str">
            <v>30202041302</v>
          </cell>
          <cell r="C53" t="str">
            <v>30202</v>
          </cell>
          <cell r="D53">
            <v>1302</v>
          </cell>
          <cell r="E53">
            <v>100000</v>
          </cell>
          <cell r="F53">
            <v>8333</v>
          </cell>
          <cell r="G53">
            <v>8333</v>
          </cell>
          <cell r="H53">
            <v>8333</v>
          </cell>
          <cell r="I53">
            <v>8333</v>
          </cell>
          <cell r="J53">
            <v>8333</v>
          </cell>
          <cell r="K53">
            <v>8333</v>
          </cell>
          <cell r="L53">
            <v>8333</v>
          </cell>
          <cell r="M53">
            <v>8333</v>
          </cell>
          <cell r="N53">
            <v>8333</v>
          </cell>
          <cell r="O53">
            <v>8333</v>
          </cell>
          <cell r="P53">
            <v>8333</v>
          </cell>
          <cell r="Q53">
            <v>8337</v>
          </cell>
        </row>
        <row r="54">
          <cell r="B54" t="str">
            <v>30202042103</v>
          </cell>
          <cell r="C54" t="str">
            <v>30202</v>
          </cell>
          <cell r="D54">
            <v>2103</v>
          </cell>
          <cell r="E54">
            <v>53100</v>
          </cell>
          <cell r="F54">
            <v>4425</v>
          </cell>
          <cell r="G54">
            <v>4425</v>
          </cell>
          <cell r="H54">
            <v>4425</v>
          </cell>
          <cell r="I54">
            <v>4425</v>
          </cell>
          <cell r="J54">
            <v>4425</v>
          </cell>
          <cell r="K54">
            <v>4425</v>
          </cell>
          <cell r="L54">
            <v>4425</v>
          </cell>
          <cell r="M54">
            <v>4425</v>
          </cell>
          <cell r="N54">
            <v>4425</v>
          </cell>
          <cell r="O54">
            <v>4425</v>
          </cell>
          <cell r="P54">
            <v>4425</v>
          </cell>
          <cell r="Q54">
            <v>4425</v>
          </cell>
        </row>
        <row r="55">
          <cell r="B55" t="str">
            <v>30202042201</v>
          </cell>
          <cell r="C55" t="str">
            <v>30202</v>
          </cell>
          <cell r="D55">
            <v>2201</v>
          </cell>
          <cell r="E55">
            <v>42000</v>
          </cell>
          <cell r="F55">
            <v>3500</v>
          </cell>
          <cell r="G55">
            <v>3500</v>
          </cell>
          <cell r="H55">
            <v>3500</v>
          </cell>
          <cell r="I55">
            <v>3500</v>
          </cell>
          <cell r="J55">
            <v>3500</v>
          </cell>
          <cell r="K55">
            <v>3500</v>
          </cell>
          <cell r="L55">
            <v>3500</v>
          </cell>
          <cell r="M55">
            <v>3500</v>
          </cell>
          <cell r="N55">
            <v>3500</v>
          </cell>
          <cell r="O55">
            <v>3500</v>
          </cell>
          <cell r="P55">
            <v>3500</v>
          </cell>
          <cell r="Q55">
            <v>3500</v>
          </cell>
        </row>
        <row r="56">
          <cell r="B56" t="str">
            <v>30202042202</v>
          </cell>
          <cell r="C56" t="str">
            <v>30202</v>
          </cell>
          <cell r="D56">
            <v>2202</v>
          </cell>
          <cell r="E56">
            <v>501865</v>
          </cell>
          <cell r="F56">
            <v>41822</v>
          </cell>
          <cell r="G56">
            <v>41822</v>
          </cell>
          <cell r="H56">
            <v>41822</v>
          </cell>
          <cell r="I56">
            <v>41822</v>
          </cell>
          <cell r="J56">
            <v>41822</v>
          </cell>
          <cell r="K56">
            <v>41822</v>
          </cell>
          <cell r="L56">
            <v>41822</v>
          </cell>
          <cell r="M56">
            <v>41822</v>
          </cell>
          <cell r="N56">
            <v>41822</v>
          </cell>
          <cell r="O56">
            <v>41822</v>
          </cell>
          <cell r="P56">
            <v>41822</v>
          </cell>
          <cell r="Q56">
            <v>41823</v>
          </cell>
        </row>
        <row r="57">
          <cell r="B57" t="str">
            <v>30202042207</v>
          </cell>
          <cell r="C57" t="str">
            <v>30202</v>
          </cell>
          <cell r="D57">
            <v>2207</v>
          </cell>
          <cell r="E57">
            <v>480000</v>
          </cell>
          <cell r="F57">
            <v>40000</v>
          </cell>
          <cell r="G57">
            <v>40000</v>
          </cell>
          <cell r="H57">
            <v>40000</v>
          </cell>
          <cell r="I57">
            <v>40000</v>
          </cell>
          <cell r="J57">
            <v>40000</v>
          </cell>
          <cell r="K57">
            <v>40000</v>
          </cell>
          <cell r="L57">
            <v>40000</v>
          </cell>
          <cell r="M57">
            <v>40000</v>
          </cell>
          <cell r="N57">
            <v>40000</v>
          </cell>
          <cell r="O57">
            <v>40000</v>
          </cell>
          <cell r="P57">
            <v>40000</v>
          </cell>
          <cell r="Q57">
            <v>40000</v>
          </cell>
        </row>
        <row r="58">
          <cell r="B58" t="str">
            <v>30202042208</v>
          </cell>
          <cell r="C58" t="str">
            <v>30202</v>
          </cell>
          <cell r="D58">
            <v>2208</v>
          </cell>
          <cell r="E58">
            <v>18000</v>
          </cell>
          <cell r="F58">
            <v>1500</v>
          </cell>
          <cell r="G58">
            <v>1500</v>
          </cell>
          <cell r="H58">
            <v>1500</v>
          </cell>
          <cell r="I58">
            <v>1500</v>
          </cell>
          <cell r="J58">
            <v>1500</v>
          </cell>
          <cell r="K58">
            <v>1500</v>
          </cell>
          <cell r="L58">
            <v>1500</v>
          </cell>
          <cell r="M58">
            <v>1500</v>
          </cell>
          <cell r="N58">
            <v>1500</v>
          </cell>
          <cell r="O58">
            <v>1500</v>
          </cell>
          <cell r="P58">
            <v>1500</v>
          </cell>
          <cell r="Q58">
            <v>1500</v>
          </cell>
        </row>
        <row r="59">
          <cell r="B59" t="str">
            <v>30202042306</v>
          </cell>
          <cell r="C59" t="str">
            <v>30202</v>
          </cell>
          <cell r="D59">
            <v>2306</v>
          </cell>
          <cell r="E59">
            <v>35000</v>
          </cell>
          <cell r="F59">
            <v>2917</v>
          </cell>
          <cell r="G59">
            <v>2917</v>
          </cell>
          <cell r="H59">
            <v>2917</v>
          </cell>
          <cell r="I59">
            <v>2917</v>
          </cell>
          <cell r="J59">
            <v>2917</v>
          </cell>
          <cell r="K59">
            <v>2917</v>
          </cell>
          <cell r="L59">
            <v>2917</v>
          </cell>
          <cell r="M59">
            <v>2917</v>
          </cell>
          <cell r="N59">
            <v>2917</v>
          </cell>
          <cell r="O59">
            <v>2917</v>
          </cell>
          <cell r="P59">
            <v>2917</v>
          </cell>
          <cell r="Q59">
            <v>2913</v>
          </cell>
        </row>
        <row r="60">
          <cell r="B60" t="str">
            <v>30202042701</v>
          </cell>
          <cell r="C60" t="str">
            <v>30202</v>
          </cell>
          <cell r="D60">
            <v>2701</v>
          </cell>
          <cell r="E60">
            <v>279100</v>
          </cell>
          <cell r="F60">
            <v>23258</v>
          </cell>
          <cell r="G60">
            <v>23258</v>
          </cell>
          <cell r="H60">
            <v>23258</v>
          </cell>
          <cell r="I60">
            <v>23258</v>
          </cell>
          <cell r="J60">
            <v>23258</v>
          </cell>
          <cell r="K60">
            <v>23258</v>
          </cell>
          <cell r="L60">
            <v>23258</v>
          </cell>
          <cell r="M60">
            <v>23258</v>
          </cell>
          <cell r="N60">
            <v>23258</v>
          </cell>
          <cell r="O60">
            <v>23258</v>
          </cell>
          <cell r="P60">
            <v>23258</v>
          </cell>
          <cell r="Q60">
            <v>23262</v>
          </cell>
        </row>
        <row r="61">
          <cell r="B61" t="str">
            <v>30202042702</v>
          </cell>
          <cell r="C61" t="str">
            <v>30202</v>
          </cell>
          <cell r="D61">
            <v>2702</v>
          </cell>
          <cell r="E61">
            <v>180000</v>
          </cell>
          <cell r="F61">
            <v>15000</v>
          </cell>
          <cell r="G61">
            <v>15000</v>
          </cell>
          <cell r="H61">
            <v>15000</v>
          </cell>
          <cell r="I61">
            <v>15000</v>
          </cell>
          <cell r="J61">
            <v>15000</v>
          </cell>
          <cell r="K61">
            <v>15000</v>
          </cell>
          <cell r="L61">
            <v>15000</v>
          </cell>
          <cell r="M61">
            <v>15000</v>
          </cell>
          <cell r="N61">
            <v>15000</v>
          </cell>
          <cell r="O61">
            <v>15000</v>
          </cell>
          <cell r="P61">
            <v>15000</v>
          </cell>
          <cell r="Q61">
            <v>15000</v>
          </cell>
        </row>
        <row r="62">
          <cell r="B62" t="str">
            <v>30202042705</v>
          </cell>
          <cell r="C62" t="str">
            <v>30202</v>
          </cell>
          <cell r="D62">
            <v>2705</v>
          </cell>
          <cell r="E62">
            <v>12000</v>
          </cell>
          <cell r="F62">
            <v>1000</v>
          </cell>
          <cell r="G62">
            <v>1000</v>
          </cell>
          <cell r="H62">
            <v>1000</v>
          </cell>
          <cell r="I62">
            <v>1000</v>
          </cell>
          <cell r="J62">
            <v>1000</v>
          </cell>
          <cell r="K62">
            <v>1000</v>
          </cell>
          <cell r="L62">
            <v>1000</v>
          </cell>
          <cell r="M62">
            <v>1000</v>
          </cell>
          <cell r="N62">
            <v>1000</v>
          </cell>
          <cell r="O62">
            <v>1000</v>
          </cell>
          <cell r="P62">
            <v>1000</v>
          </cell>
          <cell r="Q62">
            <v>1000</v>
          </cell>
        </row>
        <row r="63">
          <cell r="B63" t="str">
            <v>30202042800</v>
          </cell>
          <cell r="C63" t="str">
            <v>30202</v>
          </cell>
          <cell r="D63">
            <v>2800</v>
          </cell>
          <cell r="E63">
            <v>360000</v>
          </cell>
          <cell r="F63">
            <v>30000</v>
          </cell>
          <cell r="G63">
            <v>30000</v>
          </cell>
          <cell r="H63">
            <v>30000</v>
          </cell>
          <cell r="I63">
            <v>30000</v>
          </cell>
          <cell r="J63">
            <v>30000</v>
          </cell>
          <cell r="K63">
            <v>30000</v>
          </cell>
          <cell r="L63">
            <v>30000</v>
          </cell>
          <cell r="M63">
            <v>30000</v>
          </cell>
          <cell r="N63">
            <v>30000</v>
          </cell>
          <cell r="O63">
            <v>30000</v>
          </cell>
          <cell r="P63">
            <v>30000</v>
          </cell>
          <cell r="Q63">
            <v>30000</v>
          </cell>
        </row>
        <row r="64">
          <cell r="B64" t="str">
            <v>30202042900</v>
          </cell>
          <cell r="C64" t="str">
            <v>30202</v>
          </cell>
          <cell r="D64">
            <v>2900</v>
          </cell>
          <cell r="E64">
            <v>480000</v>
          </cell>
          <cell r="F64">
            <v>40000</v>
          </cell>
          <cell r="G64">
            <v>40000</v>
          </cell>
          <cell r="H64">
            <v>40000</v>
          </cell>
          <cell r="I64">
            <v>40000</v>
          </cell>
          <cell r="J64">
            <v>40000</v>
          </cell>
          <cell r="K64">
            <v>40000</v>
          </cell>
          <cell r="L64">
            <v>40000</v>
          </cell>
          <cell r="M64">
            <v>40000</v>
          </cell>
          <cell r="N64">
            <v>40000</v>
          </cell>
          <cell r="O64">
            <v>40000</v>
          </cell>
          <cell r="P64">
            <v>40000</v>
          </cell>
          <cell r="Q64">
            <v>40000</v>
          </cell>
        </row>
        <row r="65">
          <cell r="B65" t="str">
            <v>30202042907</v>
          </cell>
          <cell r="C65" t="str">
            <v>30202</v>
          </cell>
          <cell r="D65">
            <v>2907</v>
          </cell>
          <cell r="E65">
            <v>1200000</v>
          </cell>
          <cell r="F65">
            <v>100000</v>
          </cell>
          <cell r="G65">
            <v>100000</v>
          </cell>
          <cell r="H65">
            <v>100000</v>
          </cell>
          <cell r="I65">
            <v>100000</v>
          </cell>
          <cell r="J65">
            <v>100000</v>
          </cell>
          <cell r="K65">
            <v>100000</v>
          </cell>
          <cell r="L65">
            <v>100000</v>
          </cell>
          <cell r="M65">
            <v>100000</v>
          </cell>
          <cell r="N65">
            <v>100000</v>
          </cell>
          <cell r="O65">
            <v>100000</v>
          </cell>
          <cell r="P65">
            <v>100000</v>
          </cell>
          <cell r="Q65">
            <v>100000</v>
          </cell>
        </row>
        <row r="66">
          <cell r="B66" t="str">
            <v>30202042908</v>
          </cell>
          <cell r="C66" t="str">
            <v>30202</v>
          </cell>
          <cell r="D66">
            <v>2908</v>
          </cell>
          <cell r="E66">
            <v>240000</v>
          </cell>
          <cell r="F66">
            <v>20000</v>
          </cell>
          <cell r="G66">
            <v>20000</v>
          </cell>
          <cell r="H66">
            <v>20000</v>
          </cell>
          <cell r="I66">
            <v>20000</v>
          </cell>
          <cell r="J66">
            <v>20000</v>
          </cell>
          <cell r="K66">
            <v>20000</v>
          </cell>
          <cell r="L66">
            <v>20000</v>
          </cell>
          <cell r="M66">
            <v>20000</v>
          </cell>
          <cell r="N66">
            <v>20000</v>
          </cell>
          <cell r="O66">
            <v>20000</v>
          </cell>
          <cell r="P66">
            <v>20000</v>
          </cell>
          <cell r="Q66">
            <v>20000</v>
          </cell>
        </row>
        <row r="67">
          <cell r="B67" t="str">
            <v>30202042911</v>
          </cell>
          <cell r="C67" t="str">
            <v>30202</v>
          </cell>
          <cell r="D67">
            <v>2911</v>
          </cell>
          <cell r="E67">
            <v>720000</v>
          </cell>
          <cell r="F67">
            <v>60000</v>
          </cell>
          <cell r="G67">
            <v>60000</v>
          </cell>
          <cell r="H67">
            <v>60000</v>
          </cell>
          <cell r="I67">
            <v>60000</v>
          </cell>
          <cell r="J67">
            <v>60000</v>
          </cell>
          <cell r="K67">
            <v>60000</v>
          </cell>
          <cell r="L67">
            <v>60000</v>
          </cell>
          <cell r="M67">
            <v>60000</v>
          </cell>
          <cell r="N67">
            <v>60000</v>
          </cell>
          <cell r="O67">
            <v>60000</v>
          </cell>
          <cell r="P67">
            <v>60000</v>
          </cell>
          <cell r="Q67">
            <v>60000</v>
          </cell>
        </row>
        <row r="68">
          <cell r="B68" t="str">
            <v>30202042925</v>
          </cell>
          <cell r="C68" t="str">
            <v>30202</v>
          </cell>
          <cell r="D68">
            <v>2925</v>
          </cell>
          <cell r="E68">
            <v>12000</v>
          </cell>
          <cell r="F68">
            <v>1000</v>
          </cell>
          <cell r="G68">
            <v>1000</v>
          </cell>
          <cell r="H68">
            <v>1000</v>
          </cell>
          <cell r="I68">
            <v>1000</v>
          </cell>
          <cell r="J68">
            <v>1000</v>
          </cell>
          <cell r="K68">
            <v>1000</v>
          </cell>
          <cell r="L68">
            <v>1000</v>
          </cell>
          <cell r="M68">
            <v>1000</v>
          </cell>
          <cell r="N68">
            <v>1000</v>
          </cell>
          <cell r="O68">
            <v>1000</v>
          </cell>
          <cell r="P68">
            <v>1000</v>
          </cell>
          <cell r="Q68">
            <v>1000</v>
          </cell>
        </row>
        <row r="69">
          <cell r="B69" t="str">
            <v>30202043101</v>
          </cell>
          <cell r="C69" t="str">
            <v>30202</v>
          </cell>
          <cell r="D69">
            <v>3101</v>
          </cell>
          <cell r="E69">
            <v>96000</v>
          </cell>
          <cell r="F69">
            <v>8000</v>
          </cell>
          <cell r="G69">
            <v>8000</v>
          </cell>
          <cell r="H69">
            <v>8000</v>
          </cell>
          <cell r="I69">
            <v>8000</v>
          </cell>
          <cell r="J69">
            <v>8000</v>
          </cell>
          <cell r="K69">
            <v>8000</v>
          </cell>
          <cell r="L69">
            <v>8000</v>
          </cell>
          <cell r="M69">
            <v>8000</v>
          </cell>
          <cell r="N69">
            <v>8000</v>
          </cell>
          <cell r="O69">
            <v>8000</v>
          </cell>
          <cell r="P69">
            <v>8000</v>
          </cell>
          <cell r="Q69">
            <v>8000</v>
          </cell>
        </row>
        <row r="70">
          <cell r="B70" t="str">
            <v>30202043103</v>
          </cell>
          <cell r="C70" t="str">
            <v>30202</v>
          </cell>
          <cell r="D70">
            <v>3103</v>
          </cell>
          <cell r="E70">
            <v>55000</v>
          </cell>
          <cell r="F70">
            <v>4583</v>
          </cell>
          <cell r="G70">
            <v>4583</v>
          </cell>
          <cell r="H70">
            <v>4583</v>
          </cell>
          <cell r="I70">
            <v>4583</v>
          </cell>
          <cell r="J70">
            <v>4583</v>
          </cell>
          <cell r="K70">
            <v>4583</v>
          </cell>
          <cell r="L70">
            <v>4583</v>
          </cell>
          <cell r="M70">
            <v>4583</v>
          </cell>
          <cell r="N70">
            <v>4583</v>
          </cell>
          <cell r="O70">
            <v>4583</v>
          </cell>
          <cell r="P70">
            <v>4583</v>
          </cell>
          <cell r="Q70">
            <v>4587</v>
          </cell>
        </row>
        <row r="71">
          <cell r="B71" t="str">
            <v>30202043302</v>
          </cell>
          <cell r="C71" t="str">
            <v>30202</v>
          </cell>
          <cell r="D71">
            <v>3302</v>
          </cell>
          <cell r="E71">
            <v>500000</v>
          </cell>
          <cell r="F71">
            <v>41666</v>
          </cell>
          <cell r="G71">
            <v>41666</v>
          </cell>
          <cell r="H71">
            <v>41666</v>
          </cell>
          <cell r="I71">
            <v>41666</v>
          </cell>
          <cell r="J71">
            <v>41666</v>
          </cell>
          <cell r="K71">
            <v>41666</v>
          </cell>
          <cell r="L71">
            <v>41666</v>
          </cell>
          <cell r="M71">
            <v>41666</v>
          </cell>
          <cell r="N71">
            <v>41666</v>
          </cell>
          <cell r="O71">
            <v>41666</v>
          </cell>
          <cell r="P71">
            <v>41666</v>
          </cell>
          <cell r="Q71">
            <v>41674</v>
          </cell>
        </row>
        <row r="72">
          <cell r="B72" t="str">
            <v>30202043303</v>
          </cell>
          <cell r="C72" t="str">
            <v>30202</v>
          </cell>
          <cell r="D72">
            <v>3303</v>
          </cell>
          <cell r="E72">
            <v>40000</v>
          </cell>
          <cell r="F72">
            <v>3333</v>
          </cell>
          <cell r="G72">
            <v>3333</v>
          </cell>
          <cell r="H72">
            <v>3333</v>
          </cell>
          <cell r="I72">
            <v>3333</v>
          </cell>
          <cell r="J72">
            <v>3333</v>
          </cell>
          <cell r="K72">
            <v>3333</v>
          </cell>
          <cell r="L72">
            <v>3333</v>
          </cell>
          <cell r="M72">
            <v>3333</v>
          </cell>
          <cell r="N72">
            <v>3333</v>
          </cell>
          <cell r="O72">
            <v>3333</v>
          </cell>
          <cell r="P72">
            <v>3333</v>
          </cell>
          <cell r="Q72">
            <v>3337</v>
          </cell>
        </row>
        <row r="73">
          <cell r="B73" t="str">
            <v>30202043401</v>
          </cell>
          <cell r="C73" t="str">
            <v>30202</v>
          </cell>
          <cell r="D73">
            <v>3401</v>
          </cell>
          <cell r="E73">
            <v>275000</v>
          </cell>
          <cell r="F73">
            <v>22916</v>
          </cell>
          <cell r="G73">
            <v>22916</v>
          </cell>
          <cell r="H73">
            <v>22916</v>
          </cell>
          <cell r="I73">
            <v>22916</v>
          </cell>
          <cell r="J73">
            <v>22916</v>
          </cell>
          <cell r="K73">
            <v>22916</v>
          </cell>
          <cell r="L73">
            <v>22916</v>
          </cell>
          <cell r="M73">
            <v>22916</v>
          </cell>
          <cell r="N73">
            <v>22916</v>
          </cell>
          <cell r="O73">
            <v>22916</v>
          </cell>
          <cell r="P73">
            <v>22916</v>
          </cell>
          <cell r="Q73">
            <v>22924</v>
          </cell>
        </row>
        <row r="74">
          <cell r="B74" t="str">
            <v>30202043424</v>
          </cell>
          <cell r="C74" t="str">
            <v>30202</v>
          </cell>
          <cell r="D74">
            <v>3424</v>
          </cell>
          <cell r="E74">
            <v>948050</v>
          </cell>
          <cell r="F74">
            <v>79004</v>
          </cell>
          <cell r="G74">
            <v>79004</v>
          </cell>
          <cell r="H74">
            <v>79004</v>
          </cell>
          <cell r="I74">
            <v>79004</v>
          </cell>
          <cell r="J74">
            <v>79004</v>
          </cell>
          <cell r="K74">
            <v>79004</v>
          </cell>
          <cell r="L74">
            <v>79004</v>
          </cell>
          <cell r="M74">
            <v>79004</v>
          </cell>
          <cell r="N74">
            <v>79004</v>
          </cell>
          <cell r="O74">
            <v>79004</v>
          </cell>
          <cell r="P74">
            <v>79004</v>
          </cell>
          <cell r="Q74">
            <v>79006</v>
          </cell>
        </row>
        <row r="75">
          <cell r="B75" t="str">
            <v>30203041302</v>
          </cell>
          <cell r="C75" t="str">
            <v>30203</v>
          </cell>
          <cell r="D75">
            <v>1302</v>
          </cell>
          <cell r="E75">
            <v>978500</v>
          </cell>
          <cell r="F75">
            <v>81541</v>
          </cell>
          <cell r="G75">
            <v>81541</v>
          </cell>
          <cell r="H75">
            <v>81541</v>
          </cell>
          <cell r="I75">
            <v>81541</v>
          </cell>
          <cell r="J75">
            <v>81541</v>
          </cell>
          <cell r="K75">
            <v>81541</v>
          </cell>
          <cell r="L75">
            <v>81541</v>
          </cell>
          <cell r="M75">
            <v>81541</v>
          </cell>
          <cell r="N75">
            <v>81541</v>
          </cell>
          <cell r="O75">
            <v>81541</v>
          </cell>
          <cell r="P75">
            <v>81541</v>
          </cell>
          <cell r="Q75">
            <v>81549</v>
          </cell>
        </row>
        <row r="76">
          <cell r="B76" t="str">
            <v>30203042103</v>
          </cell>
          <cell r="C76" t="str">
            <v>30203</v>
          </cell>
          <cell r="D76">
            <v>2103</v>
          </cell>
          <cell r="E76">
            <v>253000</v>
          </cell>
          <cell r="F76">
            <v>21083</v>
          </cell>
          <cell r="G76">
            <v>21083</v>
          </cell>
          <cell r="H76">
            <v>21083</v>
          </cell>
          <cell r="I76">
            <v>21083</v>
          </cell>
          <cell r="J76">
            <v>21083</v>
          </cell>
          <cell r="K76">
            <v>21083</v>
          </cell>
          <cell r="L76">
            <v>21083</v>
          </cell>
          <cell r="M76">
            <v>21083</v>
          </cell>
          <cell r="N76">
            <v>21083</v>
          </cell>
          <cell r="O76">
            <v>21083</v>
          </cell>
          <cell r="P76">
            <v>21083</v>
          </cell>
          <cell r="Q76">
            <v>21087</v>
          </cell>
        </row>
        <row r="77">
          <cell r="B77" t="str">
            <v>30203042202</v>
          </cell>
          <cell r="C77" t="str">
            <v>30203</v>
          </cell>
          <cell r="D77">
            <v>2202</v>
          </cell>
          <cell r="E77">
            <v>1098547</v>
          </cell>
          <cell r="F77">
            <v>91545</v>
          </cell>
          <cell r="G77">
            <v>91545</v>
          </cell>
          <cell r="H77">
            <v>91545</v>
          </cell>
          <cell r="I77">
            <v>91545</v>
          </cell>
          <cell r="J77">
            <v>91545</v>
          </cell>
          <cell r="K77">
            <v>91545</v>
          </cell>
          <cell r="L77">
            <v>91545</v>
          </cell>
          <cell r="M77">
            <v>91545</v>
          </cell>
          <cell r="N77">
            <v>91545</v>
          </cell>
          <cell r="O77">
            <v>91545</v>
          </cell>
          <cell r="P77">
            <v>91545</v>
          </cell>
          <cell r="Q77">
            <v>91552</v>
          </cell>
        </row>
        <row r="78">
          <cell r="B78" t="str">
            <v>30203042207</v>
          </cell>
          <cell r="C78" t="str">
            <v>30203</v>
          </cell>
          <cell r="D78">
            <v>2207</v>
          </cell>
          <cell r="E78">
            <v>435919</v>
          </cell>
          <cell r="F78">
            <v>36326</v>
          </cell>
          <cell r="G78">
            <v>36326</v>
          </cell>
          <cell r="H78">
            <v>36326</v>
          </cell>
          <cell r="I78">
            <v>36326</v>
          </cell>
          <cell r="J78">
            <v>36326</v>
          </cell>
          <cell r="K78">
            <v>36326</v>
          </cell>
          <cell r="L78">
            <v>36326</v>
          </cell>
          <cell r="M78">
            <v>36326</v>
          </cell>
          <cell r="N78">
            <v>36326</v>
          </cell>
          <cell r="O78">
            <v>36326</v>
          </cell>
          <cell r="P78">
            <v>36326</v>
          </cell>
          <cell r="Q78">
            <v>36333</v>
          </cell>
        </row>
        <row r="79">
          <cell r="B79" t="str">
            <v>30203042208</v>
          </cell>
          <cell r="C79" t="str">
            <v>30203</v>
          </cell>
          <cell r="D79">
            <v>2208</v>
          </cell>
          <cell r="E79">
            <v>74111</v>
          </cell>
          <cell r="F79">
            <v>6175</v>
          </cell>
          <cell r="G79">
            <v>6175</v>
          </cell>
          <cell r="H79">
            <v>6175</v>
          </cell>
          <cell r="I79">
            <v>6175</v>
          </cell>
          <cell r="J79">
            <v>6175</v>
          </cell>
          <cell r="K79">
            <v>6175</v>
          </cell>
          <cell r="L79">
            <v>6175</v>
          </cell>
          <cell r="M79">
            <v>6175</v>
          </cell>
          <cell r="N79">
            <v>6175</v>
          </cell>
          <cell r="O79">
            <v>6175</v>
          </cell>
          <cell r="P79">
            <v>6175</v>
          </cell>
          <cell r="Q79">
            <v>6186</v>
          </cell>
        </row>
        <row r="80">
          <cell r="B80" t="str">
            <v>30203042405</v>
          </cell>
          <cell r="C80" t="str">
            <v>30203</v>
          </cell>
          <cell r="D80">
            <v>2405</v>
          </cell>
          <cell r="E80">
            <v>194700</v>
          </cell>
          <cell r="F80">
            <v>16225</v>
          </cell>
          <cell r="G80">
            <v>16225</v>
          </cell>
          <cell r="H80">
            <v>16225</v>
          </cell>
          <cell r="I80">
            <v>16225</v>
          </cell>
          <cell r="J80">
            <v>16225</v>
          </cell>
          <cell r="K80">
            <v>16225</v>
          </cell>
          <cell r="L80">
            <v>16225</v>
          </cell>
          <cell r="M80">
            <v>16225</v>
          </cell>
          <cell r="N80">
            <v>16225</v>
          </cell>
          <cell r="O80">
            <v>16225</v>
          </cell>
          <cell r="P80">
            <v>16225</v>
          </cell>
          <cell r="Q80">
            <v>16225</v>
          </cell>
        </row>
        <row r="81">
          <cell r="B81" t="str">
            <v>30203042701</v>
          </cell>
          <cell r="C81" t="str">
            <v>30203</v>
          </cell>
          <cell r="D81">
            <v>2701</v>
          </cell>
          <cell r="E81">
            <v>227700</v>
          </cell>
          <cell r="F81">
            <v>18975</v>
          </cell>
          <cell r="G81">
            <v>18975</v>
          </cell>
          <cell r="H81">
            <v>18975</v>
          </cell>
          <cell r="I81">
            <v>18975</v>
          </cell>
          <cell r="J81">
            <v>18975</v>
          </cell>
          <cell r="K81">
            <v>18975</v>
          </cell>
          <cell r="L81">
            <v>18975</v>
          </cell>
          <cell r="M81">
            <v>18975</v>
          </cell>
          <cell r="N81">
            <v>18975</v>
          </cell>
          <cell r="O81">
            <v>18975</v>
          </cell>
          <cell r="P81">
            <v>18975</v>
          </cell>
          <cell r="Q81">
            <v>18975</v>
          </cell>
        </row>
        <row r="82">
          <cell r="B82" t="str">
            <v>30203042702</v>
          </cell>
          <cell r="C82" t="str">
            <v>30203</v>
          </cell>
          <cell r="D82">
            <v>2702</v>
          </cell>
          <cell r="E82">
            <v>41800</v>
          </cell>
          <cell r="F82">
            <v>3483</v>
          </cell>
          <cell r="G82">
            <v>3483</v>
          </cell>
          <cell r="H82">
            <v>3483</v>
          </cell>
          <cell r="I82">
            <v>3483</v>
          </cell>
          <cell r="J82">
            <v>3483</v>
          </cell>
          <cell r="K82">
            <v>3483</v>
          </cell>
          <cell r="L82">
            <v>3483</v>
          </cell>
          <cell r="M82">
            <v>3483</v>
          </cell>
          <cell r="N82">
            <v>3483</v>
          </cell>
          <cell r="O82">
            <v>3483</v>
          </cell>
          <cell r="P82">
            <v>3483</v>
          </cell>
          <cell r="Q82">
            <v>3487</v>
          </cell>
        </row>
        <row r="83">
          <cell r="B83" t="str">
            <v>30203042704</v>
          </cell>
          <cell r="C83" t="str">
            <v>30203</v>
          </cell>
          <cell r="D83">
            <v>2704</v>
          </cell>
          <cell r="E83">
            <v>76500</v>
          </cell>
          <cell r="F83">
            <v>6375</v>
          </cell>
          <cell r="G83">
            <v>6375</v>
          </cell>
          <cell r="H83">
            <v>6375</v>
          </cell>
          <cell r="I83">
            <v>6375</v>
          </cell>
          <cell r="J83">
            <v>6375</v>
          </cell>
          <cell r="K83">
            <v>6375</v>
          </cell>
          <cell r="L83">
            <v>6375</v>
          </cell>
          <cell r="M83">
            <v>6375</v>
          </cell>
          <cell r="N83">
            <v>6375</v>
          </cell>
          <cell r="O83">
            <v>6375</v>
          </cell>
          <cell r="P83">
            <v>6375</v>
          </cell>
          <cell r="Q83">
            <v>6375</v>
          </cell>
        </row>
        <row r="84">
          <cell r="B84" t="str">
            <v>30203042708</v>
          </cell>
          <cell r="C84" t="str">
            <v>30203</v>
          </cell>
          <cell r="D84">
            <v>2708</v>
          </cell>
          <cell r="E84">
            <v>85900</v>
          </cell>
          <cell r="F84">
            <v>7158</v>
          </cell>
          <cell r="G84">
            <v>7158</v>
          </cell>
          <cell r="H84">
            <v>7158</v>
          </cell>
          <cell r="I84">
            <v>7158</v>
          </cell>
          <cell r="J84">
            <v>7158</v>
          </cell>
          <cell r="K84">
            <v>7158</v>
          </cell>
          <cell r="L84">
            <v>7158</v>
          </cell>
          <cell r="M84">
            <v>7158</v>
          </cell>
          <cell r="N84">
            <v>7158</v>
          </cell>
          <cell r="O84">
            <v>7158</v>
          </cell>
          <cell r="P84">
            <v>7158</v>
          </cell>
          <cell r="Q84">
            <v>7162</v>
          </cell>
        </row>
        <row r="85">
          <cell r="B85" t="str">
            <v>30203042800</v>
          </cell>
          <cell r="C85" t="str">
            <v>30203</v>
          </cell>
          <cell r="D85">
            <v>2800</v>
          </cell>
          <cell r="E85">
            <v>201200</v>
          </cell>
          <cell r="F85">
            <v>16767</v>
          </cell>
          <cell r="G85">
            <v>16767</v>
          </cell>
          <cell r="H85">
            <v>16767</v>
          </cell>
          <cell r="I85">
            <v>16767</v>
          </cell>
          <cell r="J85">
            <v>16767</v>
          </cell>
          <cell r="K85">
            <v>16767</v>
          </cell>
          <cell r="L85">
            <v>16767</v>
          </cell>
          <cell r="M85">
            <v>16767</v>
          </cell>
          <cell r="N85">
            <v>16767</v>
          </cell>
          <cell r="O85">
            <v>16767</v>
          </cell>
          <cell r="P85">
            <v>16767</v>
          </cell>
          <cell r="Q85">
            <v>16763</v>
          </cell>
        </row>
        <row r="86">
          <cell r="B86" t="str">
            <v>30203042900</v>
          </cell>
          <cell r="C86" t="str">
            <v>30203</v>
          </cell>
          <cell r="D86">
            <v>2900</v>
          </cell>
          <cell r="E86">
            <v>230100</v>
          </cell>
          <cell r="F86">
            <v>19175</v>
          </cell>
          <cell r="G86">
            <v>19175</v>
          </cell>
          <cell r="H86">
            <v>19175</v>
          </cell>
          <cell r="I86">
            <v>19175</v>
          </cell>
          <cell r="J86">
            <v>19175</v>
          </cell>
          <cell r="K86">
            <v>19175</v>
          </cell>
          <cell r="L86">
            <v>19175</v>
          </cell>
          <cell r="M86">
            <v>19175</v>
          </cell>
          <cell r="N86">
            <v>19175</v>
          </cell>
          <cell r="O86">
            <v>19175</v>
          </cell>
          <cell r="P86">
            <v>19175</v>
          </cell>
          <cell r="Q86">
            <v>19175</v>
          </cell>
        </row>
        <row r="87">
          <cell r="B87" t="str">
            <v>30203042907</v>
          </cell>
          <cell r="C87" t="str">
            <v>30203</v>
          </cell>
          <cell r="D87">
            <v>2907</v>
          </cell>
          <cell r="E87">
            <v>364600</v>
          </cell>
          <cell r="F87">
            <v>30383</v>
          </cell>
          <cell r="G87">
            <v>30383</v>
          </cell>
          <cell r="H87">
            <v>30383</v>
          </cell>
          <cell r="I87">
            <v>30383</v>
          </cell>
          <cell r="J87">
            <v>30383</v>
          </cell>
          <cell r="K87">
            <v>30383</v>
          </cell>
          <cell r="L87">
            <v>30383</v>
          </cell>
          <cell r="M87">
            <v>30383</v>
          </cell>
          <cell r="N87">
            <v>30383</v>
          </cell>
          <cell r="O87">
            <v>30383</v>
          </cell>
          <cell r="P87">
            <v>30383</v>
          </cell>
          <cell r="Q87">
            <v>30387</v>
          </cell>
        </row>
        <row r="88">
          <cell r="B88" t="str">
            <v>30203043101</v>
          </cell>
          <cell r="C88" t="str">
            <v>30203</v>
          </cell>
          <cell r="D88">
            <v>3101</v>
          </cell>
          <cell r="E88">
            <v>168700</v>
          </cell>
          <cell r="F88">
            <v>14058</v>
          </cell>
          <cell r="G88">
            <v>14058</v>
          </cell>
          <cell r="H88">
            <v>14058</v>
          </cell>
          <cell r="I88">
            <v>14058</v>
          </cell>
          <cell r="J88">
            <v>14058</v>
          </cell>
          <cell r="K88">
            <v>14058</v>
          </cell>
          <cell r="L88">
            <v>14058</v>
          </cell>
          <cell r="M88">
            <v>14058</v>
          </cell>
          <cell r="N88">
            <v>14058</v>
          </cell>
          <cell r="O88">
            <v>14058</v>
          </cell>
          <cell r="P88">
            <v>14058</v>
          </cell>
          <cell r="Q88">
            <v>14062</v>
          </cell>
        </row>
        <row r="89">
          <cell r="B89" t="str">
            <v>30203043103</v>
          </cell>
          <cell r="C89" t="str">
            <v>30203</v>
          </cell>
          <cell r="D89">
            <v>3103</v>
          </cell>
          <cell r="E89">
            <v>79500</v>
          </cell>
          <cell r="F89">
            <v>6625</v>
          </cell>
          <cell r="G89">
            <v>6625</v>
          </cell>
          <cell r="H89">
            <v>6625</v>
          </cell>
          <cell r="I89">
            <v>6625</v>
          </cell>
          <cell r="J89">
            <v>6625</v>
          </cell>
          <cell r="K89">
            <v>6625</v>
          </cell>
          <cell r="L89">
            <v>6625</v>
          </cell>
          <cell r="M89">
            <v>6625</v>
          </cell>
          <cell r="N89">
            <v>6625</v>
          </cell>
          <cell r="O89">
            <v>6625</v>
          </cell>
          <cell r="P89">
            <v>6625</v>
          </cell>
          <cell r="Q89">
            <v>6625</v>
          </cell>
        </row>
        <row r="90">
          <cell r="B90" t="str">
            <v>30203043106</v>
          </cell>
          <cell r="C90" t="str">
            <v>30203</v>
          </cell>
          <cell r="D90">
            <v>3106</v>
          </cell>
          <cell r="E90">
            <v>714100</v>
          </cell>
          <cell r="F90">
            <v>59508</v>
          </cell>
          <cell r="G90">
            <v>59508</v>
          </cell>
          <cell r="H90">
            <v>59508</v>
          </cell>
          <cell r="I90">
            <v>59508</v>
          </cell>
          <cell r="J90">
            <v>59508</v>
          </cell>
          <cell r="K90">
            <v>59508</v>
          </cell>
          <cell r="L90">
            <v>59508</v>
          </cell>
          <cell r="M90">
            <v>59508</v>
          </cell>
          <cell r="N90">
            <v>59508</v>
          </cell>
          <cell r="O90">
            <v>59508</v>
          </cell>
          <cell r="P90">
            <v>59508</v>
          </cell>
          <cell r="Q90">
            <v>59512</v>
          </cell>
        </row>
        <row r="91">
          <cell r="B91" t="str">
            <v>30203043302</v>
          </cell>
          <cell r="C91" t="str">
            <v>30203</v>
          </cell>
          <cell r="D91">
            <v>3302</v>
          </cell>
          <cell r="E91">
            <v>419000</v>
          </cell>
          <cell r="F91">
            <v>34917</v>
          </cell>
          <cell r="G91">
            <v>34917</v>
          </cell>
          <cell r="H91">
            <v>34917</v>
          </cell>
          <cell r="I91">
            <v>34917</v>
          </cell>
          <cell r="J91">
            <v>34917</v>
          </cell>
          <cell r="K91">
            <v>34917</v>
          </cell>
          <cell r="L91">
            <v>34917</v>
          </cell>
          <cell r="M91">
            <v>34917</v>
          </cell>
          <cell r="N91">
            <v>34917</v>
          </cell>
          <cell r="O91">
            <v>34917</v>
          </cell>
          <cell r="P91">
            <v>34917</v>
          </cell>
          <cell r="Q91">
            <v>34913</v>
          </cell>
        </row>
        <row r="92">
          <cell r="B92" t="str">
            <v>30203043303</v>
          </cell>
          <cell r="C92" t="str">
            <v>30203</v>
          </cell>
          <cell r="D92">
            <v>3303</v>
          </cell>
          <cell r="E92">
            <v>16000</v>
          </cell>
          <cell r="F92">
            <v>1333</v>
          </cell>
          <cell r="G92">
            <v>1333</v>
          </cell>
          <cell r="H92">
            <v>1333</v>
          </cell>
          <cell r="I92">
            <v>1333</v>
          </cell>
          <cell r="J92">
            <v>1333</v>
          </cell>
          <cell r="K92">
            <v>1333</v>
          </cell>
          <cell r="L92">
            <v>1333</v>
          </cell>
          <cell r="M92">
            <v>1333</v>
          </cell>
          <cell r="N92">
            <v>1333</v>
          </cell>
          <cell r="O92">
            <v>1333</v>
          </cell>
          <cell r="P92">
            <v>1333</v>
          </cell>
          <cell r="Q92">
            <v>1337</v>
          </cell>
        </row>
        <row r="93">
          <cell r="B93" t="str">
            <v>30203043401</v>
          </cell>
          <cell r="C93" t="str">
            <v>30203</v>
          </cell>
          <cell r="D93">
            <v>3401</v>
          </cell>
          <cell r="E93">
            <v>72700</v>
          </cell>
          <cell r="F93">
            <v>6058</v>
          </cell>
          <cell r="G93">
            <v>6058</v>
          </cell>
          <cell r="H93">
            <v>6058</v>
          </cell>
          <cell r="I93">
            <v>6058</v>
          </cell>
          <cell r="J93">
            <v>6058</v>
          </cell>
          <cell r="K93">
            <v>6058</v>
          </cell>
          <cell r="L93">
            <v>6058</v>
          </cell>
          <cell r="M93">
            <v>6058</v>
          </cell>
          <cell r="N93">
            <v>6058</v>
          </cell>
          <cell r="O93">
            <v>6058</v>
          </cell>
          <cell r="P93">
            <v>6058</v>
          </cell>
          <cell r="Q93">
            <v>6062</v>
          </cell>
        </row>
        <row r="94">
          <cell r="B94" t="str">
            <v>30203043404</v>
          </cell>
          <cell r="C94" t="str">
            <v>30203</v>
          </cell>
          <cell r="D94">
            <v>3404</v>
          </cell>
          <cell r="E94">
            <v>157900</v>
          </cell>
          <cell r="F94">
            <v>13158</v>
          </cell>
          <cell r="G94">
            <v>13158</v>
          </cell>
          <cell r="H94">
            <v>13158</v>
          </cell>
          <cell r="I94">
            <v>13158</v>
          </cell>
          <cell r="J94">
            <v>13158</v>
          </cell>
          <cell r="K94">
            <v>13158</v>
          </cell>
          <cell r="L94">
            <v>13158</v>
          </cell>
          <cell r="M94">
            <v>13158</v>
          </cell>
          <cell r="N94">
            <v>13158</v>
          </cell>
          <cell r="O94">
            <v>13158</v>
          </cell>
          <cell r="P94">
            <v>13158</v>
          </cell>
          <cell r="Q94">
            <v>13162</v>
          </cell>
        </row>
        <row r="95">
          <cell r="B95" t="str">
            <v>30203043405</v>
          </cell>
          <cell r="C95" t="str">
            <v>30203</v>
          </cell>
          <cell r="D95">
            <v>3405</v>
          </cell>
          <cell r="E95">
            <v>46800</v>
          </cell>
          <cell r="F95">
            <v>3900</v>
          </cell>
          <cell r="G95">
            <v>3900</v>
          </cell>
          <cell r="H95">
            <v>3900</v>
          </cell>
          <cell r="I95">
            <v>3900</v>
          </cell>
          <cell r="J95">
            <v>3900</v>
          </cell>
          <cell r="K95">
            <v>3900</v>
          </cell>
          <cell r="L95">
            <v>3900</v>
          </cell>
          <cell r="M95">
            <v>3900</v>
          </cell>
          <cell r="N95">
            <v>3900</v>
          </cell>
          <cell r="O95">
            <v>3900</v>
          </cell>
          <cell r="P95">
            <v>3900</v>
          </cell>
          <cell r="Q95">
            <v>3900</v>
          </cell>
        </row>
        <row r="96">
          <cell r="B96" t="str">
            <v>30204042202</v>
          </cell>
          <cell r="C96" t="str">
            <v>30204</v>
          </cell>
          <cell r="D96">
            <v>2202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</row>
        <row r="97">
          <cell r="B97" t="str">
            <v>30204042701</v>
          </cell>
          <cell r="C97" t="str">
            <v>30204</v>
          </cell>
          <cell r="D97">
            <v>2701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</row>
        <row r="98">
          <cell r="B98" t="str">
            <v>30204042702</v>
          </cell>
          <cell r="C98" t="str">
            <v>30204</v>
          </cell>
          <cell r="D98">
            <v>2702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</row>
        <row r="99">
          <cell r="B99" t="str">
            <v>30204042705</v>
          </cell>
          <cell r="C99" t="str">
            <v>30204</v>
          </cell>
          <cell r="D99">
            <v>2705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</row>
        <row r="100">
          <cell r="B100" t="str">
            <v>30204042900</v>
          </cell>
          <cell r="C100" t="str">
            <v>30204</v>
          </cell>
          <cell r="D100">
            <v>2900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</row>
        <row r="101">
          <cell r="B101" t="str">
            <v>30204042907</v>
          </cell>
          <cell r="C101" t="str">
            <v>30204</v>
          </cell>
          <cell r="D101">
            <v>2907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</row>
        <row r="102">
          <cell r="B102" t="str">
            <v>30204042908</v>
          </cell>
          <cell r="C102" t="str">
            <v>30204</v>
          </cell>
          <cell r="D102">
            <v>2908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</row>
        <row r="103">
          <cell r="B103" t="str">
            <v>30204043101</v>
          </cell>
          <cell r="C103" t="str">
            <v>30204</v>
          </cell>
          <cell r="D103">
            <v>3101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</row>
        <row r="104">
          <cell r="B104" t="str">
            <v>30204043103</v>
          </cell>
          <cell r="C104" t="str">
            <v>30204</v>
          </cell>
          <cell r="D104">
            <v>3103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</row>
        <row r="105">
          <cell r="B105" t="str">
            <v>30204043302</v>
          </cell>
          <cell r="C105" t="str">
            <v>30204</v>
          </cell>
          <cell r="D105">
            <v>3302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</row>
        <row r="106">
          <cell r="B106" t="str">
            <v>30204043303</v>
          </cell>
          <cell r="C106" t="str">
            <v>30204</v>
          </cell>
          <cell r="D106">
            <v>3303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</row>
        <row r="107">
          <cell r="B107" t="str">
            <v>30205061302</v>
          </cell>
          <cell r="C107" t="str">
            <v>30205</v>
          </cell>
          <cell r="D107">
            <v>1302</v>
          </cell>
          <cell r="E107">
            <v>960000</v>
          </cell>
          <cell r="F107">
            <v>80000</v>
          </cell>
          <cell r="G107">
            <v>80000</v>
          </cell>
          <cell r="H107">
            <v>80000</v>
          </cell>
          <cell r="I107">
            <v>80000</v>
          </cell>
          <cell r="J107">
            <v>80000</v>
          </cell>
          <cell r="K107">
            <v>80000</v>
          </cell>
          <cell r="L107">
            <v>80000</v>
          </cell>
          <cell r="M107">
            <v>80000</v>
          </cell>
          <cell r="N107">
            <v>80000</v>
          </cell>
          <cell r="O107">
            <v>80000</v>
          </cell>
          <cell r="P107">
            <v>80000</v>
          </cell>
          <cell r="Q107">
            <v>80000</v>
          </cell>
        </row>
        <row r="108">
          <cell r="B108" t="str">
            <v>30205062103</v>
          </cell>
          <cell r="C108" t="str">
            <v>30205</v>
          </cell>
          <cell r="D108">
            <v>2103</v>
          </cell>
          <cell r="E108">
            <v>54000</v>
          </cell>
          <cell r="F108">
            <v>4500</v>
          </cell>
          <cell r="G108">
            <v>4500</v>
          </cell>
          <cell r="H108">
            <v>4500</v>
          </cell>
          <cell r="I108">
            <v>4500</v>
          </cell>
          <cell r="J108">
            <v>4500</v>
          </cell>
          <cell r="K108">
            <v>4500</v>
          </cell>
          <cell r="L108">
            <v>4500</v>
          </cell>
          <cell r="M108">
            <v>4500</v>
          </cell>
          <cell r="N108">
            <v>4500</v>
          </cell>
          <cell r="O108">
            <v>4500</v>
          </cell>
          <cell r="P108">
            <v>4500</v>
          </cell>
          <cell r="Q108">
            <v>4500</v>
          </cell>
        </row>
        <row r="109">
          <cell r="B109" t="str">
            <v>30205062201</v>
          </cell>
          <cell r="C109" t="str">
            <v>30205</v>
          </cell>
          <cell r="D109">
            <v>2201</v>
          </cell>
          <cell r="E109">
            <v>16100</v>
          </cell>
          <cell r="F109">
            <v>1342</v>
          </cell>
          <cell r="G109">
            <v>1342</v>
          </cell>
          <cell r="H109">
            <v>1342</v>
          </cell>
          <cell r="I109">
            <v>1342</v>
          </cell>
          <cell r="J109">
            <v>1342</v>
          </cell>
          <cell r="K109">
            <v>1342</v>
          </cell>
          <cell r="L109">
            <v>1342</v>
          </cell>
          <cell r="M109">
            <v>1342</v>
          </cell>
          <cell r="N109">
            <v>1342</v>
          </cell>
          <cell r="O109">
            <v>1342</v>
          </cell>
          <cell r="P109">
            <v>1342</v>
          </cell>
          <cell r="Q109">
            <v>1338</v>
          </cell>
        </row>
        <row r="110">
          <cell r="B110" t="str">
            <v>30205062202</v>
          </cell>
          <cell r="C110" t="str">
            <v>30205</v>
          </cell>
          <cell r="D110">
            <v>2202</v>
          </cell>
          <cell r="E110">
            <v>554682</v>
          </cell>
          <cell r="F110">
            <v>46223</v>
          </cell>
          <cell r="G110">
            <v>46223</v>
          </cell>
          <cell r="H110">
            <v>46223</v>
          </cell>
          <cell r="I110">
            <v>46223</v>
          </cell>
          <cell r="J110">
            <v>46223</v>
          </cell>
          <cell r="K110">
            <v>46223</v>
          </cell>
          <cell r="L110">
            <v>46223</v>
          </cell>
          <cell r="M110">
            <v>46223</v>
          </cell>
          <cell r="N110">
            <v>46223</v>
          </cell>
          <cell r="O110">
            <v>46223</v>
          </cell>
          <cell r="P110">
            <v>46223</v>
          </cell>
          <cell r="Q110">
            <v>46229</v>
          </cell>
        </row>
        <row r="111">
          <cell r="B111" t="str">
            <v>30205062207</v>
          </cell>
          <cell r="C111" t="str">
            <v>30205</v>
          </cell>
          <cell r="D111">
            <v>2207</v>
          </cell>
          <cell r="E111">
            <v>87543</v>
          </cell>
          <cell r="F111">
            <v>7295</v>
          </cell>
          <cell r="G111">
            <v>7295</v>
          </cell>
          <cell r="H111">
            <v>7295</v>
          </cell>
          <cell r="I111">
            <v>7295</v>
          </cell>
          <cell r="J111">
            <v>7295</v>
          </cell>
          <cell r="K111">
            <v>7295</v>
          </cell>
          <cell r="L111">
            <v>7295</v>
          </cell>
          <cell r="M111">
            <v>7295</v>
          </cell>
          <cell r="N111">
            <v>7295</v>
          </cell>
          <cell r="O111">
            <v>7295</v>
          </cell>
          <cell r="P111">
            <v>7295</v>
          </cell>
          <cell r="Q111">
            <v>7298</v>
          </cell>
        </row>
        <row r="112">
          <cell r="B112" t="str">
            <v>30205062208</v>
          </cell>
          <cell r="C112" t="str">
            <v>30205</v>
          </cell>
          <cell r="D112">
            <v>2208</v>
          </cell>
          <cell r="E112">
            <v>5226</v>
          </cell>
          <cell r="F112">
            <v>435</v>
          </cell>
          <cell r="G112">
            <v>435</v>
          </cell>
          <cell r="H112">
            <v>435</v>
          </cell>
          <cell r="I112">
            <v>435</v>
          </cell>
          <cell r="J112">
            <v>435</v>
          </cell>
          <cell r="K112">
            <v>435</v>
          </cell>
          <cell r="L112">
            <v>435</v>
          </cell>
          <cell r="M112">
            <v>435</v>
          </cell>
          <cell r="N112">
            <v>435</v>
          </cell>
          <cell r="O112">
            <v>435</v>
          </cell>
          <cell r="P112">
            <v>435</v>
          </cell>
          <cell r="Q112">
            <v>441</v>
          </cell>
        </row>
        <row r="113">
          <cell r="B113" t="str">
            <v>30205062305</v>
          </cell>
          <cell r="C113" t="str">
            <v>30205</v>
          </cell>
          <cell r="D113">
            <v>2305</v>
          </cell>
          <cell r="E113">
            <v>2511200</v>
          </cell>
          <cell r="F113">
            <v>209267</v>
          </cell>
          <cell r="G113">
            <v>209267</v>
          </cell>
          <cell r="H113">
            <v>209267</v>
          </cell>
          <cell r="I113">
            <v>209267</v>
          </cell>
          <cell r="J113">
            <v>209267</v>
          </cell>
          <cell r="K113">
            <v>209267</v>
          </cell>
          <cell r="L113">
            <v>209267</v>
          </cell>
          <cell r="M113">
            <v>209267</v>
          </cell>
          <cell r="N113">
            <v>209267</v>
          </cell>
          <cell r="O113">
            <v>209267</v>
          </cell>
          <cell r="P113">
            <v>209267</v>
          </cell>
          <cell r="Q113">
            <v>209263</v>
          </cell>
        </row>
        <row r="114">
          <cell r="B114" t="str">
            <v>30205062306</v>
          </cell>
          <cell r="C114" t="str">
            <v>30205</v>
          </cell>
          <cell r="D114">
            <v>2306</v>
          </cell>
          <cell r="E114">
            <v>21400</v>
          </cell>
          <cell r="F114">
            <v>1783</v>
          </cell>
          <cell r="G114">
            <v>1783</v>
          </cell>
          <cell r="H114">
            <v>1783</v>
          </cell>
          <cell r="I114">
            <v>1783</v>
          </cell>
          <cell r="J114">
            <v>1783</v>
          </cell>
          <cell r="K114">
            <v>1783</v>
          </cell>
          <cell r="L114">
            <v>1783</v>
          </cell>
          <cell r="M114">
            <v>1783</v>
          </cell>
          <cell r="N114">
            <v>1783</v>
          </cell>
          <cell r="O114">
            <v>1783</v>
          </cell>
          <cell r="P114">
            <v>1783</v>
          </cell>
          <cell r="Q114">
            <v>1787</v>
          </cell>
        </row>
        <row r="115">
          <cell r="B115" t="str">
            <v>30205062701</v>
          </cell>
          <cell r="C115" t="str">
            <v>30205</v>
          </cell>
          <cell r="D115">
            <v>2701</v>
          </cell>
          <cell r="E115">
            <v>300000</v>
          </cell>
          <cell r="F115">
            <v>25000</v>
          </cell>
          <cell r="G115">
            <v>25000</v>
          </cell>
          <cell r="H115">
            <v>25000</v>
          </cell>
          <cell r="I115">
            <v>25000</v>
          </cell>
          <cell r="J115">
            <v>25000</v>
          </cell>
          <cell r="K115">
            <v>25000</v>
          </cell>
          <cell r="L115">
            <v>25000</v>
          </cell>
          <cell r="M115">
            <v>25000</v>
          </cell>
          <cell r="N115">
            <v>25000</v>
          </cell>
          <cell r="O115">
            <v>25000</v>
          </cell>
          <cell r="P115">
            <v>25000</v>
          </cell>
          <cell r="Q115">
            <v>25000</v>
          </cell>
        </row>
        <row r="116">
          <cell r="B116" t="str">
            <v>30205062702</v>
          </cell>
          <cell r="C116" t="str">
            <v>30205</v>
          </cell>
          <cell r="D116">
            <v>2702</v>
          </cell>
          <cell r="E116">
            <v>9500</v>
          </cell>
          <cell r="F116">
            <v>792</v>
          </cell>
          <cell r="G116">
            <v>792</v>
          </cell>
          <cell r="H116">
            <v>792</v>
          </cell>
          <cell r="I116">
            <v>792</v>
          </cell>
          <cell r="J116">
            <v>792</v>
          </cell>
          <cell r="K116">
            <v>792</v>
          </cell>
          <cell r="L116">
            <v>792</v>
          </cell>
          <cell r="M116">
            <v>792</v>
          </cell>
          <cell r="N116">
            <v>792</v>
          </cell>
          <cell r="O116">
            <v>792</v>
          </cell>
          <cell r="P116">
            <v>792</v>
          </cell>
          <cell r="Q116">
            <v>788</v>
          </cell>
        </row>
        <row r="117">
          <cell r="B117" t="str">
            <v>30205062705</v>
          </cell>
          <cell r="C117" t="str">
            <v>30205</v>
          </cell>
          <cell r="D117">
            <v>2705</v>
          </cell>
          <cell r="E117">
            <v>60000</v>
          </cell>
          <cell r="F117">
            <v>5000</v>
          </cell>
          <cell r="G117">
            <v>5000</v>
          </cell>
          <cell r="H117">
            <v>5000</v>
          </cell>
          <cell r="I117">
            <v>5000</v>
          </cell>
          <cell r="J117">
            <v>5000</v>
          </cell>
          <cell r="K117">
            <v>5000</v>
          </cell>
          <cell r="L117">
            <v>5000</v>
          </cell>
          <cell r="M117">
            <v>5000</v>
          </cell>
          <cell r="N117">
            <v>5000</v>
          </cell>
          <cell r="O117">
            <v>5000</v>
          </cell>
          <cell r="P117">
            <v>5000</v>
          </cell>
          <cell r="Q117">
            <v>5000</v>
          </cell>
        </row>
        <row r="118">
          <cell r="B118" t="str">
            <v>30205062708</v>
          </cell>
          <cell r="C118" t="str">
            <v>30205</v>
          </cell>
          <cell r="D118">
            <v>2708</v>
          </cell>
          <cell r="E118">
            <v>1370434</v>
          </cell>
          <cell r="F118">
            <v>114202</v>
          </cell>
          <cell r="G118">
            <v>114202</v>
          </cell>
          <cell r="H118">
            <v>114202</v>
          </cell>
          <cell r="I118">
            <v>114202</v>
          </cell>
          <cell r="J118">
            <v>114202</v>
          </cell>
          <cell r="K118">
            <v>114202</v>
          </cell>
          <cell r="L118">
            <v>114202</v>
          </cell>
          <cell r="M118">
            <v>114202</v>
          </cell>
          <cell r="N118">
            <v>114202</v>
          </cell>
          <cell r="O118">
            <v>114202</v>
          </cell>
          <cell r="P118">
            <v>114202</v>
          </cell>
          <cell r="Q118">
            <v>114212</v>
          </cell>
        </row>
        <row r="119">
          <cell r="B119" t="str">
            <v>30205062800</v>
          </cell>
          <cell r="C119" t="str">
            <v>30205</v>
          </cell>
          <cell r="D119">
            <v>2800</v>
          </cell>
          <cell r="E119">
            <v>667700</v>
          </cell>
          <cell r="F119">
            <v>55642</v>
          </cell>
          <cell r="G119">
            <v>55642</v>
          </cell>
          <cell r="H119">
            <v>55642</v>
          </cell>
          <cell r="I119">
            <v>55642</v>
          </cell>
          <cell r="J119">
            <v>55642</v>
          </cell>
          <cell r="K119">
            <v>55642</v>
          </cell>
          <cell r="L119">
            <v>55642</v>
          </cell>
          <cell r="M119">
            <v>55642</v>
          </cell>
          <cell r="N119">
            <v>55642</v>
          </cell>
          <cell r="O119">
            <v>55642</v>
          </cell>
          <cell r="P119">
            <v>55642</v>
          </cell>
          <cell r="Q119">
            <v>55638</v>
          </cell>
        </row>
        <row r="120">
          <cell r="B120" t="str">
            <v>30205062900</v>
          </cell>
          <cell r="C120" t="str">
            <v>30205</v>
          </cell>
          <cell r="D120">
            <v>2900</v>
          </cell>
          <cell r="E120">
            <v>600000</v>
          </cell>
          <cell r="F120">
            <v>50000</v>
          </cell>
          <cell r="G120">
            <v>50000</v>
          </cell>
          <cell r="H120">
            <v>50000</v>
          </cell>
          <cell r="I120">
            <v>50000</v>
          </cell>
          <cell r="J120">
            <v>50000</v>
          </cell>
          <cell r="K120">
            <v>50000</v>
          </cell>
          <cell r="L120">
            <v>50000</v>
          </cell>
          <cell r="M120">
            <v>50000</v>
          </cell>
          <cell r="N120">
            <v>50000</v>
          </cell>
          <cell r="O120">
            <v>50000</v>
          </cell>
          <cell r="P120">
            <v>50000</v>
          </cell>
          <cell r="Q120">
            <v>50000</v>
          </cell>
        </row>
        <row r="121">
          <cell r="B121" t="str">
            <v>30205062907</v>
          </cell>
          <cell r="C121" t="str">
            <v>30205</v>
          </cell>
          <cell r="D121">
            <v>2907</v>
          </cell>
          <cell r="E121">
            <v>300000</v>
          </cell>
          <cell r="F121">
            <v>25000</v>
          </cell>
          <cell r="G121">
            <v>25000</v>
          </cell>
          <cell r="H121">
            <v>25000</v>
          </cell>
          <cell r="I121">
            <v>25000</v>
          </cell>
          <cell r="J121">
            <v>25000</v>
          </cell>
          <cell r="K121">
            <v>25000</v>
          </cell>
          <cell r="L121">
            <v>25000</v>
          </cell>
          <cell r="M121">
            <v>25000</v>
          </cell>
          <cell r="N121">
            <v>25000</v>
          </cell>
          <cell r="O121">
            <v>25000</v>
          </cell>
          <cell r="P121">
            <v>25000</v>
          </cell>
          <cell r="Q121">
            <v>25000</v>
          </cell>
        </row>
        <row r="122">
          <cell r="B122" t="str">
            <v>30205062908</v>
          </cell>
          <cell r="C122" t="str">
            <v>30205</v>
          </cell>
          <cell r="D122">
            <v>2908</v>
          </cell>
          <cell r="E122">
            <v>120000</v>
          </cell>
          <cell r="F122">
            <v>10000</v>
          </cell>
          <cell r="G122">
            <v>10000</v>
          </cell>
          <cell r="H122">
            <v>10000</v>
          </cell>
          <cell r="I122">
            <v>10000</v>
          </cell>
          <cell r="J122">
            <v>10000</v>
          </cell>
          <cell r="K122">
            <v>10000</v>
          </cell>
          <cell r="L122">
            <v>10000</v>
          </cell>
          <cell r="M122">
            <v>10000</v>
          </cell>
          <cell r="N122">
            <v>10000</v>
          </cell>
          <cell r="O122">
            <v>10000</v>
          </cell>
          <cell r="P122">
            <v>10000</v>
          </cell>
          <cell r="Q122">
            <v>10000</v>
          </cell>
        </row>
        <row r="123">
          <cell r="B123" t="str">
            <v>30205063101</v>
          </cell>
          <cell r="C123" t="str">
            <v>30205</v>
          </cell>
          <cell r="D123">
            <v>3101</v>
          </cell>
          <cell r="E123">
            <v>69600</v>
          </cell>
          <cell r="F123">
            <v>5800</v>
          </cell>
          <cell r="G123">
            <v>5800</v>
          </cell>
          <cell r="H123">
            <v>5800</v>
          </cell>
          <cell r="I123">
            <v>5800</v>
          </cell>
          <cell r="J123">
            <v>5800</v>
          </cell>
          <cell r="K123">
            <v>5800</v>
          </cell>
          <cell r="L123">
            <v>5800</v>
          </cell>
          <cell r="M123">
            <v>5800</v>
          </cell>
          <cell r="N123">
            <v>5800</v>
          </cell>
          <cell r="O123">
            <v>5800</v>
          </cell>
          <cell r="P123">
            <v>5800</v>
          </cell>
          <cell r="Q123">
            <v>5800</v>
          </cell>
        </row>
        <row r="124">
          <cell r="B124" t="str">
            <v>30205063103</v>
          </cell>
          <cell r="C124" t="str">
            <v>30205</v>
          </cell>
          <cell r="D124">
            <v>3103</v>
          </cell>
          <cell r="E124">
            <v>60000</v>
          </cell>
          <cell r="F124">
            <v>5000</v>
          </cell>
          <cell r="G124">
            <v>5000</v>
          </cell>
          <cell r="H124">
            <v>5000</v>
          </cell>
          <cell r="I124">
            <v>5000</v>
          </cell>
          <cell r="J124">
            <v>5000</v>
          </cell>
          <cell r="K124">
            <v>5000</v>
          </cell>
          <cell r="L124">
            <v>5000</v>
          </cell>
          <cell r="M124">
            <v>5000</v>
          </cell>
          <cell r="N124">
            <v>5000</v>
          </cell>
          <cell r="O124">
            <v>5000</v>
          </cell>
          <cell r="P124">
            <v>5000</v>
          </cell>
          <cell r="Q124">
            <v>5000</v>
          </cell>
        </row>
        <row r="125">
          <cell r="B125" t="str">
            <v>30205063302</v>
          </cell>
          <cell r="C125" t="str">
            <v>30205</v>
          </cell>
          <cell r="D125">
            <v>3302</v>
          </cell>
          <cell r="E125">
            <v>300000</v>
          </cell>
          <cell r="F125">
            <v>25000</v>
          </cell>
          <cell r="G125">
            <v>25000</v>
          </cell>
          <cell r="H125">
            <v>25000</v>
          </cell>
          <cell r="I125">
            <v>25000</v>
          </cell>
          <cell r="J125">
            <v>25000</v>
          </cell>
          <cell r="K125">
            <v>25000</v>
          </cell>
          <cell r="L125">
            <v>25000</v>
          </cell>
          <cell r="M125">
            <v>25000</v>
          </cell>
          <cell r="N125">
            <v>25000</v>
          </cell>
          <cell r="O125">
            <v>25000</v>
          </cell>
          <cell r="P125">
            <v>25000</v>
          </cell>
          <cell r="Q125">
            <v>25000</v>
          </cell>
        </row>
        <row r="126">
          <cell r="B126" t="str">
            <v>30205063303</v>
          </cell>
          <cell r="C126" t="str">
            <v>30205</v>
          </cell>
          <cell r="D126">
            <v>3303</v>
          </cell>
          <cell r="E126">
            <v>58900</v>
          </cell>
          <cell r="F126">
            <v>4908</v>
          </cell>
          <cell r="G126">
            <v>4908</v>
          </cell>
          <cell r="H126">
            <v>4908</v>
          </cell>
          <cell r="I126">
            <v>4908</v>
          </cell>
          <cell r="J126">
            <v>4908</v>
          </cell>
          <cell r="K126">
            <v>4908</v>
          </cell>
          <cell r="L126">
            <v>4908</v>
          </cell>
          <cell r="M126">
            <v>4908</v>
          </cell>
          <cell r="N126">
            <v>4908</v>
          </cell>
          <cell r="O126">
            <v>4908</v>
          </cell>
          <cell r="P126">
            <v>4908</v>
          </cell>
          <cell r="Q126">
            <v>4912</v>
          </cell>
        </row>
        <row r="127">
          <cell r="B127" t="str">
            <v>30205063401</v>
          </cell>
          <cell r="C127" t="str">
            <v>30205</v>
          </cell>
          <cell r="D127">
            <v>3401</v>
          </cell>
          <cell r="E127">
            <v>200000</v>
          </cell>
          <cell r="F127">
            <v>16667</v>
          </cell>
          <cell r="G127">
            <v>16667</v>
          </cell>
          <cell r="H127">
            <v>16667</v>
          </cell>
          <cell r="I127">
            <v>16667</v>
          </cell>
          <cell r="J127">
            <v>16667</v>
          </cell>
          <cell r="K127">
            <v>16667</v>
          </cell>
          <cell r="L127">
            <v>16667</v>
          </cell>
          <cell r="M127">
            <v>16667</v>
          </cell>
          <cell r="N127">
            <v>16667</v>
          </cell>
          <cell r="O127">
            <v>16667</v>
          </cell>
          <cell r="P127">
            <v>16667</v>
          </cell>
          <cell r="Q127">
            <v>16663</v>
          </cell>
        </row>
        <row r="128">
          <cell r="B128" t="str">
            <v>30205063404</v>
          </cell>
          <cell r="C128" t="str">
            <v>30205</v>
          </cell>
          <cell r="D128">
            <v>3404</v>
          </cell>
          <cell r="E128">
            <v>60000</v>
          </cell>
          <cell r="F128">
            <v>5000</v>
          </cell>
          <cell r="G128">
            <v>5000</v>
          </cell>
          <cell r="H128">
            <v>5000</v>
          </cell>
          <cell r="I128">
            <v>5000</v>
          </cell>
          <cell r="J128">
            <v>5000</v>
          </cell>
          <cell r="K128">
            <v>5000</v>
          </cell>
          <cell r="L128">
            <v>5000</v>
          </cell>
          <cell r="M128">
            <v>5000</v>
          </cell>
          <cell r="N128">
            <v>5000</v>
          </cell>
          <cell r="O128">
            <v>5000</v>
          </cell>
          <cell r="P128">
            <v>5000</v>
          </cell>
          <cell r="Q128">
            <v>5000</v>
          </cell>
        </row>
        <row r="129">
          <cell r="B129" t="str">
            <v>30205063406</v>
          </cell>
          <cell r="C129" t="str">
            <v>30205</v>
          </cell>
          <cell r="D129">
            <v>3406</v>
          </cell>
          <cell r="E129">
            <v>1855800</v>
          </cell>
          <cell r="F129">
            <v>154650</v>
          </cell>
          <cell r="G129">
            <v>154650</v>
          </cell>
          <cell r="H129">
            <v>154650</v>
          </cell>
          <cell r="I129">
            <v>154650</v>
          </cell>
          <cell r="J129">
            <v>154650</v>
          </cell>
          <cell r="K129">
            <v>154650</v>
          </cell>
          <cell r="L129">
            <v>154650</v>
          </cell>
          <cell r="M129">
            <v>154650</v>
          </cell>
          <cell r="N129">
            <v>154650</v>
          </cell>
          <cell r="O129">
            <v>154650</v>
          </cell>
          <cell r="P129">
            <v>154650</v>
          </cell>
          <cell r="Q129">
            <v>154650</v>
          </cell>
        </row>
        <row r="130">
          <cell r="B130" t="str">
            <v>30207042103</v>
          </cell>
          <cell r="C130" t="str">
            <v>30207</v>
          </cell>
          <cell r="D130">
            <v>2103</v>
          </cell>
          <cell r="E130">
            <v>2000</v>
          </cell>
          <cell r="F130">
            <v>166</v>
          </cell>
          <cell r="G130">
            <v>166</v>
          </cell>
          <cell r="H130">
            <v>166</v>
          </cell>
          <cell r="I130">
            <v>166</v>
          </cell>
          <cell r="J130">
            <v>166</v>
          </cell>
          <cell r="K130">
            <v>166</v>
          </cell>
          <cell r="L130">
            <v>166</v>
          </cell>
          <cell r="M130">
            <v>166</v>
          </cell>
          <cell r="N130">
            <v>166</v>
          </cell>
          <cell r="O130">
            <v>166</v>
          </cell>
          <cell r="P130">
            <v>166</v>
          </cell>
          <cell r="Q130">
            <v>174</v>
          </cell>
        </row>
        <row r="131">
          <cell r="B131" t="str">
            <v>30207042202</v>
          </cell>
          <cell r="C131" t="str">
            <v>30207</v>
          </cell>
          <cell r="D131">
            <v>2202</v>
          </cell>
          <cell r="E131">
            <v>31200</v>
          </cell>
          <cell r="F131">
            <v>2600</v>
          </cell>
          <cell r="G131">
            <v>2600</v>
          </cell>
          <cell r="H131">
            <v>2600</v>
          </cell>
          <cell r="I131">
            <v>2600</v>
          </cell>
          <cell r="J131">
            <v>2600</v>
          </cell>
          <cell r="K131">
            <v>2600</v>
          </cell>
          <cell r="L131">
            <v>2600</v>
          </cell>
          <cell r="M131">
            <v>2600</v>
          </cell>
          <cell r="N131">
            <v>2600</v>
          </cell>
          <cell r="O131">
            <v>2600</v>
          </cell>
          <cell r="P131">
            <v>2600</v>
          </cell>
          <cell r="Q131">
            <v>2600</v>
          </cell>
        </row>
        <row r="132">
          <cell r="B132" t="str">
            <v>30207042207</v>
          </cell>
          <cell r="C132" t="str">
            <v>30207</v>
          </cell>
          <cell r="D132">
            <v>2207</v>
          </cell>
          <cell r="E132">
            <v>20000</v>
          </cell>
          <cell r="F132">
            <v>1666</v>
          </cell>
          <cell r="G132">
            <v>1666</v>
          </cell>
          <cell r="H132">
            <v>1666</v>
          </cell>
          <cell r="I132">
            <v>1666</v>
          </cell>
          <cell r="J132">
            <v>1666</v>
          </cell>
          <cell r="K132">
            <v>1666</v>
          </cell>
          <cell r="L132">
            <v>1666</v>
          </cell>
          <cell r="M132">
            <v>1666</v>
          </cell>
          <cell r="N132">
            <v>1666</v>
          </cell>
          <cell r="O132">
            <v>1666</v>
          </cell>
          <cell r="P132">
            <v>1666</v>
          </cell>
          <cell r="Q132">
            <v>1674</v>
          </cell>
        </row>
        <row r="133">
          <cell r="B133" t="str">
            <v>30207042208</v>
          </cell>
          <cell r="C133" t="str">
            <v>30207</v>
          </cell>
          <cell r="D133">
            <v>2208</v>
          </cell>
          <cell r="E133">
            <v>12000</v>
          </cell>
          <cell r="F133">
            <v>1000</v>
          </cell>
          <cell r="G133">
            <v>1000</v>
          </cell>
          <cell r="H133">
            <v>1000</v>
          </cell>
          <cell r="I133">
            <v>1000</v>
          </cell>
          <cell r="J133">
            <v>1000</v>
          </cell>
          <cell r="K133">
            <v>1000</v>
          </cell>
          <cell r="L133">
            <v>1000</v>
          </cell>
          <cell r="M133">
            <v>1000</v>
          </cell>
          <cell r="N133">
            <v>1000</v>
          </cell>
          <cell r="O133">
            <v>1000</v>
          </cell>
          <cell r="P133">
            <v>1000</v>
          </cell>
          <cell r="Q133">
            <v>1000</v>
          </cell>
        </row>
        <row r="134">
          <cell r="B134" t="str">
            <v>30207042306</v>
          </cell>
          <cell r="C134" t="str">
            <v>30207</v>
          </cell>
          <cell r="D134">
            <v>2306</v>
          </cell>
          <cell r="E134">
            <v>22000</v>
          </cell>
          <cell r="F134">
            <v>1833</v>
          </cell>
          <cell r="G134">
            <v>1833</v>
          </cell>
          <cell r="H134">
            <v>1833</v>
          </cell>
          <cell r="I134">
            <v>1833</v>
          </cell>
          <cell r="J134">
            <v>1833</v>
          </cell>
          <cell r="K134">
            <v>1833</v>
          </cell>
          <cell r="L134">
            <v>1833</v>
          </cell>
          <cell r="M134">
            <v>1833</v>
          </cell>
          <cell r="N134">
            <v>1833</v>
          </cell>
          <cell r="O134">
            <v>1833</v>
          </cell>
          <cell r="P134">
            <v>1833</v>
          </cell>
          <cell r="Q134">
            <v>1837</v>
          </cell>
        </row>
        <row r="135">
          <cell r="B135" t="str">
            <v>30207042701</v>
          </cell>
          <cell r="C135" t="str">
            <v>30207</v>
          </cell>
          <cell r="D135">
            <v>2701</v>
          </cell>
          <cell r="E135">
            <v>24000</v>
          </cell>
          <cell r="F135">
            <v>2000</v>
          </cell>
          <cell r="G135">
            <v>2000</v>
          </cell>
          <cell r="H135">
            <v>2000</v>
          </cell>
          <cell r="I135">
            <v>2000</v>
          </cell>
          <cell r="J135">
            <v>2000</v>
          </cell>
          <cell r="K135">
            <v>2000</v>
          </cell>
          <cell r="L135">
            <v>2000</v>
          </cell>
          <cell r="M135">
            <v>2000</v>
          </cell>
          <cell r="N135">
            <v>2000</v>
          </cell>
          <cell r="O135">
            <v>2000</v>
          </cell>
          <cell r="P135">
            <v>2000</v>
          </cell>
          <cell r="Q135">
            <v>2000</v>
          </cell>
        </row>
        <row r="136">
          <cell r="B136" t="str">
            <v>30207042702</v>
          </cell>
          <cell r="C136" t="str">
            <v>30207</v>
          </cell>
          <cell r="D136">
            <v>2702</v>
          </cell>
          <cell r="E136">
            <v>12000</v>
          </cell>
          <cell r="F136">
            <v>1000</v>
          </cell>
          <cell r="G136">
            <v>1000</v>
          </cell>
          <cell r="H136">
            <v>1000</v>
          </cell>
          <cell r="I136">
            <v>1000</v>
          </cell>
          <cell r="J136">
            <v>1000</v>
          </cell>
          <cell r="K136">
            <v>1000</v>
          </cell>
          <cell r="L136">
            <v>1000</v>
          </cell>
          <cell r="M136">
            <v>1000</v>
          </cell>
          <cell r="N136">
            <v>1000</v>
          </cell>
          <cell r="O136">
            <v>1000</v>
          </cell>
          <cell r="P136">
            <v>1000</v>
          </cell>
          <cell r="Q136">
            <v>1000</v>
          </cell>
        </row>
        <row r="137">
          <cell r="B137" t="str">
            <v>30207042705</v>
          </cell>
          <cell r="C137" t="str">
            <v>30207</v>
          </cell>
          <cell r="D137">
            <v>2705</v>
          </cell>
          <cell r="E137">
            <v>12000</v>
          </cell>
          <cell r="F137">
            <v>1000</v>
          </cell>
          <cell r="G137">
            <v>1000</v>
          </cell>
          <cell r="H137">
            <v>1000</v>
          </cell>
          <cell r="I137">
            <v>1000</v>
          </cell>
          <cell r="J137">
            <v>1000</v>
          </cell>
          <cell r="K137">
            <v>1000</v>
          </cell>
          <cell r="L137">
            <v>1000</v>
          </cell>
          <cell r="M137">
            <v>1000</v>
          </cell>
          <cell r="N137">
            <v>1000</v>
          </cell>
          <cell r="O137">
            <v>1000</v>
          </cell>
          <cell r="P137">
            <v>1000</v>
          </cell>
          <cell r="Q137">
            <v>1000</v>
          </cell>
        </row>
        <row r="138">
          <cell r="B138" t="str">
            <v>30207042800</v>
          </cell>
          <cell r="C138" t="str">
            <v>30207</v>
          </cell>
          <cell r="D138">
            <v>2800</v>
          </cell>
          <cell r="E138">
            <v>24000</v>
          </cell>
          <cell r="F138">
            <v>2000</v>
          </cell>
          <cell r="G138">
            <v>2000</v>
          </cell>
          <cell r="H138">
            <v>2000</v>
          </cell>
          <cell r="I138">
            <v>2000</v>
          </cell>
          <cell r="J138">
            <v>2000</v>
          </cell>
          <cell r="K138">
            <v>2000</v>
          </cell>
          <cell r="L138">
            <v>2000</v>
          </cell>
          <cell r="M138">
            <v>2000</v>
          </cell>
          <cell r="N138">
            <v>2000</v>
          </cell>
          <cell r="O138">
            <v>2000</v>
          </cell>
          <cell r="P138">
            <v>2000</v>
          </cell>
          <cell r="Q138">
            <v>2000</v>
          </cell>
        </row>
        <row r="139">
          <cell r="B139" t="str">
            <v>30207042900</v>
          </cell>
          <cell r="C139" t="str">
            <v>30207</v>
          </cell>
          <cell r="D139">
            <v>2900</v>
          </cell>
          <cell r="E139">
            <v>34000</v>
          </cell>
          <cell r="F139">
            <v>2833</v>
          </cell>
          <cell r="G139">
            <v>2833</v>
          </cell>
          <cell r="H139">
            <v>2833</v>
          </cell>
          <cell r="I139">
            <v>2833</v>
          </cell>
          <cell r="J139">
            <v>2833</v>
          </cell>
          <cell r="K139">
            <v>2833</v>
          </cell>
          <cell r="L139">
            <v>2833</v>
          </cell>
          <cell r="M139">
            <v>2833</v>
          </cell>
          <cell r="N139">
            <v>2833</v>
          </cell>
          <cell r="O139">
            <v>2833</v>
          </cell>
          <cell r="P139">
            <v>2833</v>
          </cell>
          <cell r="Q139">
            <v>2837</v>
          </cell>
        </row>
        <row r="140">
          <cell r="B140" t="str">
            <v>30207042907</v>
          </cell>
          <cell r="C140" t="str">
            <v>30207</v>
          </cell>
          <cell r="D140">
            <v>2907</v>
          </cell>
          <cell r="E140">
            <v>41000</v>
          </cell>
          <cell r="F140">
            <v>3416</v>
          </cell>
          <cell r="G140">
            <v>3416</v>
          </cell>
          <cell r="H140">
            <v>3416</v>
          </cell>
          <cell r="I140">
            <v>3416</v>
          </cell>
          <cell r="J140">
            <v>3416</v>
          </cell>
          <cell r="K140">
            <v>3416</v>
          </cell>
          <cell r="L140">
            <v>3416</v>
          </cell>
          <cell r="M140">
            <v>3416</v>
          </cell>
          <cell r="N140">
            <v>3416</v>
          </cell>
          <cell r="O140">
            <v>3416</v>
          </cell>
          <cell r="P140">
            <v>3416</v>
          </cell>
          <cell r="Q140">
            <v>3424</v>
          </cell>
        </row>
        <row r="141">
          <cell r="B141" t="str">
            <v>30207043101</v>
          </cell>
          <cell r="C141" t="str">
            <v>30207</v>
          </cell>
          <cell r="D141">
            <v>3101</v>
          </cell>
          <cell r="E141">
            <v>12000</v>
          </cell>
          <cell r="F141">
            <v>1000</v>
          </cell>
          <cell r="G141">
            <v>1000</v>
          </cell>
          <cell r="H141">
            <v>1000</v>
          </cell>
          <cell r="I141">
            <v>1000</v>
          </cell>
          <cell r="J141">
            <v>1000</v>
          </cell>
          <cell r="K141">
            <v>1000</v>
          </cell>
          <cell r="L141">
            <v>1000</v>
          </cell>
          <cell r="M141">
            <v>1000</v>
          </cell>
          <cell r="N141">
            <v>1000</v>
          </cell>
          <cell r="O141">
            <v>1000</v>
          </cell>
          <cell r="P141">
            <v>1000</v>
          </cell>
          <cell r="Q141">
            <v>1000</v>
          </cell>
        </row>
        <row r="142">
          <cell r="B142" t="str">
            <v>30207043103</v>
          </cell>
          <cell r="C142" t="str">
            <v>30207</v>
          </cell>
          <cell r="D142">
            <v>3103</v>
          </cell>
          <cell r="E142">
            <v>6093</v>
          </cell>
          <cell r="F142">
            <v>507</v>
          </cell>
          <cell r="G142">
            <v>507</v>
          </cell>
          <cell r="H142">
            <v>507</v>
          </cell>
          <cell r="I142">
            <v>507</v>
          </cell>
          <cell r="J142">
            <v>507</v>
          </cell>
          <cell r="K142">
            <v>507</v>
          </cell>
          <cell r="L142">
            <v>507</v>
          </cell>
          <cell r="M142">
            <v>507</v>
          </cell>
          <cell r="N142">
            <v>507</v>
          </cell>
          <cell r="O142">
            <v>507</v>
          </cell>
          <cell r="P142">
            <v>507</v>
          </cell>
          <cell r="Q142">
            <v>516</v>
          </cell>
        </row>
        <row r="143">
          <cell r="B143" t="str">
            <v>30207043302</v>
          </cell>
          <cell r="C143" t="str">
            <v>30207</v>
          </cell>
          <cell r="D143">
            <v>3302</v>
          </cell>
          <cell r="E143">
            <v>110000</v>
          </cell>
          <cell r="F143">
            <v>9166</v>
          </cell>
          <cell r="G143">
            <v>9166</v>
          </cell>
          <cell r="H143">
            <v>9166</v>
          </cell>
          <cell r="I143">
            <v>9166</v>
          </cell>
          <cell r="J143">
            <v>9166</v>
          </cell>
          <cell r="K143">
            <v>9166</v>
          </cell>
          <cell r="L143">
            <v>9166</v>
          </cell>
          <cell r="M143">
            <v>9166</v>
          </cell>
          <cell r="N143">
            <v>9166</v>
          </cell>
          <cell r="O143">
            <v>9166</v>
          </cell>
          <cell r="P143">
            <v>9166</v>
          </cell>
          <cell r="Q143">
            <v>9174</v>
          </cell>
        </row>
        <row r="144">
          <cell r="B144" t="str">
            <v>30207043303</v>
          </cell>
          <cell r="C144" t="str">
            <v>30207</v>
          </cell>
          <cell r="D144">
            <v>3303</v>
          </cell>
          <cell r="E144">
            <v>3000</v>
          </cell>
          <cell r="F144">
            <v>250</v>
          </cell>
          <cell r="G144">
            <v>250</v>
          </cell>
          <cell r="H144">
            <v>250</v>
          </cell>
          <cell r="I144">
            <v>250</v>
          </cell>
          <cell r="J144">
            <v>250</v>
          </cell>
          <cell r="K144">
            <v>250</v>
          </cell>
          <cell r="L144">
            <v>250</v>
          </cell>
          <cell r="M144">
            <v>250</v>
          </cell>
          <cell r="N144">
            <v>250</v>
          </cell>
          <cell r="O144">
            <v>250</v>
          </cell>
          <cell r="P144">
            <v>250</v>
          </cell>
          <cell r="Q144">
            <v>250</v>
          </cell>
        </row>
        <row r="145">
          <cell r="B145" t="str">
            <v>30300041302</v>
          </cell>
          <cell r="C145" t="str">
            <v>30300</v>
          </cell>
          <cell r="D145">
            <v>1302</v>
          </cell>
          <cell r="E145">
            <v>427900</v>
          </cell>
          <cell r="F145">
            <v>35658</v>
          </cell>
          <cell r="G145">
            <v>35658</v>
          </cell>
          <cell r="H145">
            <v>35658</v>
          </cell>
          <cell r="I145">
            <v>35658</v>
          </cell>
          <cell r="J145">
            <v>35658</v>
          </cell>
          <cell r="K145">
            <v>35658</v>
          </cell>
          <cell r="L145">
            <v>35658</v>
          </cell>
          <cell r="M145">
            <v>35658</v>
          </cell>
          <cell r="N145">
            <v>35658</v>
          </cell>
          <cell r="O145">
            <v>35658</v>
          </cell>
          <cell r="P145">
            <v>35658</v>
          </cell>
          <cell r="Q145">
            <v>35662</v>
          </cell>
        </row>
        <row r="146">
          <cell r="B146" t="str">
            <v>30300042103</v>
          </cell>
          <cell r="C146" t="str">
            <v>30300</v>
          </cell>
          <cell r="D146">
            <v>2103</v>
          </cell>
          <cell r="E146">
            <v>143400</v>
          </cell>
          <cell r="F146">
            <v>11950</v>
          </cell>
          <cell r="G146">
            <v>11950</v>
          </cell>
          <cell r="H146">
            <v>11950</v>
          </cell>
          <cell r="I146">
            <v>11950</v>
          </cell>
          <cell r="J146">
            <v>11950</v>
          </cell>
          <cell r="K146">
            <v>11950</v>
          </cell>
          <cell r="L146">
            <v>11950</v>
          </cell>
          <cell r="M146">
            <v>11950</v>
          </cell>
          <cell r="N146">
            <v>11950</v>
          </cell>
          <cell r="O146">
            <v>11950</v>
          </cell>
          <cell r="P146">
            <v>11950</v>
          </cell>
          <cell r="Q146">
            <v>11950</v>
          </cell>
        </row>
        <row r="147">
          <cell r="B147" t="str">
            <v>30300042201</v>
          </cell>
          <cell r="C147" t="str">
            <v>30300</v>
          </cell>
          <cell r="D147">
            <v>2201</v>
          </cell>
          <cell r="E147">
            <v>36000</v>
          </cell>
          <cell r="F147">
            <v>3000</v>
          </cell>
          <cell r="G147">
            <v>3000</v>
          </cell>
          <cell r="H147">
            <v>3000</v>
          </cell>
          <cell r="I147">
            <v>3000</v>
          </cell>
          <cell r="J147">
            <v>3000</v>
          </cell>
          <cell r="K147">
            <v>3000</v>
          </cell>
          <cell r="L147">
            <v>3000</v>
          </cell>
          <cell r="M147">
            <v>3000</v>
          </cell>
          <cell r="N147">
            <v>3000</v>
          </cell>
          <cell r="O147">
            <v>3000</v>
          </cell>
          <cell r="P147">
            <v>3000</v>
          </cell>
          <cell r="Q147">
            <v>3000</v>
          </cell>
        </row>
        <row r="148">
          <cell r="B148" t="str">
            <v>30300042202</v>
          </cell>
          <cell r="C148" t="str">
            <v>30300</v>
          </cell>
          <cell r="D148">
            <v>2202</v>
          </cell>
          <cell r="E148">
            <v>197465</v>
          </cell>
          <cell r="F148">
            <v>16455</v>
          </cell>
          <cell r="G148">
            <v>16455</v>
          </cell>
          <cell r="H148">
            <v>16455</v>
          </cell>
          <cell r="I148">
            <v>16455</v>
          </cell>
          <cell r="J148">
            <v>16455</v>
          </cell>
          <cell r="K148">
            <v>16455</v>
          </cell>
          <cell r="L148">
            <v>16455</v>
          </cell>
          <cell r="M148">
            <v>16455</v>
          </cell>
          <cell r="N148">
            <v>16455</v>
          </cell>
          <cell r="O148">
            <v>16455</v>
          </cell>
          <cell r="P148">
            <v>16455</v>
          </cell>
          <cell r="Q148">
            <v>16460</v>
          </cell>
        </row>
        <row r="149">
          <cell r="B149" t="str">
            <v>30300042207</v>
          </cell>
          <cell r="C149" t="str">
            <v>30300</v>
          </cell>
          <cell r="D149">
            <v>2207</v>
          </cell>
          <cell r="E149">
            <v>200629</v>
          </cell>
          <cell r="F149">
            <v>16719</v>
          </cell>
          <cell r="G149">
            <v>16719</v>
          </cell>
          <cell r="H149">
            <v>16719</v>
          </cell>
          <cell r="I149">
            <v>16719</v>
          </cell>
          <cell r="J149">
            <v>16719</v>
          </cell>
          <cell r="K149">
            <v>16719</v>
          </cell>
          <cell r="L149">
            <v>16719</v>
          </cell>
          <cell r="M149">
            <v>16719</v>
          </cell>
          <cell r="N149">
            <v>16719</v>
          </cell>
          <cell r="O149">
            <v>16719</v>
          </cell>
          <cell r="P149">
            <v>16719</v>
          </cell>
          <cell r="Q149">
            <v>16720</v>
          </cell>
        </row>
        <row r="150">
          <cell r="B150" t="str">
            <v>30300042208</v>
          </cell>
          <cell r="C150" t="str">
            <v>30300</v>
          </cell>
          <cell r="D150">
            <v>2208</v>
          </cell>
          <cell r="E150">
            <v>9463</v>
          </cell>
          <cell r="F150">
            <v>789</v>
          </cell>
          <cell r="G150">
            <v>789</v>
          </cell>
          <cell r="H150">
            <v>789</v>
          </cell>
          <cell r="I150">
            <v>789</v>
          </cell>
          <cell r="J150">
            <v>789</v>
          </cell>
          <cell r="K150">
            <v>789</v>
          </cell>
          <cell r="L150">
            <v>789</v>
          </cell>
          <cell r="M150">
            <v>789</v>
          </cell>
          <cell r="N150">
            <v>789</v>
          </cell>
          <cell r="O150">
            <v>789</v>
          </cell>
          <cell r="P150">
            <v>789</v>
          </cell>
          <cell r="Q150">
            <v>784</v>
          </cell>
        </row>
        <row r="151">
          <cell r="B151" t="str">
            <v>30300042306</v>
          </cell>
          <cell r="C151" t="str">
            <v>30300</v>
          </cell>
          <cell r="D151">
            <v>2306</v>
          </cell>
          <cell r="E151">
            <v>1231906</v>
          </cell>
          <cell r="F151">
            <v>102659</v>
          </cell>
          <cell r="G151">
            <v>102659</v>
          </cell>
          <cell r="H151">
            <v>102659</v>
          </cell>
          <cell r="I151">
            <v>102659</v>
          </cell>
          <cell r="J151">
            <v>102659</v>
          </cell>
          <cell r="K151">
            <v>102659</v>
          </cell>
          <cell r="L151">
            <v>102659</v>
          </cell>
          <cell r="M151">
            <v>102659</v>
          </cell>
          <cell r="N151">
            <v>102659</v>
          </cell>
          <cell r="O151">
            <v>102659</v>
          </cell>
          <cell r="P151">
            <v>102659</v>
          </cell>
          <cell r="Q151">
            <v>102657</v>
          </cell>
        </row>
        <row r="152">
          <cell r="B152" t="str">
            <v>30300042701</v>
          </cell>
          <cell r="C152" t="str">
            <v>30300</v>
          </cell>
          <cell r="D152">
            <v>2701</v>
          </cell>
          <cell r="E152">
            <v>229700</v>
          </cell>
          <cell r="F152">
            <v>19142</v>
          </cell>
          <cell r="G152">
            <v>19142</v>
          </cell>
          <cell r="H152">
            <v>19142</v>
          </cell>
          <cell r="I152">
            <v>19142</v>
          </cell>
          <cell r="J152">
            <v>19142</v>
          </cell>
          <cell r="K152">
            <v>19142</v>
          </cell>
          <cell r="L152">
            <v>19142</v>
          </cell>
          <cell r="M152">
            <v>19142</v>
          </cell>
          <cell r="N152">
            <v>19142</v>
          </cell>
          <cell r="O152">
            <v>19142</v>
          </cell>
          <cell r="P152">
            <v>19142</v>
          </cell>
          <cell r="Q152">
            <v>19138</v>
          </cell>
        </row>
        <row r="153">
          <cell r="B153" t="str">
            <v>30300042702</v>
          </cell>
          <cell r="C153" t="str">
            <v>30300</v>
          </cell>
          <cell r="D153">
            <v>2702</v>
          </cell>
          <cell r="E153">
            <v>313100</v>
          </cell>
          <cell r="F153">
            <v>26092</v>
          </cell>
          <cell r="G153">
            <v>26092</v>
          </cell>
          <cell r="H153">
            <v>26092</v>
          </cell>
          <cell r="I153">
            <v>26092</v>
          </cell>
          <cell r="J153">
            <v>26092</v>
          </cell>
          <cell r="K153">
            <v>26092</v>
          </cell>
          <cell r="L153">
            <v>26092</v>
          </cell>
          <cell r="M153">
            <v>26092</v>
          </cell>
          <cell r="N153">
            <v>26092</v>
          </cell>
          <cell r="O153">
            <v>26092</v>
          </cell>
          <cell r="P153">
            <v>26092</v>
          </cell>
          <cell r="Q153">
            <v>26088</v>
          </cell>
        </row>
        <row r="154">
          <cell r="B154" t="str">
            <v>30300042800</v>
          </cell>
          <cell r="C154" t="str">
            <v>30300</v>
          </cell>
          <cell r="D154">
            <v>2800</v>
          </cell>
          <cell r="E154">
            <v>584000</v>
          </cell>
          <cell r="F154">
            <v>48666</v>
          </cell>
          <cell r="G154">
            <v>48666</v>
          </cell>
          <cell r="H154">
            <v>48666</v>
          </cell>
          <cell r="I154">
            <v>48666</v>
          </cell>
          <cell r="J154">
            <v>48666</v>
          </cell>
          <cell r="K154">
            <v>48666</v>
          </cell>
          <cell r="L154">
            <v>48666</v>
          </cell>
          <cell r="M154">
            <v>48666</v>
          </cell>
          <cell r="N154">
            <v>48666</v>
          </cell>
          <cell r="O154">
            <v>48666</v>
          </cell>
          <cell r="P154">
            <v>48666</v>
          </cell>
          <cell r="Q154">
            <v>48674</v>
          </cell>
        </row>
        <row r="155">
          <cell r="B155" t="str">
            <v>30300042900</v>
          </cell>
          <cell r="C155" t="str">
            <v>30300</v>
          </cell>
          <cell r="D155">
            <v>2900</v>
          </cell>
          <cell r="E155">
            <v>885700</v>
          </cell>
          <cell r="F155">
            <v>73808</v>
          </cell>
          <cell r="G155">
            <v>73808</v>
          </cell>
          <cell r="H155">
            <v>73808</v>
          </cell>
          <cell r="I155">
            <v>73808</v>
          </cell>
          <cell r="J155">
            <v>73808</v>
          </cell>
          <cell r="K155">
            <v>73808</v>
          </cell>
          <cell r="L155">
            <v>73808</v>
          </cell>
          <cell r="M155">
            <v>73808</v>
          </cell>
          <cell r="N155">
            <v>73808</v>
          </cell>
          <cell r="O155">
            <v>73808</v>
          </cell>
          <cell r="P155">
            <v>73808</v>
          </cell>
          <cell r="Q155">
            <v>73812</v>
          </cell>
        </row>
        <row r="156">
          <cell r="B156" t="str">
            <v>30300042907</v>
          </cell>
          <cell r="C156" t="str">
            <v>30300</v>
          </cell>
          <cell r="D156">
            <v>2907</v>
          </cell>
          <cell r="E156">
            <v>597800</v>
          </cell>
          <cell r="F156">
            <v>49817</v>
          </cell>
          <cell r="G156">
            <v>49817</v>
          </cell>
          <cell r="H156">
            <v>49817</v>
          </cell>
          <cell r="I156">
            <v>49817</v>
          </cell>
          <cell r="J156">
            <v>49817</v>
          </cell>
          <cell r="K156">
            <v>49817</v>
          </cell>
          <cell r="L156">
            <v>49817</v>
          </cell>
          <cell r="M156">
            <v>49817</v>
          </cell>
          <cell r="N156">
            <v>49817</v>
          </cell>
          <cell r="O156">
            <v>49817</v>
          </cell>
          <cell r="P156">
            <v>49817</v>
          </cell>
          <cell r="Q156">
            <v>49813</v>
          </cell>
        </row>
        <row r="157">
          <cell r="B157" t="str">
            <v>30300042908</v>
          </cell>
          <cell r="C157" t="str">
            <v>30300</v>
          </cell>
          <cell r="D157">
            <v>2908</v>
          </cell>
          <cell r="E157">
            <v>202900</v>
          </cell>
          <cell r="F157">
            <v>16908</v>
          </cell>
          <cell r="G157">
            <v>16908</v>
          </cell>
          <cell r="H157">
            <v>16908</v>
          </cell>
          <cell r="I157">
            <v>16908</v>
          </cell>
          <cell r="J157">
            <v>16908</v>
          </cell>
          <cell r="K157">
            <v>16908</v>
          </cell>
          <cell r="L157">
            <v>16908</v>
          </cell>
          <cell r="M157">
            <v>16908</v>
          </cell>
          <cell r="N157">
            <v>16908</v>
          </cell>
          <cell r="O157">
            <v>16908</v>
          </cell>
          <cell r="P157">
            <v>16908</v>
          </cell>
          <cell r="Q157">
            <v>16912</v>
          </cell>
        </row>
        <row r="158">
          <cell r="B158" t="str">
            <v>30300043101</v>
          </cell>
          <cell r="C158" t="str">
            <v>30300</v>
          </cell>
          <cell r="D158">
            <v>3101</v>
          </cell>
          <cell r="E158">
            <v>76300</v>
          </cell>
          <cell r="F158">
            <v>6358</v>
          </cell>
          <cell r="G158">
            <v>6358</v>
          </cell>
          <cell r="H158">
            <v>6358</v>
          </cell>
          <cell r="I158">
            <v>6358</v>
          </cell>
          <cell r="J158">
            <v>6358</v>
          </cell>
          <cell r="K158">
            <v>6358</v>
          </cell>
          <cell r="L158">
            <v>6358</v>
          </cell>
          <cell r="M158">
            <v>6358</v>
          </cell>
          <cell r="N158">
            <v>6358</v>
          </cell>
          <cell r="O158">
            <v>6358</v>
          </cell>
          <cell r="P158">
            <v>6358</v>
          </cell>
          <cell r="Q158">
            <v>6362</v>
          </cell>
        </row>
        <row r="159">
          <cell r="B159" t="str">
            <v>30300043103</v>
          </cell>
          <cell r="C159" t="str">
            <v>30300</v>
          </cell>
          <cell r="D159">
            <v>3103</v>
          </cell>
          <cell r="E159">
            <v>28200</v>
          </cell>
          <cell r="F159">
            <v>2350</v>
          </cell>
          <cell r="G159">
            <v>2350</v>
          </cell>
          <cell r="H159">
            <v>2350</v>
          </cell>
          <cell r="I159">
            <v>2350</v>
          </cell>
          <cell r="J159">
            <v>2350</v>
          </cell>
          <cell r="K159">
            <v>2350</v>
          </cell>
          <cell r="L159">
            <v>2350</v>
          </cell>
          <cell r="M159">
            <v>2350</v>
          </cell>
          <cell r="N159">
            <v>2350</v>
          </cell>
          <cell r="O159">
            <v>2350</v>
          </cell>
          <cell r="P159">
            <v>2350</v>
          </cell>
          <cell r="Q159">
            <v>2350</v>
          </cell>
        </row>
        <row r="160">
          <cell r="B160" t="str">
            <v>30300043302</v>
          </cell>
          <cell r="C160" t="str">
            <v>30300</v>
          </cell>
          <cell r="D160">
            <v>3302</v>
          </cell>
          <cell r="E160">
            <v>556700</v>
          </cell>
          <cell r="F160">
            <v>46392</v>
          </cell>
          <cell r="G160">
            <v>46392</v>
          </cell>
          <cell r="H160">
            <v>46392</v>
          </cell>
          <cell r="I160">
            <v>46392</v>
          </cell>
          <cell r="J160">
            <v>46392</v>
          </cell>
          <cell r="K160">
            <v>46392</v>
          </cell>
          <cell r="L160">
            <v>46392</v>
          </cell>
          <cell r="M160">
            <v>46392</v>
          </cell>
          <cell r="N160">
            <v>46392</v>
          </cell>
          <cell r="O160">
            <v>46392</v>
          </cell>
          <cell r="P160">
            <v>46392</v>
          </cell>
          <cell r="Q160">
            <v>46388</v>
          </cell>
        </row>
        <row r="161">
          <cell r="B161" t="str">
            <v>30300043303</v>
          </cell>
          <cell r="C161" t="str">
            <v>30300</v>
          </cell>
          <cell r="D161">
            <v>3303</v>
          </cell>
          <cell r="E161">
            <v>42300</v>
          </cell>
          <cell r="F161">
            <v>3525</v>
          </cell>
          <cell r="G161">
            <v>3525</v>
          </cell>
          <cell r="H161">
            <v>3525</v>
          </cell>
          <cell r="I161">
            <v>3525</v>
          </cell>
          <cell r="J161">
            <v>3525</v>
          </cell>
          <cell r="K161">
            <v>3525</v>
          </cell>
          <cell r="L161">
            <v>3525</v>
          </cell>
          <cell r="M161">
            <v>3525</v>
          </cell>
          <cell r="N161">
            <v>3525</v>
          </cell>
          <cell r="O161">
            <v>3525</v>
          </cell>
          <cell r="P161">
            <v>3525</v>
          </cell>
          <cell r="Q161">
            <v>3525</v>
          </cell>
        </row>
        <row r="162">
          <cell r="B162" t="str">
            <v>30300043404</v>
          </cell>
          <cell r="C162" t="str">
            <v>30300</v>
          </cell>
          <cell r="D162">
            <v>3404</v>
          </cell>
          <cell r="E162">
            <v>9100</v>
          </cell>
          <cell r="F162">
            <v>758</v>
          </cell>
          <cell r="G162">
            <v>758</v>
          </cell>
          <cell r="H162">
            <v>758</v>
          </cell>
          <cell r="I162">
            <v>758</v>
          </cell>
          <cell r="J162">
            <v>758</v>
          </cell>
          <cell r="K162">
            <v>758</v>
          </cell>
          <cell r="L162">
            <v>758</v>
          </cell>
          <cell r="M162">
            <v>758</v>
          </cell>
          <cell r="N162">
            <v>758</v>
          </cell>
          <cell r="O162">
            <v>758</v>
          </cell>
          <cell r="P162">
            <v>758</v>
          </cell>
          <cell r="Q162">
            <v>762</v>
          </cell>
        </row>
        <row r="163">
          <cell r="B163" t="str">
            <v>30301041302</v>
          </cell>
          <cell r="C163" t="str">
            <v>30301</v>
          </cell>
          <cell r="D163">
            <v>1302</v>
          </cell>
          <cell r="E163">
            <v>206000</v>
          </cell>
          <cell r="F163">
            <v>17167</v>
          </cell>
          <cell r="G163">
            <v>17167</v>
          </cell>
          <cell r="H163">
            <v>17167</v>
          </cell>
          <cell r="I163">
            <v>17167</v>
          </cell>
          <cell r="J163">
            <v>17167</v>
          </cell>
          <cell r="K163">
            <v>17167</v>
          </cell>
          <cell r="L163">
            <v>17167</v>
          </cell>
          <cell r="M163">
            <v>17167</v>
          </cell>
          <cell r="N163">
            <v>17167</v>
          </cell>
          <cell r="O163">
            <v>17167</v>
          </cell>
          <cell r="P163">
            <v>17167</v>
          </cell>
          <cell r="Q163">
            <v>17163</v>
          </cell>
        </row>
        <row r="164">
          <cell r="B164" t="str">
            <v>30301042103</v>
          </cell>
          <cell r="C164" t="str">
            <v>30301</v>
          </cell>
          <cell r="D164">
            <v>2103</v>
          </cell>
          <cell r="E164">
            <v>44200</v>
          </cell>
          <cell r="F164">
            <v>3683</v>
          </cell>
          <cell r="G164">
            <v>3683</v>
          </cell>
          <cell r="H164">
            <v>3683</v>
          </cell>
          <cell r="I164">
            <v>3683</v>
          </cell>
          <cell r="J164">
            <v>3683</v>
          </cell>
          <cell r="K164">
            <v>3683</v>
          </cell>
          <cell r="L164">
            <v>3683</v>
          </cell>
          <cell r="M164">
            <v>3683</v>
          </cell>
          <cell r="N164">
            <v>3683</v>
          </cell>
          <cell r="O164">
            <v>3683</v>
          </cell>
          <cell r="P164">
            <v>3683</v>
          </cell>
          <cell r="Q164">
            <v>3687</v>
          </cell>
        </row>
        <row r="165">
          <cell r="B165" t="str">
            <v>30301042202</v>
          </cell>
          <cell r="C165" t="str">
            <v>30301</v>
          </cell>
          <cell r="D165">
            <v>2202</v>
          </cell>
          <cell r="E165">
            <v>128874</v>
          </cell>
          <cell r="F165">
            <v>10739</v>
          </cell>
          <cell r="G165">
            <v>10739</v>
          </cell>
          <cell r="H165">
            <v>10739</v>
          </cell>
          <cell r="I165">
            <v>10739</v>
          </cell>
          <cell r="J165">
            <v>10739</v>
          </cell>
          <cell r="K165">
            <v>10739</v>
          </cell>
          <cell r="L165">
            <v>10739</v>
          </cell>
          <cell r="M165">
            <v>10739</v>
          </cell>
          <cell r="N165">
            <v>10739</v>
          </cell>
          <cell r="O165">
            <v>10739</v>
          </cell>
          <cell r="P165">
            <v>10739</v>
          </cell>
          <cell r="Q165">
            <v>10745</v>
          </cell>
        </row>
        <row r="166">
          <cell r="B166" t="str">
            <v>30301042207</v>
          </cell>
          <cell r="C166" t="str">
            <v>30301</v>
          </cell>
          <cell r="D166">
            <v>2207</v>
          </cell>
          <cell r="E166">
            <v>32556</v>
          </cell>
          <cell r="F166">
            <v>2713</v>
          </cell>
          <cell r="G166">
            <v>2713</v>
          </cell>
          <cell r="H166">
            <v>2713</v>
          </cell>
          <cell r="I166">
            <v>2713</v>
          </cell>
          <cell r="J166">
            <v>2713</v>
          </cell>
          <cell r="K166">
            <v>2713</v>
          </cell>
          <cell r="L166">
            <v>2713</v>
          </cell>
          <cell r="M166">
            <v>2713</v>
          </cell>
          <cell r="N166">
            <v>2713</v>
          </cell>
          <cell r="O166">
            <v>2713</v>
          </cell>
          <cell r="P166">
            <v>2713</v>
          </cell>
          <cell r="Q166">
            <v>2713</v>
          </cell>
        </row>
        <row r="167">
          <cell r="B167" t="str">
            <v>30301042208</v>
          </cell>
          <cell r="C167" t="str">
            <v>30301</v>
          </cell>
          <cell r="D167">
            <v>2208</v>
          </cell>
          <cell r="E167">
            <v>1847</v>
          </cell>
          <cell r="F167">
            <v>154</v>
          </cell>
          <cell r="G167">
            <v>154</v>
          </cell>
          <cell r="H167">
            <v>154</v>
          </cell>
          <cell r="I167">
            <v>154</v>
          </cell>
          <cell r="J167">
            <v>154</v>
          </cell>
          <cell r="K167">
            <v>154</v>
          </cell>
          <cell r="L167">
            <v>154</v>
          </cell>
          <cell r="M167">
            <v>154</v>
          </cell>
          <cell r="N167">
            <v>154</v>
          </cell>
          <cell r="O167">
            <v>154</v>
          </cell>
          <cell r="P167">
            <v>154</v>
          </cell>
          <cell r="Q167">
            <v>153</v>
          </cell>
        </row>
        <row r="168">
          <cell r="B168" t="str">
            <v>30301042306</v>
          </cell>
          <cell r="C168" t="str">
            <v>30301</v>
          </cell>
          <cell r="D168">
            <v>2306</v>
          </cell>
          <cell r="E168">
            <v>121840</v>
          </cell>
          <cell r="F168">
            <v>10153</v>
          </cell>
          <cell r="G168">
            <v>10153</v>
          </cell>
          <cell r="H168">
            <v>10153</v>
          </cell>
          <cell r="I168">
            <v>10153</v>
          </cell>
          <cell r="J168">
            <v>10153</v>
          </cell>
          <cell r="K168">
            <v>10153</v>
          </cell>
          <cell r="L168">
            <v>10153</v>
          </cell>
          <cell r="M168">
            <v>10153</v>
          </cell>
          <cell r="N168">
            <v>10153</v>
          </cell>
          <cell r="O168">
            <v>10153</v>
          </cell>
          <cell r="P168">
            <v>10153</v>
          </cell>
          <cell r="Q168">
            <v>10157</v>
          </cell>
        </row>
        <row r="169">
          <cell r="B169" t="str">
            <v>30301042701</v>
          </cell>
          <cell r="C169" t="str">
            <v>30301</v>
          </cell>
          <cell r="D169">
            <v>2701</v>
          </cell>
          <cell r="E169">
            <v>37400</v>
          </cell>
          <cell r="F169">
            <v>3117</v>
          </cell>
          <cell r="G169">
            <v>3117</v>
          </cell>
          <cell r="H169">
            <v>3117</v>
          </cell>
          <cell r="I169">
            <v>3117</v>
          </cell>
          <cell r="J169">
            <v>3117</v>
          </cell>
          <cell r="K169">
            <v>3117</v>
          </cell>
          <cell r="L169">
            <v>3117</v>
          </cell>
          <cell r="M169">
            <v>3117</v>
          </cell>
          <cell r="N169">
            <v>3117</v>
          </cell>
          <cell r="O169">
            <v>3117</v>
          </cell>
          <cell r="P169">
            <v>3117</v>
          </cell>
          <cell r="Q169">
            <v>3113</v>
          </cell>
        </row>
        <row r="170">
          <cell r="B170" t="str">
            <v>30301042702</v>
          </cell>
          <cell r="C170" t="str">
            <v>30301</v>
          </cell>
          <cell r="D170">
            <v>2702</v>
          </cell>
          <cell r="E170">
            <v>40700</v>
          </cell>
          <cell r="F170">
            <v>3391</v>
          </cell>
          <cell r="G170">
            <v>3391</v>
          </cell>
          <cell r="H170">
            <v>3391</v>
          </cell>
          <cell r="I170">
            <v>3391</v>
          </cell>
          <cell r="J170">
            <v>3391</v>
          </cell>
          <cell r="K170">
            <v>3391</v>
          </cell>
          <cell r="L170">
            <v>3391</v>
          </cell>
          <cell r="M170">
            <v>3391</v>
          </cell>
          <cell r="N170">
            <v>3391</v>
          </cell>
          <cell r="O170">
            <v>3391</v>
          </cell>
          <cell r="P170">
            <v>3391</v>
          </cell>
          <cell r="Q170">
            <v>3399</v>
          </cell>
        </row>
        <row r="171">
          <cell r="B171" t="str">
            <v>30301042705</v>
          </cell>
          <cell r="C171" t="str">
            <v>30301</v>
          </cell>
          <cell r="D171">
            <v>2705</v>
          </cell>
          <cell r="E171">
            <v>240000</v>
          </cell>
          <cell r="F171">
            <v>20000</v>
          </cell>
          <cell r="G171">
            <v>20000</v>
          </cell>
          <cell r="H171">
            <v>20000</v>
          </cell>
          <cell r="I171">
            <v>20000</v>
          </cell>
          <cell r="J171">
            <v>20000</v>
          </cell>
          <cell r="K171">
            <v>20000</v>
          </cell>
          <cell r="L171">
            <v>20000</v>
          </cell>
          <cell r="M171">
            <v>20000</v>
          </cell>
          <cell r="N171">
            <v>20000</v>
          </cell>
          <cell r="O171">
            <v>20000</v>
          </cell>
          <cell r="P171">
            <v>20000</v>
          </cell>
          <cell r="Q171">
            <v>20000</v>
          </cell>
        </row>
        <row r="172">
          <cell r="B172" t="str">
            <v>30301042800</v>
          </cell>
          <cell r="C172" t="str">
            <v>30301</v>
          </cell>
          <cell r="D172">
            <v>2800</v>
          </cell>
          <cell r="E172">
            <v>128800</v>
          </cell>
          <cell r="F172">
            <v>10733</v>
          </cell>
          <cell r="G172">
            <v>10733</v>
          </cell>
          <cell r="H172">
            <v>10733</v>
          </cell>
          <cell r="I172">
            <v>10733</v>
          </cell>
          <cell r="J172">
            <v>10733</v>
          </cell>
          <cell r="K172">
            <v>10733</v>
          </cell>
          <cell r="L172">
            <v>10733</v>
          </cell>
          <cell r="M172">
            <v>10733</v>
          </cell>
          <cell r="N172">
            <v>10733</v>
          </cell>
          <cell r="O172">
            <v>10733</v>
          </cell>
          <cell r="P172">
            <v>10733</v>
          </cell>
          <cell r="Q172">
            <v>10737</v>
          </cell>
        </row>
        <row r="173">
          <cell r="B173" t="str">
            <v>30301042900</v>
          </cell>
          <cell r="C173" t="str">
            <v>30301</v>
          </cell>
          <cell r="D173">
            <v>2900</v>
          </cell>
          <cell r="E173">
            <v>89900</v>
          </cell>
          <cell r="F173">
            <v>7492</v>
          </cell>
          <cell r="G173">
            <v>7492</v>
          </cell>
          <cell r="H173">
            <v>7492</v>
          </cell>
          <cell r="I173">
            <v>7492</v>
          </cell>
          <cell r="J173">
            <v>7492</v>
          </cell>
          <cell r="K173">
            <v>7492</v>
          </cell>
          <cell r="L173">
            <v>7492</v>
          </cell>
          <cell r="M173">
            <v>7492</v>
          </cell>
          <cell r="N173">
            <v>7492</v>
          </cell>
          <cell r="O173">
            <v>7492</v>
          </cell>
          <cell r="P173">
            <v>7492</v>
          </cell>
          <cell r="Q173">
            <v>7488</v>
          </cell>
        </row>
        <row r="174">
          <cell r="B174" t="str">
            <v>30301042907</v>
          </cell>
          <cell r="C174" t="str">
            <v>30301</v>
          </cell>
          <cell r="D174">
            <v>2907</v>
          </cell>
          <cell r="E174">
            <v>5600</v>
          </cell>
          <cell r="F174">
            <v>467</v>
          </cell>
          <cell r="G174">
            <v>467</v>
          </cell>
          <cell r="H174">
            <v>467</v>
          </cell>
          <cell r="I174">
            <v>467</v>
          </cell>
          <cell r="J174">
            <v>467</v>
          </cell>
          <cell r="K174">
            <v>467</v>
          </cell>
          <cell r="L174">
            <v>467</v>
          </cell>
          <cell r="M174">
            <v>467</v>
          </cell>
          <cell r="N174">
            <v>467</v>
          </cell>
          <cell r="O174">
            <v>467</v>
          </cell>
          <cell r="P174">
            <v>467</v>
          </cell>
          <cell r="Q174">
            <v>463</v>
          </cell>
        </row>
        <row r="175">
          <cell r="B175" t="str">
            <v>30301043101</v>
          </cell>
          <cell r="C175" t="str">
            <v>30301</v>
          </cell>
          <cell r="D175">
            <v>3101</v>
          </cell>
          <cell r="E175">
            <v>50000</v>
          </cell>
          <cell r="F175">
            <v>4166</v>
          </cell>
          <cell r="G175">
            <v>4166</v>
          </cell>
          <cell r="H175">
            <v>4166</v>
          </cell>
          <cell r="I175">
            <v>4166</v>
          </cell>
          <cell r="J175">
            <v>4166</v>
          </cell>
          <cell r="K175">
            <v>4166</v>
          </cell>
          <cell r="L175">
            <v>4166</v>
          </cell>
          <cell r="M175">
            <v>4166</v>
          </cell>
          <cell r="N175">
            <v>4166</v>
          </cell>
          <cell r="O175">
            <v>4166</v>
          </cell>
          <cell r="P175">
            <v>4166</v>
          </cell>
          <cell r="Q175">
            <v>4174</v>
          </cell>
        </row>
        <row r="176">
          <cell r="B176" t="str">
            <v>30301043103</v>
          </cell>
          <cell r="C176" t="str">
            <v>30301</v>
          </cell>
          <cell r="D176">
            <v>3103</v>
          </cell>
          <cell r="E176">
            <v>178200</v>
          </cell>
          <cell r="F176">
            <v>14850</v>
          </cell>
          <cell r="G176">
            <v>14850</v>
          </cell>
          <cell r="H176">
            <v>14850</v>
          </cell>
          <cell r="I176">
            <v>14850</v>
          </cell>
          <cell r="J176">
            <v>14850</v>
          </cell>
          <cell r="K176">
            <v>14850</v>
          </cell>
          <cell r="L176">
            <v>14850</v>
          </cell>
          <cell r="M176">
            <v>14850</v>
          </cell>
          <cell r="N176">
            <v>14850</v>
          </cell>
          <cell r="O176">
            <v>14850</v>
          </cell>
          <cell r="P176">
            <v>14850</v>
          </cell>
          <cell r="Q176">
            <v>14850</v>
          </cell>
        </row>
        <row r="177">
          <cell r="B177" t="str">
            <v>30301043302</v>
          </cell>
          <cell r="C177" t="str">
            <v>30301</v>
          </cell>
          <cell r="D177">
            <v>3302</v>
          </cell>
          <cell r="E177">
            <v>106600</v>
          </cell>
          <cell r="F177">
            <v>8883</v>
          </cell>
          <cell r="G177">
            <v>8883</v>
          </cell>
          <cell r="H177">
            <v>8883</v>
          </cell>
          <cell r="I177">
            <v>8883</v>
          </cell>
          <cell r="J177">
            <v>8883</v>
          </cell>
          <cell r="K177">
            <v>8883</v>
          </cell>
          <cell r="L177">
            <v>8883</v>
          </cell>
          <cell r="M177">
            <v>8883</v>
          </cell>
          <cell r="N177">
            <v>8883</v>
          </cell>
          <cell r="O177">
            <v>8883</v>
          </cell>
          <cell r="P177">
            <v>8883</v>
          </cell>
          <cell r="Q177">
            <v>8887</v>
          </cell>
        </row>
        <row r="178">
          <cell r="B178" t="str">
            <v>30301043303</v>
          </cell>
          <cell r="C178" t="str">
            <v>30301</v>
          </cell>
          <cell r="D178">
            <v>3303</v>
          </cell>
          <cell r="E178">
            <v>98800</v>
          </cell>
          <cell r="F178">
            <v>8233</v>
          </cell>
          <cell r="G178">
            <v>8233</v>
          </cell>
          <cell r="H178">
            <v>8233</v>
          </cell>
          <cell r="I178">
            <v>8233</v>
          </cell>
          <cell r="J178">
            <v>8233</v>
          </cell>
          <cell r="K178">
            <v>8233</v>
          </cell>
          <cell r="L178">
            <v>8233</v>
          </cell>
          <cell r="M178">
            <v>8233</v>
          </cell>
          <cell r="N178">
            <v>8233</v>
          </cell>
          <cell r="O178">
            <v>8233</v>
          </cell>
          <cell r="P178">
            <v>8233</v>
          </cell>
          <cell r="Q178">
            <v>8237</v>
          </cell>
        </row>
        <row r="179">
          <cell r="B179" t="str">
            <v>30301043401</v>
          </cell>
          <cell r="C179" t="str">
            <v>30301</v>
          </cell>
          <cell r="D179">
            <v>3401</v>
          </cell>
          <cell r="E179">
            <v>20000</v>
          </cell>
          <cell r="F179">
            <v>1666</v>
          </cell>
          <cell r="G179">
            <v>1666</v>
          </cell>
          <cell r="H179">
            <v>1666</v>
          </cell>
          <cell r="I179">
            <v>1666</v>
          </cell>
          <cell r="J179">
            <v>1666</v>
          </cell>
          <cell r="K179">
            <v>1666</v>
          </cell>
          <cell r="L179">
            <v>1666</v>
          </cell>
          <cell r="M179">
            <v>1666</v>
          </cell>
          <cell r="N179">
            <v>1666</v>
          </cell>
          <cell r="O179">
            <v>1666</v>
          </cell>
          <cell r="P179">
            <v>1666</v>
          </cell>
          <cell r="Q179">
            <v>1674</v>
          </cell>
        </row>
        <row r="180">
          <cell r="B180" t="str">
            <v>30302041302</v>
          </cell>
          <cell r="C180" t="str">
            <v>30302</v>
          </cell>
          <cell r="D180">
            <v>1302</v>
          </cell>
          <cell r="E180">
            <v>143800</v>
          </cell>
          <cell r="F180">
            <v>11983</v>
          </cell>
          <cell r="G180">
            <v>11983</v>
          </cell>
          <cell r="H180">
            <v>11983</v>
          </cell>
          <cell r="I180">
            <v>11983</v>
          </cell>
          <cell r="J180">
            <v>11983</v>
          </cell>
          <cell r="K180">
            <v>11983</v>
          </cell>
          <cell r="L180">
            <v>11983</v>
          </cell>
          <cell r="M180">
            <v>11983</v>
          </cell>
          <cell r="N180">
            <v>11984</v>
          </cell>
          <cell r="O180">
            <v>11984</v>
          </cell>
          <cell r="P180">
            <v>11984</v>
          </cell>
          <cell r="Q180">
            <v>11984</v>
          </cell>
        </row>
        <row r="181">
          <cell r="B181" t="str">
            <v>30302042103</v>
          </cell>
          <cell r="C181" t="str">
            <v>30302</v>
          </cell>
          <cell r="D181">
            <v>2103</v>
          </cell>
          <cell r="E181">
            <v>51000</v>
          </cell>
          <cell r="F181">
            <v>4250</v>
          </cell>
          <cell r="G181">
            <v>4250</v>
          </cell>
          <cell r="H181">
            <v>4250</v>
          </cell>
          <cell r="I181">
            <v>4250</v>
          </cell>
          <cell r="J181">
            <v>4250</v>
          </cell>
          <cell r="K181">
            <v>4250</v>
          </cell>
          <cell r="L181">
            <v>4250</v>
          </cell>
          <cell r="M181">
            <v>4250</v>
          </cell>
          <cell r="N181">
            <v>4250</v>
          </cell>
          <cell r="O181">
            <v>4250</v>
          </cell>
          <cell r="P181">
            <v>4250</v>
          </cell>
          <cell r="Q181">
            <v>4250</v>
          </cell>
        </row>
        <row r="182">
          <cell r="B182" t="str">
            <v>30302042201</v>
          </cell>
          <cell r="C182" t="str">
            <v>30302</v>
          </cell>
          <cell r="D182">
            <v>2201</v>
          </cell>
          <cell r="E182">
            <v>358200</v>
          </cell>
          <cell r="F182">
            <v>29850</v>
          </cell>
          <cell r="G182">
            <v>29850</v>
          </cell>
          <cell r="H182">
            <v>29850</v>
          </cell>
          <cell r="I182">
            <v>29850</v>
          </cell>
          <cell r="J182">
            <v>29850</v>
          </cell>
          <cell r="K182">
            <v>29850</v>
          </cell>
          <cell r="L182">
            <v>29850</v>
          </cell>
          <cell r="M182">
            <v>29850</v>
          </cell>
          <cell r="N182">
            <v>29850</v>
          </cell>
          <cell r="O182">
            <v>29850</v>
          </cell>
          <cell r="P182">
            <v>29850</v>
          </cell>
          <cell r="Q182">
            <v>29850</v>
          </cell>
        </row>
        <row r="183">
          <cell r="B183" t="str">
            <v>30302042202</v>
          </cell>
          <cell r="C183" t="str">
            <v>30302</v>
          </cell>
          <cell r="D183">
            <v>2202</v>
          </cell>
          <cell r="E183">
            <v>78601</v>
          </cell>
          <cell r="F183">
            <v>6550</v>
          </cell>
          <cell r="G183">
            <v>6550</v>
          </cell>
          <cell r="H183">
            <v>6550</v>
          </cell>
          <cell r="I183">
            <v>6550</v>
          </cell>
          <cell r="J183">
            <v>6550</v>
          </cell>
          <cell r="K183">
            <v>6550</v>
          </cell>
          <cell r="L183">
            <v>6550</v>
          </cell>
          <cell r="M183">
            <v>6550</v>
          </cell>
          <cell r="N183">
            <v>6550</v>
          </cell>
          <cell r="O183">
            <v>6550</v>
          </cell>
          <cell r="P183">
            <v>6550</v>
          </cell>
          <cell r="Q183">
            <v>6551</v>
          </cell>
        </row>
        <row r="184">
          <cell r="B184" t="str">
            <v>30302042207</v>
          </cell>
          <cell r="C184" t="str">
            <v>30302</v>
          </cell>
          <cell r="D184">
            <v>2207</v>
          </cell>
          <cell r="E184">
            <v>23111</v>
          </cell>
          <cell r="F184">
            <v>1926</v>
          </cell>
          <cell r="G184">
            <v>1926</v>
          </cell>
          <cell r="H184">
            <v>1926</v>
          </cell>
          <cell r="I184">
            <v>1926</v>
          </cell>
          <cell r="J184">
            <v>1926</v>
          </cell>
          <cell r="K184">
            <v>1926</v>
          </cell>
          <cell r="L184">
            <v>1926</v>
          </cell>
          <cell r="M184">
            <v>1926</v>
          </cell>
          <cell r="N184">
            <v>1926</v>
          </cell>
          <cell r="O184">
            <v>1926</v>
          </cell>
          <cell r="P184">
            <v>1926</v>
          </cell>
          <cell r="Q184">
            <v>1925</v>
          </cell>
        </row>
        <row r="185">
          <cell r="B185" t="str">
            <v>30302042208</v>
          </cell>
          <cell r="C185" t="str">
            <v>30302</v>
          </cell>
          <cell r="D185">
            <v>2208</v>
          </cell>
          <cell r="E185">
            <v>5522</v>
          </cell>
          <cell r="F185">
            <v>460</v>
          </cell>
          <cell r="G185">
            <v>460</v>
          </cell>
          <cell r="H185">
            <v>460</v>
          </cell>
          <cell r="I185">
            <v>460</v>
          </cell>
          <cell r="J185">
            <v>460</v>
          </cell>
          <cell r="K185">
            <v>460</v>
          </cell>
          <cell r="L185">
            <v>460</v>
          </cell>
          <cell r="M185">
            <v>460</v>
          </cell>
          <cell r="N185">
            <v>460</v>
          </cell>
          <cell r="O185">
            <v>460</v>
          </cell>
          <cell r="P185">
            <v>460</v>
          </cell>
          <cell r="Q185">
            <v>462</v>
          </cell>
        </row>
        <row r="186">
          <cell r="B186" t="str">
            <v>30302042306</v>
          </cell>
          <cell r="C186" t="str">
            <v>30302</v>
          </cell>
          <cell r="D186">
            <v>2306</v>
          </cell>
          <cell r="E186">
            <v>32100</v>
          </cell>
          <cell r="F186">
            <v>2675</v>
          </cell>
          <cell r="G186">
            <v>2675</v>
          </cell>
          <cell r="H186">
            <v>2675</v>
          </cell>
          <cell r="I186">
            <v>2675</v>
          </cell>
          <cell r="J186">
            <v>2675</v>
          </cell>
          <cell r="K186">
            <v>2675</v>
          </cell>
          <cell r="L186">
            <v>2675</v>
          </cell>
          <cell r="M186">
            <v>2675</v>
          </cell>
          <cell r="N186">
            <v>2675</v>
          </cell>
          <cell r="O186">
            <v>2675</v>
          </cell>
          <cell r="P186">
            <v>2675</v>
          </cell>
          <cell r="Q186">
            <v>2675</v>
          </cell>
        </row>
        <row r="187">
          <cell r="B187" t="str">
            <v>30302042701</v>
          </cell>
          <cell r="C187" t="str">
            <v>30302</v>
          </cell>
          <cell r="D187">
            <v>2701</v>
          </cell>
          <cell r="E187">
            <v>117400</v>
          </cell>
          <cell r="F187">
            <v>9783</v>
          </cell>
          <cell r="G187">
            <v>9783</v>
          </cell>
          <cell r="H187">
            <v>9783</v>
          </cell>
          <cell r="I187">
            <v>9783</v>
          </cell>
          <cell r="J187">
            <v>9783</v>
          </cell>
          <cell r="K187">
            <v>9783</v>
          </cell>
          <cell r="L187">
            <v>9783</v>
          </cell>
          <cell r="M187">
            <v>9783</v>
          </cell>
          <cell r="N187">
            <v>9783</v>
          </cell>
          <cell r="O187">
            <v>9783</v>
          </cell>
          <cell r="P187">
            <v>9783</v>
          </cell>
          <cell r="Q187">
            <v>9787</v>
          </cell>
        </row>
        <row r="188">
          <cell r="B188" t="str">
            <v>30302042702</v>
          </cell>
          <cell r="C188" t="str">
            <v>30302</v>
          </cell>
          <cell r="D188">
            <v>2702</v>
          </cell>
          <cell r="E188">
            <v>7700</v>
          </cell>
          <cell r="F188">
            <v>641</v>
          </cell>
          <cell r="G188">
            <v>641</v>
          </cell>
          <cell r="H188">
            <v>641</v>
          </cell>
          <cell r="I188">
            <v>641</v>
          </cell>
          <cell r="J188">
            <v>641</v>
          </cell>
          <cell r="K188">
            <v>641</v>
          </cell>
          <cell r="L188">
            <v>641</v>
          </cell>
          <cell r="M188">
            <v>641</v>
          </cell>
          <cell r="N188">
            <v>643</v>
          </cell>
          <cell r="O188">
            <v>643</v>
          </cell>
          <cell r="P188">
            <v>643</v>
          </cell>
          <cell r="Q188">
            <v>643</v>
          </cell>
        </row>
        <row r="189">
          <cell r="B189" t="str">
            <v>30302042800</v>
          </cell>
          <cell r="C189" t="str">
            <v>30302</v>
          </cell>
          <cell r="D189">
            <v>2800</v>
          </cell>
          <cell r="E189">
            <v>44400</v>
          </cell>
          <cell r="F189">
            <v>3700</v>
          </cell>
          <cell r="G189">
            <v>3700</v>
          </cell>
          <cell r="H189">
            <v>3700</v>
          </cell>
          <cell r="I189">
            <v>3700</v>
          </cell>
          <cell r="J189">
            <v>3700</v>
          </cell>
          <cell r="K189">
            <v>3700</v>
          </cell>
          <cell r="L189">
            <v>3700</v>
          </cell>
          <cell r="M189">
            <v>3700</v>
          </cell>
          <cell r="N189">
            <v>3700</v>
          </cell>
          <cell r="O189">
            <v>3700</v>
          </cell>
          <cell r="P189">
            <v>3700</v>
          </cell>
          <cell r="Q189">
            <v>3700</v>
          </cell>
        </row>
        <row r="190">
          <cell r="B190" t="str">
            <v>30302042900</v>
          </cell>
          <cell r="C190" t="str">
            <v>30302</v>
          </cell>
          <cell r="D190">
            <v>2900</v>
          </cell>
          <cell r="E190">
            <v>145000</v>
          </cell>
          <cell r="F190">
            <v>12083</v>
          </cell>
          <cell r="G190">
            <v>12083</v>
          </cell>
          <cell r="H190">
            <v>12083</v>
          </cell>
          <cell r="I190">
            <v>12083</v>
          </cell>
          <cell r="J190">
            <v>12083</v>
          </cell>
          <cell r="K190">
            <v>12083</v>
          </cell>
          <cell r="L190">
            <v>12083</v>
          </cell>
          <cell r="M190">
            <v>12083</v>
          </cell>
          <cell r="N190">
            <v>12083</v>
          </cell>
          <cell r="O190">
            <v>12083</v>
          </cell>
          <cell r="P190">
            <v>12085</v>
          </cell>
          <cell r="Q190">
            <v>12085</v>
          </cell>
        </row>
        <row r="191">
          <cell r="B191" t="str">
            <v>30302042907</v>
          </cell>
          <cell r="C191" t="str">
            <v>30302</v>
          </cell>
          <cell r="D191">
            <v>2907</v>
          </cell>
          <cell r="E191">
            <v>50700</v>
          </cell>
          <cell r="F191">
            <v>4225</v>
          </cell>
          <cell r="G191">
            <v>4225</v>
          </cell>
          <cell r="H191">
            <v>4225</v>
          </cell>
          <cell r="I191">
            <v>4225</v>
          </cell>
          <cell r="J191">
            <v>4225</v>
          </cell>
          <cell r="K191">
            <v>4225</v>
          </cell>
          <cell r="L191">
            <v>4225</v>
          </cell>
          <cell r="M191">
            <v>4225</v>
          </cell>
          <cell r="N191">
            <v>4225</v>
          </cell>
          <cell r="O191">
            <v>4225</v>
          </cell>
          <cell r="P191">
            <v>4225</v>
          </cell>
          <cell r="Q191">
            <v>4225</v>
          </cell>
        </row>
        <row r="192">
          <cell r="B192" t="str">
            <v>30302043101</v>
          </cell>
          <cell r="C192" t="str">
            <v>30302</v>
          </cell>
          <cell r="D192">
            <v>3101</v>
          </cell>
          <cell r="E192">
            <v>41300</v>
          </cell>
          <cell r="F192">
            <v>3442</v>
          </cell>
          <cell r="G192">
            <v>3442</v>
          </cell>
          <cell r="H192">
            <v>3442</v>
          </cell>
          <cell r="I192">
            <v>3442</v>
          </cell>
          <cell r="J192">
            <v>3442</v>
          </cell>
          <cell r="K192">
            <v>3442</v>
          </cell>
          <cell r="L192">
            <v>3442</v>
          </cell>
          <cell r="M192">
            <v>3442</v>
          </cell>
          <cell r="N192">
            <v>3441</v>
          </cell>
          <cell r="O192">
            <v>3441</v>
          </cell>
          <cell r="P192">
            <v>3441</v>
          </cell>
          <cell r="Q192">
            <v>3441</v>
          </cell>
        </row>
        <row r="193">
          <cell r="B193" t="str">
            <v>30302043103</v>
          </cell>
          <cell r="C193" t="str">
            <v>30302</v>
          </cell>
          <cell r="D193">
            <v>3103</v>
          </cell>
          <cell r="E193">
            <v>13900</v>
          </cell>
          <cell r="F193">
            <v>1159</v>
          </cell>
          <cell r="G193">
            <v>1159</v>
          </cell>
          <cell r="H193">
            <v>1159</v>
          </cell>
          <cell r="I193">
            <v>1159</v>
          </cell>
          <cell r="J193">
            <v>1158</v>
          </cell>
          <cell r="K193">
            <v>1158</v>
          </cell>
          <cell r="L193">
            <v>1158</v>
          </cell>
          <cell r="M193">
            <v>1158</v>
          </cell>
          <cell r="N193">
            <v>1158</v>
          </cell>
          <cell r="O193">
            <v>1158</v>
          </cell>
          <cell r="P193">
            <v>1158</v>
          </cell>
          <cell r="Q193">
            <v>1158</v>
          </cell>
        </row>
        <row r="194">
          <cell r="B194" t="str">
            <v>30302043302</v>
          </cell>
          <cell r="C194" t="str">
            <v>30302</v>
          </cell>
          <cell r="D194">
            <v>3302</v>
          </cell>
          <cell r="E194">
            <v>196500</v>
          </cell>
          <cell r="F194">
            <v>16375</v>
          </cell>
          <cell r="G194">
            <v>16375</v>
          </cell>
          <cell r="H194">
            <v>16375</v>
          </cell>
          <cell r="I194">
            <v>16375</v>
          </cell>
          <cell r="J194">
            <v>16375</v>
          </cell>
          <cell r="K194">
            <v>16375</v>
          </cell>
          <cell r="L194">
            <v>16375</v>
          </cell>
          <cell r="M194">
            <v>16375</v>
          </cell>
          <cell r="N194">
            <v>16375</v>
          </cell>
          <cell r="O194">
            <v>16375</v>
          </cell>
          <cell r="P194">
            <v>16375</v>
          </cell>
          <cell r="Q194">
            <v>16375</v>
          </cell>
        </row>
        <row r="195">
          <cell r="B195" t="str">
            <v>30302043303</v>
          </cell>
          <cell r="C195" t="str">
            <v>30302</v>
          </cell>
          <cell r="D195">
            <v>3303</v>
          </cell>
          <cell r="E195">
            <v>21900</v>
          </cell>
          <cell r="F195">
            <v>1825</v>
          </cell>
          <cell r="G195">
            <v>1825</v>
          </cell>
          <cell r="H195">
            <v>1825</v>
          </cell>
          <cell r="I195">
            <v>1825</v>
          </cell>
          <cell r="J195">
            <v>1825</v>
          </cell>
          <cell r="K195">
            <v>1825</v>
          </cell>
          <cell r="L195">
            <v>1825</v>
          </cell>
          <cell r="M195">
            <v>1825</v>
          </cell>
          <cell r="N195">
            <v>1825</v>
          </cell>
          <cell r="O195">
            <v>1825</v>
          </cell>
          <cell r="P195">
            <v>1825</v>
          </cell>
          <cell r="Q195">
            <v>1825</v>
          </cell>
        </row>
        <row r="196">
          <cell r="B196" t="str">
            <v>30303061302</v>
          </cell>
          <cell r="C196" t="str">
            <v>30303</v>
          </cell>
          <cell r="D196">
            <v>1302</v>
          </cell>
          <cell r="E196">
            <v>68000</v>
          </cell>
          <cell r="F196">
            <v>3000</v>
          </cell>
          <cell r="G196">
            <v>6000</v>
          </cell>
          <cell r="H196">
            <v>7500</v>
          </cell>
          <cell r="I196">
            <v>5000</v>
          </cell>
          <cell r="J196">
            <v>6500</v>
          </cell>
          <cell r="K196">
            <v>7000</v>
          </cell>
          <cell r="L196">
            <v>6000</v>
          </cell>
          <cell r="M196">
            <v>5500</v>
          </cell>
          <cell r="N196">
            <v>6000</v>
          </cell>
          <cell r="O196">
            <v>6000</v>
          </cell>
          <cell r="P196">
            <v>6000</v>
          </cell>
          <cell r="Q196">
            <v>3500</v>
          </cell>
        </row>
        <row r="197">
          <cell r="B197" t="str">
            <v>30303062103</v>
          </cell>
          <cell r="C197" t="str">
            <v>30303</v>
          </cell>
          <cell r="D197">
            <v>2103</v>
          </cell>
          <cell r="E197">
            <v>51000</v>
          </cell>
          <cell r="F197">
            <v>4250</v>
          </cell>
          <cell r="G197">
            <v>4250</v>
          </cell>
          <cell r="H197">
            <v>4250</v>
          </cell>
          <cell r="I197">
            <v>4250</v>
          </cell>
          <cell r="J197">
            <v>4250</v>
          </cell>
          <cell r="K197">
            <v>4250</v>
          </cell>
          <cell r="L197">
            <v>4250</v>
          </cell>
          <cell r="M197">
            <v>4250</v>
          </cell>
          <cell r="N197">
            <v>4250</v>
          </cell>
          <cell r="O197">
            <v>4250</v>
          </cell>
          <cell r="P197">
            <v>4250</v>
          </cell>
          <cell r="Q197">
            <v>4250</v>
          </cell>
        </row>
        <row r="198">
          <cell r="B198" t="str">
            <v>30303062201</v>
          </cell>
          <cell r="C198" t="str">
            <v>30303</v>
          </cell>
          <cell r="D198">
            <v>2201</v>
          </cell>
          <cell r="E198">
            <v>5100</v>
          </cell>
          <cell r="F198">
            <v>200</v>
          </cell>
          <cell r="G198">
            <v>300</v>
          </cell>
          <cell r="H198">
            <v>1500</v>
          </cell>
          <cell r="I198">
            <v>500</v>
          </cell>
          <cell r="J198">
            <v>400</v>
          </cell>
          <cell r="K198">
            <v>400</v>
          </cell>
          <cell r="L198">
            <v>400</v>
          </cell>
          <cell r="M198">
            <v>400</v>
          </cell>
          <cell r="N198">
            <v>400</v>
          </cell>
          <cell r="O198">
            <v>400</v>
          </cell>
          <cell r="P198">
            <v>200</v>
          </cell>
          <cell r="Q198">
            <v>0</v>
          </cell>
        </row>
        <row r="199">
          <cell r="B199" t="str">
            <v>30303062202</v>
          </cell>
          <cell r="C199" t="str">
            <v>30303</v>
          </cell>
          <cell r="D199">
            <v>2202</v>
          </cell>
          <cell r="E199">
            <v>30439</v>
          </cell>
          <cell r="F199">
            <v>2537</v>
          </cell>
          <cell r="G199">
            <v>2537</v>
          </cell>
          <cell r="H199">
            <v>2537</v>
          </cell>
          <cell r="I199">
            <v>2537</v>
          </cell>
          <cell r="J199">
            <v>2537</v>
          </cell>
          <cell r="K199">
            <v>2537</v>
          </cell>
          <cell r="L199">
            <v>2537</v>
          </cell>
          <cell r="M199">
            <v>2537</v>
          </cell>
          <cell r="N199">
            <v>2537</v>
          </cell>
          <cell r="O199">
            <v>2537</v>
          </cell>
          <cell r="P199">
            <v>2537</v>
          </cell>
          <cell r="Q199">
            <v>2532</v>
          </cell>
        </row>
        <row r="200">
          <cell r="B200" t="str">
            <v>30303062207</v>
          </cell>
          <cell r="C200" t="str">
            <v>30303</v>
          </cell>
          <cell r="D200">
            <v>2207</v>
          </cell>
          <cell r="E200">
            <v>15310</v>
          </cell>
          <cell r="F200">
            <v>800</v>
          </cell>
          <cell r="G200">
            <v>1000</v>
          </cell>
          <cell r="H200">
            <v>1500</v>
          </cell>
          <cell r="I200">
            <v>1500</v>
          </cell>
          <cell r="J200">
            <v>1500</v>
          </cell>
          <cell r="K200">
            <v>1500</v>
          </cell>
          <cell r="L200">
            <v>1500</v>
          </cell>
          <cell r="M200">
            <v>1400</v>
          </cell>
          <cell r="N200">
            <v>1500</v>
          </cell>
          <cell r="O200">
            <v>1310</v>
          </cell>
          <cell r="P200">
            <v>1000</v>
          </cell>
          <cell r="Q200">
            <v>800</v>
          </cell>
        </row>
        <row r="201">
          <cell r="B201" t="str">
            <v>30303062208</v>
          </cell>
          <cell r="C201" t="str">
            <v>30303</v>
          </cell>
          <cell r="D201">
            <v>2208</v>
          </cell>
          <cell r="E201">
            <v>1672</v>
          </cell>
          <cell r="F201">
            <v>139</v>
          </cell>
          <cell r="G201">
            <v>139</v>
          </cell>
          <cell r="H201">
            <v>139</v>
          </cell>
          <cell r="I201">
            <v>139</v>
          </cell>
          <cell r="J201">
            <v>139</v>
          </cell>
          <cell r="K201">
            <v>139</v>
          </cell>
          <cell r="L201">
            <v>139</v>
          </cell>
          <cell r="M201">
            <v>139</v>
          </cell>
          <cell r="N201">
            <v>139</v>
          </cell>
          <cell r="O201">
            <v>139</v>
          </cell>
          <cell r="P201">
            <v>139</v>
          </cell>
          <cell r="Q201">
            <v>143</v>
          </cell>
        </row>
        <row r="202">
          <cell r="B202" t="str">
            <v>30303062306</v>
          </cell>
          <cell r="C202" t="str">
            <v>30303</v>
          </cell>
          <cell r="D202">
            <v>2306</v>
          </cell>
          <cell r="E202">
            <v>20000</v>
          </cell>
          <cell r="F202">
            <v>0</v>
          </cell>
          <cell r="G202">
            <v>5000</v>
          </cell>
          <cell r="H202">
            <v>2500</v>
          </cell>
          <cell r="I202">
            <v>1500</v>
          </cell>
          <cell r="J202">
            <v>1500</v>
          </cell>
          <cell r="K202">
            <v>1000</v>
          </cell>
          <cell r="L202">
            <v>2500</v>
          </cell>
          <cell r="M202">
            <v>3000</v>
          </cell>
          <cell r="N202">
            <v>1500</v>
          </cell>
          <cell r="O202">
            <v>1500</v>
          </cell>
          <cell r="P202">
            <v>0</v>
          </cell>
          <cell r="Q202">
            <v>0</v>
          </cell>
        </row>
        <row r="203">
          <cell r="B203" t="str">
            <v>30303062701</v>
          </cell>
          <cell r="C203" t="str">
            <v>30303</v>
          </cell>
          <cell r="D203">
            <v>2701</v>
          </cell>
          <cell r="E203">
            <v>20100</v>
          </cell>
          <cell r="F203">
            <v>1000</v>
          </cell>
          <cell r="G203">
            <v>2100</v>
          </cell>
          <cell r="H203">
            <v>2000</v>
          </cell>
          <cell r="I203">
            <v>2000</v>
          </cell>
          <cell r="J203">
            <v>2000</v>
          </cell>
          <cell r="K203">
            <v>2000</v>
          </cell>
          <cell r="L203">
            <v>2000</v>
          </cell>
          <cell r="M203">
            <v>2000</v>
          </cell>
          <cell r="N203">
            <v>2000</v>
          </cell>
          <cell r="O203">
            <v>2000</v>
          </cell>
          <cell r="P203">
            <v>1000</v>
          </cell>
          <cell r="Q203">
            <v>0</v>
          </cell>
        </row>
        <row r="204">
          <cell r="B204" t="str">
            <v>30303062702</v>
          </cell>
          <cell r="C204" t="str">
            <v>30303</v>
          </cell>
          <cell r="D204">
            <v>2702</v>
          </cell>
          <cell r="E204">
            <v>3400</v>
          </cell>
          <cell r="F204">
            <v>0</v>
          </cell>
          <cell r="G204">
            <v>1000</v>
          </cell>
          <cell r="H204">
            <v>500</v>
          </cell>
          <cell r="I204">
            <v>800</v>
          </cell>
          <cell r="J204">
            <v>800</v>
          </cell>
          <cell r="K204">
            <v>300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</row>
        <row r="205">
          <cell r="B205" t="str">
            <v>30303062705</v>
          </cell>
          <cell r="C205" t="str">
            <v>30303</v>
          </cell>
          <cell r="D205">
            <v>2705</v>
          </cell>
          <cell r="E205">
            <v>39300</v>
          </cell>
          <cell r="F205">
            <v>2000</v>
          </cell>
          <cell r="G205">
            <v>4000</v>
          </cell>
          <cell r="H205">
            <v>5000</v>
          </cell>
          <cell r="I205">
            <v>4000</v>
          </cell>
          <cell r="J205">
            <v>4000</v>
          </cell>
          <cell r="K205">
            <v>4000</v>
          </cell>
          <cell r="L205">
            <v>4000</v>
          </cell>
          <cell r="M205">
            <v>4000</v>
          </cell>
          <cell r="N205">
            <v>3300</v>
          </cell>
          <cell r="O205">
            <v>3000</v>
          </cell>
          <cell r="P205">
            <v>2000</v>
          </cell>
          <cell r="Q205">
            <v>0</v>
          </cell>
        </row>
        <row r="206">
          <cell r="B206" t="str">
            <v>30303062800</v>
          </cell>
          <cell r="C206" t="str">
            <v>30303</v>
          </cell>
          <cell r="D206">
            <v>2800</v>
          </cell>
          <cell r="E206">
            <v>19900</v>
          </cell>
          <cell r="F206">
            <v>1658</v>
          </cell>
          <cell r="G206">
            <v>1658</v>
          </cell>
          <cell r="H206">
            <v>1658</v>
          </cell>
          <cell r="I206">
            <v>1658</v>
          </cell>
          <cell r="J206">
            <v>1658</v>
          </cell>
          <cell r="K206">
            <v>1658</v>
          </cell>
          <cell r="L206">
            <v>1658</v>
          </cell>
          <cell r="M206">
            <v>1658</v>
          </cell>
          <cell r="N206">
            <v>1658</v>
          </cell>
          <cell r="O206">
            <v>1658</v>
          </cell>
          <cell r="P206">
            <v>1658</v>
          </cell>
          <cell r="Q206">
            <v>1662</v>
          </cell>
        </row>
        <row r="207">
          <cell r="B207" t="str">
            <v>30303062900</v>
          </cell>
          <cell r="C207" t="str">
            <v>30303</v>
          </cell>
          <cell r="D207">
            <v>2900</v>
          </cell>
          <cell r="E207">
            <v>31700</v>
          </cell>
          <cell r="F207">
            <v>2500</v>
          </cell>
          <cell r="G207">
            <v>3000</v>
          </cell>
          <cell r="H207">
            <v>3500</v>
          </cell>
          <cell r="I207">
            <v>3500</v>
          </cell>
          <cell r="J207">
            <v>2500</v>
          </cell>
          <cell r="K207">
            <v>3000</v>
          </cell>
          <cell r="L207">
            <v>2500</v>
          </cell>
          <cell r="M207">
            <v>1500</v>
          </cell>
          <cell r="N207">
            <v>2500</v>
          </cell>
          <cell r="O207">
            <v>2500</v>
          </cell>
          <cell r="P207">
            <v>3700</v>
          </cell>
          <cell r="Q207">
            <v>1000</v>
          </cell>
        </row>
        <row r="208">
          <cell r="B208" t="str">
            <v>30303062907</v>
          </cell>
          <cell r="C208" t="str">
            <v>30303</v>
          </cell>
          <cell r="D208">
            <v>2907</v>
          </cell>
          <cell r="E208">
            <v>53300</v>
          </cell>
          <cell r="F208">
            <v>4000</v>
          </cell>
          <cell r="G208">
            <v>6000</v>
          </cell>
          <cell r="H208">
            <v>5000</v>
          </cell>
          <cell r="I208">
            <v>4800</v>
          </cell>
          <cell r="J208">
            <v>4500</v>
          </cell>
          <cell r="K208">
            <v>6000</v>
          </cell>
          <cell r="L208">
            <v>5000</v>
          </cell>
          <cell r="M208">
            <v>5000</v>
          </cell>
          <cell r="N208">
            <v>5000</v>
          </cell>
          <cell r="O208">
            <v>4000</v>
          </cell>
          <cell r="P208">
            <v>4000</v>
          </cell>
          <cell r="Q208">
            <v>0</v>
          </cell>
        </row>
        <row r="209">
          <cell r="B209" t="str">
            <v>30303063101</v>
          </cell>
          <cell r="C209" t="str">
            <v>30303</v>
          </cell>
          <cell r="D209">
            <v>3101</v>
          </cell>
          <cell r="E209">
            <v>32100</v>
          </cell>
          <cell r="F209">
            <v>2000</v>
          </cell>
          <cell r="G209">
            <v>4000</v>
          </cell>
          <cell r="H209">
            <v>3000</v>
          </cell>
          <cell r="I209">
            <v>2000</v>
          </cell>
          <cell r="J209">
            <v>2000</v>
          </cell>
          <cell r="K209">
            <v>3100</v>
          </cell>
          <cell r="L209">
            <v>3000</v>
          </cell>
          <cell r="M209">
            <v>2000</v>
          </cell>
          <cell r="N209">
            <v>3000</v>
          </cell>
          <cell r="O209">
            <v>4000</v>
          </cell>
          <cell r="P209">
            <v>3000</v>
          </cell>
          <cell r="Q209">
            <v>1000</v>
          </cell>
        </row>
        <row r="210">
          <cell r="B210" t="str">
            <v>30303063103</v>
          </cell>
          <cell r="C210" t="str">
            <v>30303</v>
          </cell>
          <cell r="D210">
            <v>3103</v>
          </cell>
          <cell r="E210">
            <v>19300</v>
          </cell>
          <cell r="F210">
            <v>1600</v>
          </cell>
          <cell r="G210">
            <v>2000</v>
          </cell>
          <cell r="H210">
            <v>2500</v>
          </cell>
          <cell r="I210">
            <v>1500</v>
          </cell>
          <cell r="J210">
            <v>1000</v>
          </cell>
          <cell r="K210">
            <v>1500</v>
          </cell>
          <cell r="L210">
            <v>2000</v>
          </cell>
          <cell r="M210">
            <v>2000</v>
          </cell>
          <cell r="N210">
            <v>2000</v>
          </cell>
          <cell r="O210">
            <v>2000</v>
          </cell>
          <cell r="P210">
            <v>1000</v>
          </cell>
          <cell r="Q210">
            <v>200</v>
          </cell>
        </row>
        <row r="211">
          <cell r="B211" t="str">
            <v>30303063110</v>
          </cell>
          <cell r="C211" t="str">
            <v>30303</v>
          </cell>
          <cell r="D211">
            <v>3110</v>
          </cell>
          <cell r="E211">
            <v>35300</v>
          </cell>
          <cell r="F211">
            <v>2000</v>
          </cell>
          <cell r="G211">
            <v>4000</v>
          </cell>
          <cell r="H211">
            <v>5000</v>
          </cell>
          <cell r="I211">
            <v>4300</v>
          </cell>
          <cell r="J211">
            <v>4000</v>
          </cell>
          <cell r="K211">
            <v>4000</v>
          </cell>
          <cell r="L211">
            <v>4000</v>
          </cell>
          <cell r="M211">
            <v>3000</v>
          </cell>
          <cell r="N211">
            <v>3000</v>
          </cell>
          <cell r="O211">
            <v>2000</v>
          </cell>
          <cell r="P211">
            <v>0</v>
          </cell>
          <cell r="Q211">
            <v>0</v>
          </cell>
        </row>
        <row r="212">
          <cell r="B212" t="str">
            <v>30303063302</v>
          </cell>
          <cell r="C212" t="str">
            <v>30303</v>
          </cell>
          <cell r="D212">
            <v>3302</v>
          </cell>
          <cell r="E212">
            <v>46200</v>
          </cell>
          <cell r="F212">
            <v>3850</v>
          </cell>
          <cell r="G212">
            <v>3850</v>
          </cell>
          <cell r="H212">
            <v>3850</v>
          </cell>
          <cell r="I212">
            <v>3850</v>
          </cell>
          <cell r="J212">
            <v>3850</v>
          </cell>
          <cell r="K212">
            <v>3850</v>
          </cell>
          <cell r="L212">
            <v>3850</v>
          </cell>
          <cell r="M212">
            <v>3850</v>
          </cell>
          <cell r="N212">
            <v>3850</v>
          </cell>
          <cell r="O212">
            <v>3850</v>
          </cell>
          <cell r="P212">
            <v>3850</v>
          </cell>
          <cell r="Q212">
            <v>3850</v>
          </cell>
        </row>
        <row r="213">
          <cell r="B213" t="str">
            <v>30303063303</v>
          </cell>
          <cell r="C213" t="str">
            <v>30303</v>
          </cell>
          <cell r="D213">
            <v>3303</v>
          </cell>
          <cell r="E213">
            <v>8900</v>
          </cell>
          <cell r="F213">
            <v>900</v>
          </cell>
          <cell r="G213">
            <v>800</v>
          </cell>
          <cell r="H213">
            <v>800</v>
          </cell>
          <cell r="I213">
            <v>700</v>
          </cell>
          <cell r="J213">
            <v>700</v>
          </cell>
          <cell r="K213">
            <v>800</v>
          </cell>
          <cell r="L213">
            <v>750</v>
          </cell>
          <cell r="M213">
            <v>750</v>
          </cell>
          <cell r="N213">
            <v>800</v>
          </cell>
          <cell r="O213">
            <v>900</v>
          </cell>
          <cell r="P213">
            <v>700</v>
          </cell>
          <cell r="Q213">
            <v>300</v>
          </cell>
        </row>
        <row r="214">
          <cell r="B214" t="str">
            <v>30304041302</v>
          </cell>
          <cell r="C214" t="str">
            <v>30304</v>
          </cell>
          <cell r="D214">
            <v>1302</v>
          </cell>
          <cell r="E214">
            <v>332000</v>
          </cell>
          <cell r="F214">
            <v>27666</v>
          </cell>
          <cell r="G214">
            <v>27666</v>
          </cell>
          <cell r="H214">
            <v>27666</v>
          </cell>
          <cell r="I214">
            <v>27666</v>
          </cell>
          <cell r="J214">
            <v>27666</v>
          </cell>
          <cell r="K214">
            <v>27666</v>
          </cell>
          <cell r="L214">
            <v>27666</v>
          </cell>
          <cell r="M214">
            <v>27666</v>
          </cell>
          <cell r="N214">
            <v>27666</v>
          </cell>
          <cell r="O214">
            <v>27666</v>
          </cell>
          <cell r="P214">
            <v>27666</v>
          </cell>
          <cell r="Q214">
            <v>27674</v>
          </cell>
        </row>
        <row r="215">
          <cell r="B215" t="str">
            <v>30304042103</v>
          </cell>
          <cell r="C215" t="str">
            <v>30304</v>
          </cell>
          <cell r="D215">
            <v>2103</v>
          </cell>
          <cell r="E215">
            <v>10400</v>
          </cell>
          <cell r="F215">
            <v>866</v>
          </cell>
          <cell r="G215">
            <v>866</v>
          </cell>
          <cell r="H215">
            <v>866</v>
          </cell>
          <cell r="I215">
            <v>866</v>
          </cell>
          <cell r="J215">
            <v>866</v>
          </cell>
          <cell r="K215">
            <v>866</v>
          </cell>
          <cell r="L215">
            <v>866</v>
          </cell>
          <cell r="M215">
            <v>866</v>
          </cell>
          <cell r="N215">
            <v>866</v>
          </cell>
          <cell r="O215">
            <v>866</v>
          </cell>
          <cell r="P215">
            <v>866</v>
          </cell>
          <cell r="Q215">
            <v>874</v>
          </cell>
        </row>
        <row r="216">
          <cell r="B216" t="str">
            <v>30304042202</v>
          </cell>
          <cell r="C216" t="str">
            <v>30304</v>
          </cell>
          <cell r="D216">
            <v>2202</v>
          </cell>
          <cell r="E216">
            <v>114731</v>
          </cell>
          <cell r="F216">
            <v>9561</v>
          </cell>
          <cell r="G216">
            <v>9561</v>
          </cell>
          <cell r="H216">
            <v>9561</v>
          </cell>
          <cell r="I216">
            <v>9561</v>
          </cell>
          <cell r="J216">
            <v>9561</v>
          </cell>
          <cell r="K216">
            <v>9561</v>
          </cell>
          <cell r="L216">
            <v>9561</v>
          </cell>
          <cell r="M216">
            <v>9561</v>
          </cell>
          <cell r="N216">
            <v>9561</v>
          </cell>
          <cell r="O216">
            <v>9561</v>
          </cell>
          <cell r="P216">
            <v>9561</v>
          </cell>
          <cell r="Q216">
            <v>9560</v>
          </cell>
        </row>
        <row r="217">
          <cell r="B217" t="str">
            <v>30304042207</v>
          </cell>
          <cell r="C217" t="str">
            <v>30304</v>
          </cell>
          <cell r="D217">
            <v>2207</v>
          </cell>
          <cell r="E217">
            <v>39250</v>
          </cell>
          <cell r="F217">
            <v>3271</v>
          </cell>
          <cell r="G217">
            <v>3271</v>
          </cell>
          <cell r="H217">
            <v>3271</v>
          </cell>
          <cell r="I217">
            <v>3271</v>
          </cell>
          <cell r="J217">
            <v>3271</v>
          </cell>
          <cell r="K217">
            <v>3271</v>
          </cell>
          <cell r="L217">
            <v>3271</v>
          </cell>
          <cell r="M217">
            <v>3271</v>
          </cell>
          <cell r="N217">
            <v>3271</v>
          </cell>
          <cell r="O217">
            <v>3271</v>
          </cell>
          <cell r="P217">
            <v>3271</v>
          </cell>
          <cell r="Q217">
            <v>3269</v>
          </cell>
        </row>
        <row r="218">
          <cell r="B218" t="str">
            <v>30304042208</v>
          </cell>
          <cell r="C218" t="str">
            <v>30304</v>
          </cell>
          <cell r="D218">
            <v>2208</v>
          </cell>
          <cell r="E218">
            <v>9666</v>
          </cell>
          <cell r="F218">
            <v>806</v>
          </cell>
          <cell r="G218">
            <v>806</v>
          </cell>
          <cell r="H218">
            <v>806</v>
          </cell>
          <cell r="I218">
            <v>806</v>
          </cell>
          <cell r="J218">
            <v>806</v>
          </cell>
          <cell r="K218">
            <v>806</v>
          </cell>
          <cell r="L218">
            <v>806</v>
          </cell>
          <cell r="M218">
            <v>806</v>
          </cell>
          <cell r="N218">
            <v>806</v>
          </cell>
          <cell r="O218">
            <v>806</v>
          </cell>
          <cell r="P218">
            <v>806</v>
          </cell>
          <cell r="Q218">
            <v>806</v>
          </cell>
        </row>
        <row r="219">
          <cell r="B219" t="str">
            <v>30304042701</v>
          </cell>
          <cell r="C219" t="str">
            <v>30304</v>
          </cell>
          <cell r="D219">
            <v>2701</v>
          </cell>
          <cell r="E219">
            <v>63492</v>
          </cell>
          <cell r="F219">
            <v>5291</v>
          </cell>
          <cell r="G219">
            <v>5291</v>
          </cell>
          <cell r="H219">
            <v>5291</v>
          </cell>
          <cell r="I219">
            <v>5291</v>
          </cell>
          <cell r="J219">
            <v>5291</v>
          </cell>
          <cell r="K219">
            <v>5291</v>
          </cell>
          <cell r="L219">
            <v>5291</v>
          </cell>
          <cell r="M219">
            <v>5291</v>
          </cell>
          <cell r="N219">
            <v>5291</v>
          </cell>
          <cell r="O219">
            <v>5291</v>
          </cell>
          <cell r="P219">
            <v>5291</v>
          </cell>
          <cell r="Q219">
            <v>5291</v>
          </cell>
        </row>
        <row r="220">
          <cell r="B220" t="str">
            <v>30304042702</v>
          </cell>
          <cell r="C220" t="str">
            <v>30304</v>
          </cell>
          <cell r="D220">
            <v>2702</v>
          </cell>
          <cell r="E220">
            <v>10800</v>
          </cell>
          <cell r="F220">
            <v>900</v>
          </cell>
          <cell r="G220">
            <v>900</v>
          </cell>
          <cell r="H220">
            <v>900</v>
          </cell>
          <cell r="I220">
            <v>900</v>
          </cell>
          <cell r="J220">
            <v>900</v>
          </cell>
          <cell r="K220">
            <v>900</v>
          </cell>
          <cell r="L220">
            <v>900</v>
          </cell>
          <cell r="M220">
            <v>900</v>
          </cell>
          <cell r="N220">
            <v>900</v>
          </cell>
          <cell r="O220">
            <v>900</v>
          </cell>
          <cell r="P220">
            <v>900</v>
          </cell>
          <cell r="Q220">
            <v>900</v>
          </cell>
        </row>
        <row r="221">
          <cell r="B221" t="str">
            <v>30304042704</v>
          </cell>
          <cell r="C221" t="str">
            <v>30304</v>
          </cell>
          <cell r="D221">
            <v>2704</v>
          </cell>
          <cell r="E221">
            <v>34200</v>
          </cell>
          <cell r="F221">
            <v>2850</v>
          </cell>
          <cell r="G221">
            <v>2850</v>
          </cell>
          <cell r="H221">
            <v>2850</v>
          </cell>
          <cell r="I221">
            <v>2850</v>
          </cell>
          <cell r="J221">
            <v>2850</v>
          </cell>
          <cell r="K221">
            <v>2850</v>
          </cell>
          <cell r="L221">
            <v>2850</v>
          </cell>
          <cell r="M221">
            <v>2850</v>
          </cell>
          <cell r="N221">
            <v>2850</v>
          </cell>
          <cell r="O221">
            <v>2850</v>
          </cell>
          <cell r="P221">
            <v>2850</v>
          </cell>
          <cell r="Q221">
            <v>2850</v>
          </cell>
        </row>
        <row r="222">
          <cell r="B222" t="str">
            <v>30304042705</v>
          </cell>
          <cell r="C222" t="str">
            <v>30304</v>
          </cell>
          <cell r="D222">
            <v>2705</v>
          </cell>
          <cell r="E222">
            <v>21600</v>
          </cell>
          <cell r="F222">
            <v>1800</v>
          </cell>
          <cell r="G222">
            <v>1800</v>
          </cell>
          <cell r="H222">
            <v>1800</v>
          </cell>
          <cell r="I222">
            <v>1800</v>
          </cell>
          <cell r="J222">
            <v>1800</v>
          </cell>
          <cell r="K222">
            <v>1800</v>
          </cell>
          <cell r="L222">
            <v>1800</v>
          </cell>
          <cell r="M222">
            <v>1800</v>
          </cell>
          <cell r="N222">
            <v>1800</v>
          </cell>
          <cell r="O222">
            <v>1800</v>
          </cell>
          <cell r="P222">
            <v>1800</v>
          </cell>
          <cell r="Q222">
            <v>1800</v>
          </cell>
        </row>
        <row r="223">
          <cell r="B223" t="str">
            <v>30304042800</v>
          </cell>
          <cell r="C223" t="str">
            <v>30304</v>
          </cell>
          <cell r="D223">
            <v>2800</v>
          </cell>
          <cell r="E223">
            <v>25500</v>
          </cell>
          <cell r="F223">
            <v>2675</v>
          </cell>
          <cell r="G223">
            <v>2075</v>
          </cell>
          <cell r="H223">
            <v>2075</v>
          </cell>
          <cell r="I223">
            <v>2075</v>
          </cell>
          <cell r="J223">
            <v>2075</v>
          </cell>
          <cell r="K223">
            <v>2075</v>
          </cell>
          <cell r="L223">
            <v>2075</v>
          </cell>
          <cell r="M223">
            <v>2075</v>
          </cell>
          <cell r="N223">
            <v>2075</v>
          </cell>
          <cell r="O223">
            <v>2075</v>
          </cell>
          <cell r="P223">
            <v>2075</v>
          </cell>
          <cell r="Q223">
            <v>2075</v>
          </cell>
        </row>
        <row r="224">
          <cell r="B224" t="str">
            <v>30304042900</v>
          </cell>
          <cell r="C224" t="str">
            <v>30304</v>
          </cell>
          <cell r="D224">
            <v>2900</v>
          </cell>
          <cell r="E224">
            <v>157855</v>
          </cell>
          <cell r="F224">
            <v>13155</v>
          </cell>
          <cell r="G224">
            <v>13155</v>
          </cell>
          <cell r="H224">
            <v>13155</v>
          </cell>
          <cell r="I224">
            <v>13155</v>
          </cell>
          <cell r="J224">
            <v>13155</v>
          </cell>
          <cell r="K224">
            <v>13155</v>
          </cell>
          <cell r="L224">
            <v>13155</v>
          </cell>
          <cell r="M224">
            <v>13155</v>
          </cell>
          <cell r="N224">
            <v>13155</v>
          </cell>
          <cell r="O224">
            <v>13155</v>
          </cell>
          <cell r="P224">
            <v>13155</v>
          </cell>
          <cell r="Q224">
            <v>13150</v>
          </cell>
        </row>
        <row r="225">
          <cell r="B225" t="str">
            <v>30304042907</v>
          </cell>
          <cell r="C225" t="str">
            <v>30304</v>
          </cell>
          <cell r="D225">
            <v>2907</v>
          </cell>
          <cell r="E225">
            <v>3000</v>
          </cell>
          <cell r="F225">
            <v>250</v>
          </cell>
          <cell r="G225">
            <v>250</v>
          </cell>
          <cell r="H225">
            <v>250</v>
          </cell>
          <cell r="I225">
            <v>250</v>
          </cell>
          <cell r="J225">
            <v>250</v>
          </cell>
          <cell r="K225">
            <v>250</v>
          </cell>
          <cell r="L225">
            <v>250</v>
          </cell>
          <cell r="M225">
            <v>250</v>
          </cell>
          <cell r="N225">
            <v>250</v>
          </cell>
          <cell r="O225">
            <v>250</v>
          </cell>
          <cell r="P225">
            <v>250</v>
          </cell>
          <cell r="Q225">
            <v>250</v>
          </cell>
        </row>
        <row r="226">
          <cell r="B226" t="str">
            <v>30304043101</v>
          </cell>
          <cell r="C226" t="str">
            <v>30304</v>
          </cell>
          <cell r="D226">
            <v>3101</v>
          </cell>
          <cell r="E226">
            <v>7704</v>
          </cell>
          <cell r="F226">
            <v>642</v>
          </cell>
          <cell r="G226">
            <v>642</v>
          </cell>
          <cell r="H226">
            <v>642</v>
          </cell>
          <cell r="I226">
            <v>642</v>
          </cell>
          <cell r="J226">
            <v>642</v>
          </cell>
          <cell r="K226">
            <v>642</v>
          </cell>
          <cell r="L226">
            <v>642</v>
          </cell>
          <cell r="M226">
            <v>642</v>
          </cell>
          <cell r="N226">
            <v>642</v>
          </cell>
          <cell r="O226">
            <v>642</v>
          </cell>
          <cell r="P226">
            <v>642</v>
          </cell>
          <cell r="Q226">
            <v>642</v>
          </cell>
        </row>
        <row r="227">
          <cell r="B227" t="str">
            <v>30304043103</v>
          </cell>
          <cell r="C227" t="str">
            <v>30304</v>
          </cell>
          <cell r="D227">
            <v>3103</v>
          </cell>
          <cell r="E227">
            <v>20800</v>
          </cell>
          <cell r="F227">
            <v>1733</v>
          </cell>
          <cell r="G227">
            <v>1733</v>
          </cell>
          <cell r="H227">
            <v>1733</v>
          </cell>
          <cell r="I227">
            <v>1733</v>
          </cell>
          <cell r="J227">
            <v>1733</v>
          </cell>
          <cell r="K227">
            <v>1733</v>
          </cell>
          <cell r="L227">
            <v>1733</v>
          </cell>
          <cell r="M227">
            <v>1733</v>
          </cell>
          <cell r="N227">
            <v>1733</v>
          </cell>
          <cell r="O227">
            <v>1733</v>
          </cell>
          <cell r="P227">
            <v>1733</v>
          </cell>
          <cell r="Q227">
            <v>1737</v>
          </cell>
        </row>
        <row r="228">
          <cell r="B228" t="str">
            <v>30304043302</v>
          </cell>
          <cell r="C228" t="str">
            <v>30304</v>
          </cell>
          <cell r="D228">
            <v>3302</v>
          </cell>
          <cell r="E228">
            <v>96150</v>
          </cell>
          <cell r="F228">
            <v>8013</v>
          </cell>
          <cell r="G228">
            <v>8013</v>
          </cell>
          <cell r="H228">
            <v>8013</v>
          </cell>
          <cell r="I228">
            <v>8013</v>
          </cell>
          <cell r="J228">
            <v>8013</v>
          </cell>
          <cell r="K228">
            <v>8013</v>
          </cell>
          <cell r="L228">
            <v>8013</v>
          </cell>
          <cell r="M228">
            <v>8013</v>
          </cell>
          <cell r="N228">
            <v>8013</v>
          </cell>
          <cell r="O228">
            <v>8013</v>
          </cell>
          <cell r="P228">
            <v>8013</v>
          </cell>
          <cell r="Q228">
            <v>8013</v>
          </cell>
        </row>
        <row r="229">
          <cell r="B229" t="str">
            <v>30304043303</v>
          </cell>
          <cell r="C229" t="str">
            <v>30304</v>
          </cell>
          <cell r="D229">
            <v>3303</v>
          </cell>
          <cell r="E229">
            <v>5700</v>
          </cell>
          <cell r="F229">
            <v>475</v>
          </cell>
          <cell r="G229">
            <v>475</v>
          </cell>
          <cell r="H229">
            <v>475</v>
          </cell>
          <cell r="I229">
            <v>475</v>
          </cell>
          <cell r="J229">
            <v>475</v>
          </cell>
          <cell r="K229">
            <v>475</v>
          </cell>
          <cell r="L229">
            <v>475</v>
          </cell>
          <cell r="M229">
            <v>475</v>
          </cell>
          <cell r="N229">
            <v>475</v>
          </cell>
          <cell r="O229">
            <v>475</v>
          </cell>
          <cell r="P229">
            <v>475</v>
          </cell>
          <cell r="Q229">
            <v>475</v>
          </cell>
        </row>
        <row r="230">
          <cell r="B230" t="str">
            <v>30304043404</v>
          </cell>
          <cell r="C230" t="str">
            <v>30304</v>
          </cell>
          <cell r="D230">
            <v>3404</v>
          </cell>
          <cell r="E230">
            <v>3600</v>
          </cell>
          <cell r="F230">
            <v>300</v>
          </cell>
          <cell r="G230">
            <v>300</v>
          </cell>
          <cell r="H230">
            <v>300</v>
          </cell>
          <cell r="I230">
            <v>300</v>
          </cell>
          <cell r="J230">
            <v>300</v>
          </cell>
          <cell r="K230">
            <v>300</v>
          </cell>
          <cell r="L230">
            <v>300</v>
          </cell>
          <cell r="M230">
            <v>300</v>
          </cell>
          <cell r="N230">
            <v>300</v>
          </cell>
          <cell r="O230">
            <v>300</v>
          </cell>
          <cell r="P230">
            <v>300</v>
          </cell>
          <cell r="Q230">
            <v>300</v>
          </cell>
        </row>
        <row r="231">
          <cell r="B231" t="str">
            <v>30305041302</v>
          </cell>
          <cell r="C231" t="str">
            <v>30305</v>
          </cell>
          <cell r="D231">
            <v>1302</v>
          </cell>
          <cell r="E231">
            <v>16800</v>
          </cell>
          <cell r="F231">
            <v>1400</v>
          </cell>
          <cell r="G231">
            <v>1400</v>
          </cell>
          <cell r="H231">
            <v>1400</v>
          </cell>
          <cell r="I231">
            <v>1400</v>
          </cell>
          <cell r="J231">
            <v>1400</v>
          </cell>
          <cell r="K231">
            <v>1400</v>
          </cell>
          <cell r="L231">
            <v>1400</v>
          </cell>
          <cell r="M231">
            <v>1400</v>
          </cell>
          <cell r="N231">
            <v>1400</v>
          </cell>
          <cell r="O231">
            <v>1400</v>
          </cell>
          <cell r="P231">
            <v>1400</v>
          </cell>
          <cell r="Q231">
            <v>1400</v>
          </cell>
        </row>
        <row r="232">
          <cell r="B232" t="str">
            <v>30305042103</v>
          </cell>
          <cell r="C232" t="str">
            <v>30305</v>
          </cell>
          <cell r="D232">
            <v>2103</v>
          </cell>
          <cell r="E232">
            <v>104900</v>
          </cell>
          <cell r="F232">
            <v>8742</v>
          </cell>
          <cell r="G232">
            <v>8742</v>
          </cell>
          <cell r="H232">
            <v>8742</v>
          </cell>
          <cell r="I232">
            <v>8742</v>
          </cell>
          <cell r="J232">
            <v>8742</v>
          </cell>
          <cell r="K232">
            <v>8742</v>
          </cell>
          <cell r="L232">
            <v>8742</v>
          </cell>
          <cell r="M232">
            <v>8742</v>
          </cell>
          <cell r="N232">
            <v>8742</v>
          </cell>
          <cell r="O232">
            <v>8742</v>
          </cell>
          <cell r="P232">
            <v>8742</v>
          </cell>
          <cell r="Q232">
            <v>8738</v>
          </cell>
        </row>
        <row r="233">
          <cell r="B233" t="str">
            <v>30305042201</v>
          </cell>
          <cell r="C233" t="str">
            <v>30305</v>
          </cell>
          <cell r="D233">
            <v>2201</v>
          </cell>
          <cell r="E233">
            <v>11850</v>
          </cell>
          <cell r="F233">
            <v>988</v>
          </cell>
          <cell r="G233">
            <v>988</v>
          </cell>
          <cell r="H233">
            <v>988</v>
          </cell>
          <cell r="I233">
            <v>988</v>
          </cell>
          <cell r="J233">
            <v>988</v>
          </cell>
          <cell r="K233">
            <v>988</v>
          </cell>
          <cell r="L233">
            <v>988</v>
          </cell>
          <cell r="M233">
            <v>988</v>
          </cell>
          <cell r="N233">
            <v>988</v>
          </cell>
          <cell r="O233">
            <v>988</v>
          </cell>
          <cell r="P233">
            <v>988</v>
          </cell>
          <cell r="Q233">
            <v>988</v>
          </cell>
        </row>
        <row r="234">
          <cell r="B234" t="str">
            <v>30305042202</v>
          </cell>
          <cell r="C234" t="str">
            <v>30305</v>
          </cell>
          <cell r="D234">
            <v>2202</v>
          </cell>
          <cell r="E234">
            <v>65761</v>
          </cell>
          <cell r="F234">
            <v>5480</v>
          </cell>
          <cell r="G234">
            <v>5480</v>
          </cell>
          <cell r="H234">
            <v>5480</v>
          </cell>
          <cell r="I234">
            <v>5480</v>
          </cell>
          <cell r="J234">
            <v>5480</v>
          </cell>
          <cell r="K234">
            <v>5480</v>
          </cell>
          <cell r="L234">
            <v>5480</v>
          </cell>
          <cell r="M234">
            <v>5480</v>
          </cell>
          <cell r="N234">
            <v>5480</v>
          </cell>
          <cell r="O234">
            <v>5480</v>
          </cell>
          <cell r="P234">
            <v>5480</v>
          </cell>
          <cell r="Q234">
            <v>5481</v>
          </cell>
        </row>
        <row r="235">
          <cell r="B235" t="str">
            <v>30305042207</v>
          </cell>
          <cell r="C235" t="str">
            <v>30305</v>
          </cell>
          <cell r="D235">
            <v>2207</v>
          </cell>
          <cell r="E235">
            <v>34700</v>
          </cell>
          <cell r="F235">
            <v>2891</v>
          </cell>
          <cell r="G235">
            <v>2891</v>
          </cell>
          <cell r="H235">
            <v>2891</v>
          </cell>
          <cell r="I235">
            <v>2891</v>
          </cell>
          <cell r="J235">
            <v>2891</v>
          </cell>
          <cell r="K235">
            <v>2891</v>
          </cell>
          <cell r="L235">
            <v>2891</v>
          </cell>
          <cell r="M235">
            <v>2891</v>
          </cell>
          <cell r="N235">
            <v>2891</v>
          </cell>
          <cell r="O235">
            <v>2891</v>
          </cell>
          <cell r="P235">
            <v>2891</v>
          </cell>
          <cell r="Q235">
            <v>2899</v>
          </cell>
        </row>
        <row r="236">
          <cell r="B236" t="str">
            <v>30305042306</v>
          </cell>
          <cell r="C236" t="str">
            <v>30305</v>
          </cell>
          <cell r="D236">
            <v>2306</v>
          </cell>
          <cell r="E236">
            <v>71200</v>
          </cell>
          <cell r="F236">
            <v>5933</v>
          </cell>
          <cell r="G236">
            <v>5933</v>
          </cell>
          <cell r="H236">
            <v>5933</v>
          </cell>
          <cell r="I236">
            <v>5933</v>
          </cell>
          <cell r="J236">
            <v>5933</v>
          </cell>
          <cell r="K236">
            <v>5933</v>
          </cell>
          <cell r="L236">
            <v>5933</v>
          </cell>
          <cell r="M236">
            <v>5933</v>
          </cell>
          <cell r="N236">
            <v>5933</v>
          </cell>
          <cell r="O236">
            <v>5933</v>
          </cell>
          <cell r="P236">
            <v>5933</v>
          </cell>
          <cell r="Q236">
            <v>5937</v>
          </cell>
        </row>
        <row r="237">
          <cell r="B237" t="str">
            <v>30305042701</v>
          </cell>
          <cell r="C237" t="str">
            <v>30305</v>
          </cell>
          <cell r="D237">
            <v>2701</v>
          </cell>
          <cell r="E237">
            <v>48900</v>
          </cell>
          <cell r="F237">
            <v>4075</v>
          </cell>
          <cell r="G237">
            <v>4075</v>
          </cell>
          <cell r="H237">
            <v>4075</v>
          </cell>
          <cell r="I237">
            <v>4075</v>
          </cell>
          <cell r="J237">
            <v>4075</v>
          </cell>
          <cell r="K237">
            <v>4075</v>
          </cell>
          <cell r="L237">
            <v>4075</v>
          </cell>
          <cell r="M237">
            <v>4075</v>
          </cell>
          <cell r="N237">
            <v>4075</v>
          </cell>
          <cell r="O237">
            <v>4075</v>
          </cell>
          <cell r="P237">
            <v>4075</v>
          </cell>
          <cell r="Q237">
            <v>4075</v>
          </cell>
        </row>
        <row r="238">
          <cell r="B238" t="str">
            <v>30305042702</v>
          </cell>
          <cell r="C238" t="str">
            <v>30305</v>
          </cell>
          <cell r="D238">
            <v>2702</v>
          </cell>
          <cell r="E238">
            <v>12000</v>
          </cell>
          <cell r="F238">
            <v>1000</v>
          </cell>
          <cell r="G238">
            <v>1000</v>
          </cell>
          <cell r="H238">
            <v>1000</v>
          </cell>
          <cell r="I238">
            <v>1000</v>
          </cell>
          <cell r="J238">
            <v>1000</v>
          </cell>
          <cell r="K238">
            <v>1000</v>
          </cell>
          <cell r="L238">
            <v>1000</v>
          </cell>
          <cell r="M238">
            <v>1000</v>
          </cell>
          <cell r="N238">
            <v>1000</v>
          </cell>
          <cell r="O238">
            <v>1000</v>
          </cell>
          <cell r="P238">
            <v>1000</v>
          </cell>
          <cell r="Q238">
            <v>1000</v>
          </cell>
        </row>
        <row r="239">
          <cell r="B239" t="str">
            <v>30305042705</v>
          </cell>
          <cell r="C239" t="str">
            <v>30305</v>
          </cell>
          <cell r="D239">
            <v>2705</v>
          </cell>
          <cell r="E239">
            <v>56700</v>
          </cell>
          <cell r="F239">
            <v>4725</v>
          </cell>
          <cell r="G239">
            <v>4725</v>
          </cell>
          <cell r="H239">
            <v>4725</v>
          </cell>
          <cell r="I239">
            <v>4725</v>
          </cell>
          <cell r="J239">
            <v>4725</v>
          </cell>
          <cell r="K239">
            <v>4725</v>
          </cell>
          <cell r="L239">
            <v>4725</v>
          </cell>
          <cell r="M239">
            <v>4725</v>
          </cell>
          <cell r="N239">
            <v>4725</v>
          </cell>
          <cell r="O239">
            <v>4725</v>
          </cell>
          <cell r="P239">
            <v>4725</v>
          </cell>
          <cell r="Q239">
            <v>4725</v>
          </cell>
        </row>
        <row r="240">
          <cell r="B240" t="str">
            <v>30305042800</v>
          </cell>
          <cell r="C240" t="str">
            <v>30305</v>
          </cell>
          <cell r="D240">
            <v>2800</v>
          </cell>
          <cell r="E240">
            <v>65700</v>
          </cell>
          <cell r="F240">
            <v>5475</v>
          </cell>
          <cell r="G240">
            <v>5475</v>
          </cell>
          <cell r="H240">
            <v>5475</v>
          </cell>
          <cell r="I240">
            <v>5475</v>
          </cell>
          <cell r="J240">
            <v>5475</v>
          </cell>
          <cell r="K240">
            <v>5475</v>
          </cell>
          <cell r="L240">
            <v>5475</v>
          </cell>
          <cell r="M240">
            <v>5475</v>
          </cell>
          <cell r="N240">
            <v>5475</v>
          </cell>
          <cell r="O240">
            <v>5475</v>
          </cell>
          <cell r="P240">
            <v>5475</v>
          </cell>
          <cell r="Q240">
            <v>5475</v>
          </cell>
        </row>
        <row r="241">
          <cell r="B241" t="str">
            <v>30305042900</v>
          </cell>
          <cell r="C241" t="str">
            <v>30305</v>
          </cell>
          <cell r="D241">
            <v>2900</v>
          </cell>
          <cell r="E241">
            <v>42000</v>
          </cell>
          <cell r="F241">
            <v>3500</v>
          </cell>
          <cell r="G241">
            <v>3500</v>
          </cell>
          <cell r="H241">
            <v>3500</v>
          </cell>
          <cell r="I241">
            <v>3500</v>
          </cell>
          <cell r="J241">
            <v>3500</v>
          </cell>
          <cell r="K241">
            <v>3500</v>
          </cell>
          <cell r="L241">
            <v>3500</v>
          </cell>
          <cell r="M241">
            <v>3500</v>
          </cell>
          <cell r="N241">
            <v>3500</v>
          </cell>
          <cell r="O241">
            <v>3500</v>
          </cell>
          <cell r="P241">
            <v>3500</v>
          </cell>
          <cell r="Q241">
            <v>3500</v>
          </cell>
        </row>
        <row r="242">
          <cell r="B242" t="str">
            <v>30305042907</v>
          </cell>
          <cell r="C242" t="str">
            <v>30305</v>
          </cell>
          <cell r="D242">
            <v>2907</v>
          </cell>
          <cell r="E242">
            <v>20000</v>
          </cell>
          <cell r="F242">
            <v>1666</v>
          </cell>
          <cell r="G242">
            <v>1666</v>
          </cell>
          <cell r="H242">
            <v>1666</v>
          </cell>
          <cell r="I242">
            <v>1666</v>
          </cell>
          <cell r="J242">
            <v>1666</v>
          </cell>
          <cell r="K242">
            <v>1666</v>
          </cell>
          <cell r="L242">
            <v>1666</v>
          </cell>
          <cell r="M242">
            <v>1666</v>
          </cell>
          <cell r="N242">
            <v>1666</v>
          </cell>
          <cell r="O242">
            <v>1666</v>
          </cell>
          <cell r="P242">
            <v>1666</v>
          </cell>
          <cell r="Q242">
            <v>1674</v>
          </cell>
        </row>
        <row r="243">
          <cell r="B243" t="str">
            <v>30305043101</v>
          </cell>
          <cell r="C243" t="str">
            <v>30305</v>
          </cell>
          <cell r="D243">
            <v>3101</v>
          </cell>
          <cell r="E243">
            <v>23650</v>
          </cell>
          <cell r="F243">
            <v>1970</v>
          </cell>
          <cell r="G243">
            <v>1970</v>
          </cell>
          <cell r="H243">
            <v>1970</v>
          </cell>
          <cell r="I243">
            <v>1970</v>
          </cell>
          <cell r="J243">
            <v>1970</v>
          </cell>
          <cell r="K243">
            <v>1970</v>
          </cell>
          <cell r="L243">
            <v>1970</v>
          </cell>
          <cell r="M243">
            <v>1970</v>
          </cell>
          <cell r="N243">
            <v>1970</v>
          </cell>
          <cell r="O243">
            <v>1970</v>
          </cell>
          <cell r="P243">
            <v>1970</v>
          </cell>
          <cell r="Q243">
            <v>1980</v>
          </cell>
        </row>
        <row r="244">
          <cell r="B244" t="str">
            <v>30305043103</v>
          </cell>
          <cell r="C244" t="str">
            <v>30305</v>
          </cell>
          <cell r="D244">
            <v>3103</v>
          </cell>
          <cell r="E244">
            <v>45300</v>
          </cell>
          <cell r="F244">
            <v>3775</v>
          </cell>
          <cell r="G244">
            <v>3775</v>
          </cell>
          <cell r="H244">
            <v>3775</v>
          </cell>
          <cell r="I244">
            <v>3775</v>
          </cell>
          <cell r="J244">
            <v>3775</v>
          </cell>
          <cell r="K244">
            <v>3775</v>
          </cell>
          <cell r="L244">
            <v>3775</v>
          </cell>
          <cell r="M244">
            <v>3775</v>
          </cell>
          <cell r="N244">
            <v>3775</v>
          </cell>
          <cell r="O244">
            <v>3775</v>
          </cell>
          <cell r="P244">
            <v>3775</v>
          </cell>
          <cell r="Q244">
            <v>3775</v>
          </cell>
        </row>
        <row r="245">
          <cell r="B245" t="str">
            <v>30305043106</v>
          </cell>
          <cell r="C245" t="str">
            <v>30305</v>
          </cell>
          <cell r="D245">
            <v>3106</v>
          </cell>
          <cell r="E245">
            <v>24000</v>
          </cell>
          <cell r="F245">
            <v>2000</v>
          </cell>
          <cell r="G245">
            <v>2000</v>
          </cell>
          <cell r="H245">
            <v>2000</v>
          </cell>
          <cell r="I245">
            <v>2000</v>
          </cell>
          <cell r="J245">
            <v>2000</v>
          </cell>
          <cell r="K245">
            <v>2000</v>
          </cell>
          <cell r="L245">
            <v>2000</v>
          </cell>
          <cell r="M245">
            <v>2000</v>
          </cell>
          <cell r="N245">
            <v>2000</v>
          </cell>
          <cell r="O245">
            <v>2000</v>
          </cell>
          <cell r="P245">
            <v>2000</v>
          </cell>
          <cell r="Q245">
            <v>2000</v>
          </cell>
        </row>
        <row r="246">
          <cell r="B246" t="str">
            <v>30305043108</v>
          </cell>
          <cell r="C246" t="str">
            <v>30305</v>
          </cell>
          <cell r="D246">
            <v>3108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</row>
        <row r="247">
          <cell r="B247" t="str">
            <v>30305043110</v>
          </cell>
          <cell r="C247" t="str">
            <v>30305</v>
          </cell>
          <cell r="D247">
            <v>3110</v>
          </cell>
          <cell r="E247">
            <v>13200</v>
          </cell>
          <cell r="F247">
            <v>1100</v>
          </cell>
          <cell r="G247">
            <v>1100</v>
          </cell>
          <cell r="H247">
            <v>1100</v>
          </cell>
          <cell r="I247">
            <v>1100</v>
          </cell>
          <cell r="J247">
            <v>1100</v>
          </cell>
          <cell r="K247">
            <v>1100</v>
          </cell>
          <cell r="L247">
            <v>1100</v>
          </cell>
          <cell r="M247">
            <v>1100</v>
          </cell>
          <cell r="N247">
            <v>1100</v>
          </cell>
          <cell r="O247">
            <v>1100</v>
          </cell>
          <cell r="P247">
            <v>1100</v>
          </cell>
          <cell r="Q247">
            <v>1100</v>
          </cell>
        </row>
        <row r="248">
          <cell r="B248" t="str">
            <v>30305043302</v>
          </cell>
          <cell r="C248" t="str">
            <v>30305</v>
          </cell>
          <cell r="D248">
            <v>3302</v>
          </cell>
          <cell r="E248">
            <v>96000</v>
          </cell>
          <cell r="F248">
            <v>8000</v>
          </cell>
          <cell r="G248">
            <v>8000</v>
          </cell>
          <cell r="H248">
            <v>8000</v>
          </cell>
          <cell r="I248">
            <v>8000</v>
          </cell>
          <cell r="J248">
            <v>8000</v>
          </cell>
          <cell r="K248">
            <v>8000</v>
          </cell>
          <cell r="L248">
            <v>8000</v>
          </cell>
          <cell r="M248">
            <v>8000</v>
          </cell>
          <cell r="N248">
            <v>8000</v>
          </cell>
          <cell r="O248">
            <v>8000</v>
          </cell>
          <cell r="P248">
            <v>8000</v>
          </cell>
          <cell r="Q248">
            <v>8000</v>
          </cell>
        </row>
        <row r="249">
          <cell r="B249" t="str">
            <v>30305043303</v>
          </cell>
          <cell r="C249" t="str">
            <v>30305</v>
          </cell>
          <cell r="D249">
            <v>3303</v>
          </cell>
          <cell r="E249">
            <v>13300</v>
          </cell>
          <cell r="F249">
            <v>1108</v>
          </cell>
          <cell r="G249">
            <v>1108</v>
          </cell>
          <cell r="H249">
            <v>1108</v>
          </cell>
          <cell r="I249">
            <v>1108</v>
          </cell>
          <cell r="J249">
            <v>1108</v>
          </cell>
          <cell r="K249">
            <v>1108</v>
          </cell>
          <cell r="L249">
            <v>1108</v>
          </cell>
          <cell r="M249">
            <v>1108</v>
          </cell>
          <cell r="N249">
            <v>1108</v>
          </cell>
          <cell r="O249">
            <v>1108</v>
          </cell>
          <cell r="P249">
            <v>1108</v>
          </cell>
          <cell r="Q249">
            <v>1112</v>
          </cell>
        </row>
        <row r="250">
          <cell r="B250" t="str">
            <v>30306041302</v>
          </cell>
          <cell r="C250" t="str">
            <v>30306</v>
          </cell>
          <cell r="D250">
            <v>1302</v>
          </cell>
          <cell r="E250">
            <v>56300</v>
          </cell>
          <cell r="F250">
            <v>4692</v>
          </cell>
          <cell r="G250">
            <v>4692</v>
          </cell>
          <cell r="H250">
            <v>4692</v>
          </cell>
          <cell r="I250">
            <v>4692</v>
          </cell>
          <cell r="J250">
            <v>4692</v>
          </cell>
          <cell r="K250">
            <v>4692</v>
          </cell>
          <cell r="L250">
            <v>4692</v>
          </cell>
          <cell r="M250">
            <v>4692</v>
          </cell>
          <cell r="N250">
            <v>4692</v>
          </cell>
          <cell r="O250">
            <v>4692</v>
          </cell>
          <cell r="P250">
            <v>4692</v>
          </cell>
          <cell r="Q250">
            <v>4688</v>
          </cell>
        </row>
        <row r="251">
          <cell r="B251" t="str">
            <v>30306042103</v>
          </cell>
          <cell r="C251" t="str">
            <v>30306</v>
          </cell>
          <cell r="D251">
            <v>2103</v>
          </cell>
          <cell r="E251">
            <v>11700</v>
          </cell>
          <cell r="F251">
            <v>975</v>
          </cell>
          <cell r="G251">
            <v>975</v>
          </cell>
          <cell r="H251">
            <v>975</v>
          </cell>
          <cell r="I251">
            <v>975</v>
          </cell>
          <cell r="J251">
            <v>975</v>
          </cell>
          <cell r="K251">
            <v>975</v>
          </cell>
          <cell r="L251">
            <v>975</v>
          </cell>
          <cell r="M251">
            <v>975</v>
          </cell>
          <cell r="N251">
            <v>975</v>
          </cell>
          <cell r="O251">
            <v>975</v>
          </cell>
          <cell r="P251">
            <v>975</v>
          </cell>
          <cell r="Q251">
            <v>975</v>
          </cell>
        </row>
        <row r="252">
          <cell r="B252" t="str">
            <v>30306042202</v>
          </cell>
          <cell r="C252" t="str">
            <v>30306</v>
          </cell>
          <cell r="D252">
            <v>2202</v>
          </cell>
          <cell r="E252">
            <v>83721</v>
          </cell>
          <cell r="F252">
            <v>6977</v>
          </cell>
          <cell r="G252">
            <v>6977</v>
          </cell>
          <cell r="H252">
            <v>6977</v>
          </cell>
          <cell r="I252">
            <v>6977</v>
          </cell>
          <cell r="J252">
            <v>6977</v>
          </cell>
          <cell r="K252">
            <v>6977</v>
          </cell>
          <cell r="L252">
            <v>6977</v>
          </cell>
          <cell r="M252">
            <v>6977</v>
          </cell>
          <cell r="N252">
            <v>6977</v>
          </cell>
          <cell r="O252">
            <v>6977</v>
          </cell>
          <cell r="P252">
            <v>6977</v>
          </cell>
          <cell r="Q252">
            <v>6974</v>
          </cell>
        </row>
        <row r="253">
          <cell r="B253" t="str">
            <v>30306042207</v>
          </cell>
          <cell r="C253" t="str">
            <v>30306</v>
          </cell>
          <cell r="D253">
            <v>2207</v>
          </cell>
          <cell r="E253">
            <v>22954</v>
          </cell>
          <cell r="F253">
            <v>1913</v>
          </cell>
          <cell r="G253">
            <v>1913</v>
          </cell>
          <cell r="H253">
            <v>1913</v>
          </cell>
          <cell r="I253">
            <v>1913</v>
          </cell>
          <cell r="J253">
            <v>1913</v>
          </cell>
          <cell r="K253">
            <v>1913</v>
          </cell>
          <cell r="L253">
            <v>1913</v>
          </cell>
          <cell r="M253">
            <v>1913</v>
          </cell>
          <cell r="N253">
            <v>1913</v>
          </cell>
          <cell r="O253">
            <v>1913</v>
          </cell>
          <cell r="P253">
            <v>1913</v>
          </cell>
          <cell r="Q253">
            <v>1911</v>
          </cell>
        </row>
        <row r="254">
          <cell r="B254" t="str">
            <v>30306042208</v>
          </cell>
          <cell r="C254" t="str">
            <v>30306</v>
          </cell>
          <cell r="D254">
            <v>2208</v>
          </cell>
          <cell r="E254">
            <v>3097</v>
          </cell>
          <cell r="F254">
            <v>258</v>
          </cell>
          <cell r="G254">
            <v>258</v>
          </cell>
          <cell r="H254">
            <v>258</v>
          </cell>
          <cell r="I254">
            <v>258</v>
          </cell>
          <cell r="J254">
            <v>258</v>
          </cell>
          <cell r="K254">
            <v>258</v>
          </cell>
          <cell r="L254">
            <v>258</v>
          </cell>
          <cell r="M254">
            <v>258</v>
          </cell>
          <cell r="N254">
            <v>258</v>
          </cell>
          <cell r="O254">
            <v>258</v>
          </cell>
          <cell r="P254">
            <v>258</v>
          </cell>
          <cell r="Q254">
            <v>259</v>
          </cell>
        </row>
        <row r="255">
          <cell r="B255" t="str">
            <v>30306042701</v>
          </cell>
          <cell r="C255" t="str">
            <v>30306</v>
          </cell>
          <cell r="D255">
            <v>2701</v>
          </cell>
          <cell r="E255">
            <v>82800</v>
          </cell>
          <cell r="F255">
            <v>6900</v>
          </cell>
          <cell r="G255">
            <v>6900</v>
          </cell>
          <cell r="H255">
            <v>6900</v>
          </cell>
          <cell r="I255">
            <v>6900</v>
          </cell>
          <cell r="J255">
            <v>6900</v>
          </cell>
          <cell r="K255">
            <v>6900</v>
          </cell>
          <cell r="L255">
            <v>6900</v>
          </cell>
          <cell r="M255">
            <v>6900</v>
          </cell>
          <cell r="N255">
            <v>6900</v>
          </cell>
          <cell r="O255">
            <v>6900</v>
          </cell>
          <cell r="P255">
            <v>6900</v>
          </cell>
          <cell r="Q255">
            <v>6900</v>
          </cell>
        </row>
        <row r="256">
          <cell r="B256" t="str">
            <v>30306042702</v>
          </cell>
          <cell r="C256" t="str">
            <v>30306</v>
          </cell>
          <cell r="D256">
            <v>2702</v>
          </cell>
          <cell r="E256">
            <v>21200</v>
          </cell>
          <cell r="F256">
            <v>1767</v>
          </cell>
          <cell r="G256">
            <v>1767</v>
          </cell>
          <cell r="H256">
            <v>1767</v>
          </cell>
          <cell r="I256">
            <v>1767</v>
          </cell>
          <cell r="J256">
            <v>1767</v>
          </cell>
          <cell r="K256">
            <v>1767</v>
          </cell>
          <cell r="L256">
            <v>1767</v>
          </cell>
          <cell r="M256">
            <v>1767</v>
          </cell>
          <cell r="N256">
            <v>1767</v>
          </cell>
          <cell r="O256">
            <v>1767</v>
          </cell>
          <cell r="P256">
            <v>1767</v>
          </cell>
          <cell r="Q256">
            <v>1763</v>
          </cell>
        </row>
        <row r="257">
          <cell r="B257" t="str">
            <v>30306042705</v>
          </cell>
          <cell r="C257" t="str">
            <v>30306</v>
          </cell>
          <cell r="D257">
            <v>2705</v>
          </cell>
          <cell r="E257">
            <v>8700</v>
          </cell>
          <cell r="F257">
            <v>725</v>
          </cell>
          <cell r="G257">
            <v>725</v>
          </cell>
          <cell r="H257">
            <v>725</v>
          </cell>
          <cell r="I257">
            <v>725</v>
          </cell>
          <cell r="J257">
            <v>725</v>
          </cell>
          <cell r="K257">
            <v>725</v>
          </cell>
          <cell r="L257">
            <v>725</v>
          </cell>
          <cell r="M257">
            <v>725</v>
          </cell>
          <cell r="N257">
            <v>725</v>
          </cell>
          <cell r="O257">
            <v>725</v>
          </cell>
          <cell r="P257">
            <v>725</v>
          </cell>
          <cell r="Q257">
            <v>725</v>
          </cell>
        </row>
        <row r="258">
          <cell r="B258" t="str">
            <v>30306042800</v>
          </cell>
          <cell r="C258" t="str">
            <v>30306</v>
          </cell>
          <cell r="D258">
            <v>2800</v>
          </cell>
          <cell r="E258">
            <v>18000</v>
          </cell>
          <cell r="F258">
            <v>1500</v>
          </cell>
          <cell r="G258">
            <v>1500</v>
          </cell>
          <cell r="H258">
            <v>1500</v>
          </cell>
          <cell r="I258">
            <v>1500</v>
          </cell>
          <cell r="J258">
            <v>1500</v>
          </cell>
          <cell r="K258">
            <v>1500</v>
          </cell>
          <cell r="L258">
            <v>1500</v>
          </cell>
          <cell r="M258">
            <v>1500</v>
          </cell>
          <cell r="N258">
            <v>1500</v>
          </cell>
          <cell r="O258">
            <v>1500</v>
          </cell>
          <cell r="P258">
            <v>1500</v>
          </cell>
          <cell r="Q258">
            <v>1500</v>
          </cell>
        </row>
        <row r="259">
          <cell r="B259" t="str">
            <v>30306042900</v>
          </cell>
          <cell r="C259" t="str">
            <v>30306</v>
          </cell>
          <cell r="D259">
            <v>2900</v>
          </cell>
          <cell r="E259">
            <v>50000</v>
          </cell>
          <cell r="F259">
            <v>4167</v>
          </cell>
          <cell r="G259">
            <v>4167</v>
          </cell>
          <cell r="H259">
            <v>4167</v>
          </cell>
          <cell r="I259">
            <v>4167</v>
          </cell>
          <cell r="J259">
            <v>4167</v>
          </cell>
          <cell r="K259">
            <v>4167</v>
          </cell>
          <cell r="L259">
            <v>4167</v>
          </cell>
          <cell r="M259">
            <v>4167</v>
          </cell>
          <cell r="N259">
            <v>4167</v>
          </cell>
          <cell r="O259">
            <v>4167</v>
          </cell>
          <cell r="P259">
            <v>4167</v>
          </cell>
          <cell r="Q259">
            <v>4163</v>
          </cell>
        </row>
        <row r="260">
          <cell r="B260" t="str">
            <v>30306042907</v>
          </cell>
          <cell r="C260" t="str">
            <v>30306</v>
          </cell>
          <cell r="D260">
            <v>2907</v>
          </cell>
          <cell r="E260">
            <v>21100</v>
          </cell>
          <cell r="F260">
            <v>1758</v>
          </cell>
          <cell r="G260">
            <v>1758</v>
          </cell>
          <cell r="H260">
            <v>1758</v>
          </cell>
          <cell r="I260">
            <v>1758</v>
          </cell>
          <cell r="J260">
            <v>1758</v>
          </cell>
          <cell r="K260">
            <v>1758</v>
          </cell>
          <cell r="L260">
            <v>1758</v>
          </cell>
          <cell r="M260">
            <v>1758</v>
          </cell>
          <cell r="N260">
            <v>1758</v>
          </cell>
          <cell r="O260">
            <v>1758</v>
          </cell>
          <cell r="P260">
            <v>1758</v>
          </cell>
          <cell r="Q260">
            <v>1762</v>
          </cell>
        </row>
        <row r="261">
          <cell r="B261" t="str">
            <v>30306043101</v>
          </cell>
          <cell r="C261" t="str">
            <v>30306</v>
          </cell>
          <cell r="D261">
            <v>3101</v>
          </cell>
          <cell r="E261">
            <v>14100</v>
          </cell>
          <cell r="F261">
            <v>1175</v>
          </cell>
          <cell r="G261">
            <v>1175</v>
          </cell>
          <cell r="H261">
            <v>1175</v>
          </cell>
          <cell r="I261">
            <v>1175</v>
          </cell>
          <cell r="J261">
            <v>1175</v>
          </cell>
          <cell r="K261">
            <v>1175</v>
          </cell>
          <cell r="L261">
            <v>1175</v>
          </cell>
          <cell r="M261">
            <v>1175</v>
          </cell>
          <cell r="N261">
            <v>1175</v>
          </cell>
          <cell r="O261">
            <v>1175</v>
          </cell>
          <cell r="P261">
            <v>1175</v>
          </cell>
          <cell r="Q261">
            <v>1175</v>
          </cell>
        </row>
        <row r="262">
          <cell r="B262" t="str">
            <v>30306043103</v>
          </cell>
          <cell r="C262" t="str">
            <v>30306</v>
          </cell>
          <cell r="D262">
            <v>3103</v>
          </cell>
          <cell r="E262">
            <v>7100</v>
          </cell>
          <cell r="F262">
            <v>592</v>
          </cell>
          <cell r="G262">
            <v>592</v>
          </cell>
          <cell r="H262">
            <v>592</v>
          </cell>
          <cell r="I262">
            <v>592</v>
          </cell>
          <cell r="J262">
            <v>592</v>
          </cell>
          <cell r="K262">
            <v>592</v>
          </cell>
          <cell r="L262">
            <v>592</v>
          </cell>
          <cell r="M262">
            <v>592</v>
          </cell>
          <cell r="N262">
            <v>592</v>
          </cell>
          <cell r="O262">
            <v>592</v>
          </cell>
          <cell r="P262">
            <v>592</v>
          </cell>
          <cell r="Q262">
            <v>588</v>
          </cell>
        </row>
        <row r="263">
          <cell r="B263" t="str">
            <v>30306043302</v>
          </cell>
          <cell r="C263" t="str">
            <v>30306</v>
          </cell>
          <cell r="D263">
            <v>3302</v>
          </cell>
          <cell r="E263">
            <v>138000</v>
          </cell>
          <cell r="F263">
            <v>11500</v>
          </cell>
          <cell r="G263">
            <v>11500</v>
          </cell>
          <cell r="H263">
            <v>11500</v>
          </cell>
          <cell r="I263">
            <v>11500</v>
          </cell>
          <cell r="J263">
            <v>11500</v>
          </cell>
          <cell r="K263">
            <v>11500</v>
          </cell>
          <cell r="L263">
            <v>11500</v>
          </cell>
          <cell r="M263">
            <v>11500</v>
          </cell>
          <cell r="N263">
            <v>11500</v>
          </cell>
          <cell r="O263">
            <v>11500</v>
          </cell>
          <cell r="P263">
            <v>11500</v>
          </cell>
          <cell r="Q263">
            <v>11500</v>
          </cell>
        </row>
        <row r="264">
          <cell r="B264" t="str">
            <v>30306043303</v>
          </cell>
          <cell r="C264" t="str">
            <v>30306</v>
          </cell>
          <cell r="D264">
            <v>3303</v>
          </cell>
          <cell r="E264">
            <v>5900</v>
          </cell>
          <cell r="F264">
            <v>492</v>
          </cell>
          <cell r="G264">
            <v>492</v>
          </cell>
          <cell r="H264">
            <v>492</v>
          </cell>
          <cell r="I264">
            <v>492</v>
          </cell>
          <cell r="J264">
            <v>492</v>
          </cell>
          <cell r="K264">
            <v>492</v>
          </cell>
          <cell r="L264">
            <v>492</v>
          </cell>
          <cell r="M264">
            <v>492</v>
          </cell>
          <cell r="N264">
            <v>492</v>
          </cell>
          <cell r="O264">
            <v>492</v>
          </cell>
          <cell r="P264">
            <v>492</v>
          </cell>
          <cell r="Q264">
            <v>488</v>
          </cell>
        </row>
        <row r="265">
          <cell r="B265" t="str">
            <v>30306043404</v>
          </cell>
          <cell r="C265" t="str">
            <v>30306</v>
          </cell>
          <cell r="D265">
            <v>3404</v>
          </cell>
          <cell r="E265">
            <v>6500</v>
          </cell>
          <cell r="F265">
            <v>541</v>
          </cell>
          <cell r="G265">
            <v>541</v>
          </cell>
          <cell r="H265">
            <v>541</v>
          </cell>
          <cell r="I265">
            <v>541</v>
          </cell>
          <cell r="J265">
            <v>541</v>
          </cell>
          <cell r="K265">
            <v>541</v>
          </cell>
          <cell r="L265">
            <v>541</v>
          </cell>
          <cell r="M265">
            <v>541</v>
          </cell>
          <cell r="N265">
            <v>541</v>
          </cell>
          <cell r="O265">
            <v>541</v>
          </cell>
          <cell r="P265">
            <v>541</v>
          </cell>
          <cell r="Q265">
            <v>549</v>
          </cell>
        </row>
        <row r="266">
          <cell r="B266" t="str">
            <v>30307061302</v>
          </cell>
          <cell r="C266" t="str">
            <v>30307</v>
          </cell>
          <cell r="D266">
            <v>1302</v>
          </cell>
          <cell r="E266">
            <v>55000</v>
          </cell>
          <cell r="F266">
            <v>4583</v>
          </cell>
          <cell r="G266">
            <v>4583</v>
          </cell>
          <cell r="H266">
            <v>4583</v>
          </cell>
          <cell r="I266">
            <v>4583</v>
          </cell>
          <cell r="J266">
            <v>4583</v>
          </cell>
          <cell r="K266">
            <v>4583</v>
          </cell>
          <cell r="L266">
            <v>4583</v>
          </cell>
          <cell r="M266">
            <v>4583</v>
          </cell>
          <cell r="N266">
            <v>4584</v>
          </cell>
          <cell r="O266">
            <v>4584</v>
          </cell>
          <cell r="P266">
            <v>4584</v>
          </cell>
          <cell r="Q266">
            <v>4584</v>
          </cell>
        </row>
        <row r="267">
          <cell r="B267" t="str">
            <v>30307062103</v>
          </cell>
          <cell r="C267" t="str">
            <v>30307</v>
          </cell>
          <cell r="D267">
            <v>2103</v>
          </cell>
          <cell r="E267">
            <v>27200</v>
          </cell>
          <cell r="F267">
            <v>2267</v>
          </cell>
          <cell r="G267">
            <v>2267</v>
          </cell>
          <cell r="H267">
            <v>2267</v>
          </cell>
          <cell r="I267">
            <v>2267</v>
          </cell>
          <cell r="J267">
            <v>2267</v>
          </cell>
          <cell r="K267">
            <v>2267</v>
          </cell>
          <cell r="L267">
            <v>2267</v>
          </cell>
          <cell r="M267">
            <v>2267</v>
          </cell>
          <cell r="N267">
            <v>2266</v>
          </cell>
          <cell r="O267">
            <v>2266</v>
          </cell>
          <cell r="P267">
            <v>2266</v>
          </cell>
          <cell r="Q267">
            <v>2266</v>
          </cell>
        </row>
        <row r="268">
          <cell r="B268" t="str">
            <v>30307062202</v>
          </cell>
          <cell r="C268" t="str">
            <v>30307</v>
          </cell>
          <cell r="D268">
            <v>2202</v>
          </cell>
          <cell r="E268">
            <v>137733</v>
          </cell>
          <cell r="F268">
            <v>11478</v>
          </cell>
          <cell r="G268">
            <v>11478</v>
          </cell>
          <cell r="H268">
            <v>11478</v>
          </cell>
          <cell r="I268">
            <v>11478</v>
          </cell>
          <cell r="J268">
            <v>11478</v>
          </cell>
          <cell r="K268">
            <v>11478</v>
          </cell>
          <cell r="L268">
            <v>11478</v>
          </cell>
          <cell r="M268">
            <v>11478</v>
          </cell>
          <cell r="N268">
            <v>11478</v>
          </cell>
          <cell r="O268">
            <v>11477</v>
          </cell>
          <cell r="P268">
            <v>11477</v>
          </cell>
          <cell r="Q268">
            <v>11477</v>
          </cell>
        </row>
        <row r="269">
          <cell r="B269" t="str">
            <v>30307062207</v>
          </cell>
          <cell r="C269" t="str">
            <v>30307</v>
          </cell>
          <cell r="D269">
            <v>2207</v>
          </cell>
          <cell r="E269">
            <v>11338</v>
          </cell>
          <cell r="F269">
            <v>945</v>
          </cell>
          <cell r="G269">
            <v>945</v>
          </cell>
          <cell r="H269">
            <v>945</v>
          </cell>
          <cell r="I269">
            <v>945</v>
          </cell>
          <cell r="J269">
            <v>945</v>
          </cell>
          <cell r="K269">
            <v>945</v>
          </cell>
          <cell r="L269">
            <v>945</v>
          </cell>
          <cell r="M269">
            <v>945</v>
          </cell>
          <cell r="N269">
            <v>945</v>
          </cell>
          <cell r="O269">
            <v>945</v>
          </cell>
          <cell r="P269">
            <v>944</v>
          </cell>
          <cell r="Q269">
            <v>944</v>
          </cell>
        </row>
        <row r="270">
          <cell r="B270" t="str">
            <v>30307062306</v>
          </cell>
          <cell r="C270" t="str">
            <v>30307</v>
          </cell>
          <cell r="D270">
            <v>2306</v>
          </cell>
          <cell r="E270">
            <v>8600</v>
          </cell>
          <cell r="F270">
            <v>717</v>
          </cell>
          <cell r="G270">
            <v>717</v>
          </cell>
          <cell r="H270">
            <v>717</v>
          </cell>
          <cell r="I270">
            <v>717</v>
          </cell>
          <cell r="J270">
            <v>717</v>
          </cell>
          <cell r="K270">
            <v>717</v>
          </cell>
          <cell r="L270">
            <v>717</v>
          </cell>
          <cell r="M270">
            <v>717</v>
          </cell>
          <cell r="N270">
            <v>716</v>
          </cell>
          <cell r="O270">
            <v>716</v>
          </cell>
          <cell r="P270">
            <v>716</v>
          </cell>
          <cell r="Q270">
            <v>716</v>
          </cell>
        </row>
        <row r="271">
          <cell r="B271" t="str">
            <v>30307062701</v>
          </cell>
          <cell r="C271" t="str">
            <v>30307</v>
          </cell>
          <cell r="D271">
            <v>2701</v>
          </cell>
          <cell r="E271">
            <v>68896</v>
          </cell>
          <cell r="F271">
            <v>5742</v>
          </cell>
          <cell r="G271">
            <v>5742</v>
          </cell>
          <cell r="H271">
            <v>5742</v>
          </cell>
          <cell r="I271">
            <v>5742</v>
          </cell>
          <cell r="J271">
            <v>5742</v>
          </cell>
          <cell r="K271">
            <v>5741</v>
          </cell>
          <cell r="L271">
            <v>5741</v>
          </cell>
          <cell r="M271">
            <v>5741</v>
          </cell>
          <cell r="N271">
            <v>5741</v>
          </cell>
          <cell r="O271">
            <v>5741</v>
          </cell>
          <cell r="P271">
            <v>5741</v>
          </cell>
          <cell r="Q271">
            <v>5740</v>
          </cell>
        </row>
        <row r="272">
          <cell r="B272" t="str">
            <v>30307062702</v>
          </cell>
          <cell r="C272" t="str">
            <v>30307</v>
          </cell>
          <cell r="D272">
            <v>2702</v>
          </cell>
          <cell r="E272">
            <v>4500</v>
          </cell>
          <cell r="F272">
            <v>375</v>
          </cell>
          <cell r="G272">
            <v>375</v>
          </cell>
          <cell r="H272">
            <v>375</v>
          </cell>
          <cell r="I272">
            <v>375</v>
          </cell>
          <cell r="J272">
            <v>375</v>
          </cell>
          <cell r="K272">
            <v>375</v>
          </cell>
          <cell r="L272">
            <v>375</v>
          </cell>
          <cell r="M272">
            <v>375</v>
          </cell>
          <cell r="N272">
            <v>375</v>
          </cell>
          <cell r="O272">
            <v>375</v>
          </cell>
          <cell r="P272">
            <v>375</v>
          </cell>
          <cell r="Q272">
            <v>375</v>
          </cell>
        </row>
        <row r="273">
          <cell r="B273" t="str">
            <v>30307062705</v>
          </cell>
          <cell r="C273" t="str">
            <v>30307</v>
          </cell>
          <cell r="D273">
            <v>2705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</row>
        <row r="274">
          <cell r="B274" t="str">
            <v>30307062800</v>
          </cell>
          <cell r="C274" t="str">
            <v>30307</v>
          </cell>
          <cell r="D274">
            <v>2800</v>
          </cell>
          <cell r="E274">
            <v>26000</v>
          </cell>
          <cell r="F274">
            <v>2167</v>
          </cell>
          <cell r="G274">
            <v>2167</v>
          </cell>
          <cell r="H274">
            <v>2167</v>
          </cell>
          <cell r="I274">
            <v>2167</v>
          </cell>
          <cell r="J274">
            <v>2167</v>
          </cell>
          <cell r="K274">
            <v>2167</v>
          </cell>
          <cell r="L274">
            <v>2167</v>
          </cell>
          <cell r="M274">
            <v>2167</v>
          </cell>
          <cell r="N274">
            <v>2166</v>
          </cell>
          <cell r="O274">
            <v>2166</v>
          </cell>
          <cell r="P274">
            <v>2166</v>
          </cell>
          <cell r="Q274">
            <v>2166</v>
          </cell>
        </row>
        <row r="275">
          <cell r="B275" t="str">
            <v>30307062900</v>
          </cell>
          <cell r="C275" t="str">
            <v>30307</v>
          </cell>
          <cell r="D275">
            <v>2900</v>
          </cell>
          <cell r="E275">
            <v>85284</v>
          </cell>
          <cell r="F275">
            <v>7106</v>
          </cell>
          <cell r="G275">
            <v>7106</v>
          </cell>
          <cell r="H275">
            <v>7106</v>
          </cell>
          <cell r="I275">
            <v>7106</v>
          </cell>
          <cell r="J275">
            <v>7106</v>
          </cell>
          <cell r="K275">
            <v>7106</v>
          </cell>
          <cell r="L275">
            <v>7107</v>
          </cell>
          <cell r="M275">
            <v>7107</v>
          </cell>
          <cell r="N275">
            <v>7107</v>
          </cell>
          <cell r="O275">
            <v>7107</v>
          </cell>
          <cell r="P275">
            <v>7110</v>
          </cell>
          <cell r="Q275">
            <v>7110</v>
          </cell>
        </row>
        <row r="276">
          <cell r="B276" t="str">
            <v>30307062907</v>
          </cell>
          <cell r="C276" t="str">
            <v>30307</v>
          </cell>
          <cell r="D276">
            <v>2907</v>
          </cell>
          <cell r="E276">
            <v>217400</v>
          </cell>
          <cell r="F276">
            <v>18117</v>
          </cell>
          <cell r="G276">
            <v>18117</v>
          </cell>
          <cell r="H276">
            <v>18117</v>
          </cell>
          <cell r="I276">
            <v>18117</v>
          </cell>
          <cell r="J276">
            <v>18117</v>
          </cell>
          <cell r="K276">
            <v>18117</v>
          </cell>
          <cell r="L276">
            <v>18117</v>
          </cell>
          <cell r="M276">
            <v>18117</v>
          </cell>
          <cell r="N276">
            <v>18117</v>
          </cell>
          <cell r="O276">
            <v>18117</v>
          </cell>
          <cell r="P276">
            <v>18115</v>
          </cell>
          <cell r="Q276">
            <v>18115</v>
          </cell>
        </row>
        <row r="277">
          <cell r="B277" t="str">
            <v>30307063101</v>
          </cell>
          <cell r="C277" t="str">
            <v>30307</v>
          </cell>
          <cell r="D277">
            <v>3101</v>
          </cell>
          <cell r="E277">
            <v>20800</v>
          </cell>
          <cell r="F277">
            <v>1733</v>
          </cell>
          <cell r="G277">
            <v>1733</v>
          </cell>
          <cell r="H277">
            <v>1733</v>
          </cell>
          <cell r="I277">
            <v>1733</v>
          </cell>
          <cell r="J277">
            <v>1733</v>
          </cell>
          <cell r="K277">
            <v>1733</v>
          </cell>
          <cell r="L277">
            <v>1733</v>
          </cell>
          <cell r="M277">
            <v>1733</v>
          </cell>
          <cell r="N277">
            <v>1733</v>
          </cell>
          <cell r="O277">
            <v>1733</v>
          </cell>
          <cell r="P277">
            <v>1735</v>
          </cell>
          <cell r="Q277">
            <v>1735</v>
          </cell>
        </row>
        <row r="278">
          <cell r="B278" t="str">
            <v>30307063103</v>
          </cell>
          <cell r="C278" t="str">
            <v>30307</v>
          </cell>
          <cell r="D278">
            <v>3103</v>
          </cell>
          <cell r="E278">
            <v>15700</v>
          </cell>
          <cell r="F278">
            <v>1312</v>
          </cell>
          <cell r="G278">
            <v>1308</v>
          </cell>
          <cell r="H278">
            <v>1308</v>
          </cell>
          <cell r="I278">
            <v>1308</v>
          </cell>
          <cell r="J278">
            <v>1308</v>
          </cell>
          <cell r="K278">
            <v>1308</v>
          </cell>
          <cell r="L278">
            <v>1308</v>
          </cell>
          <cell r="M278">
            <v>1308</v>
          </cell>
          <cell r="N278">
            <v>1308</v>
          </cell>
          <cell r="O278">
            <v>1308</v>
          </cell>
          <cell r="P278">
            <v>1308</v>
          </cell>
          <cell r="Q278">
            <v>1308</v>
          </cell>
        </row>
        <row r="279">
          <cell r="B279" t="str">
            <v>30307063302</v>
          </cell>
          <cell r="C279" t="str">
            <v>30307</v>
          </cell>
          <cell r="D279">
            <v>3302</v>
          </cell>
          <cell r="E279">
            <v>155700</v>
          </cell>
          <cell r="F279">
            <v>12975</v>
          </cell>
          <cell r="G279">
            <v>12975</v>
          </cell>
          <cell r="H279">
            <v>12975</v>
          </cell>
          <cell r="I279">
            <v>12975</v>
          </cell>
          <cell r="J279">
            <v>12975</v>
          </cell>
          <cell r="K279">
            <v>12975</v>
          </cell>
          <cell r="L279">
            <v>12975</v>
          </cell>
          <cell r="M279">
            <v>12975</v>
          </cell>
          <cell r="N279">
            <v>12975</v>
          </cell>
          <cell r="O279">
            <v>12975</v>
          </cell>
          <cell r="P279">
            <v>12975</v>
          </cell>
          <cell r="Q279">
            <v>12975</v>
          </cell>
        </row>
        <row r="280">
          <cell r="B280" t="str">
            <v>30307063303</v>
          </cell>
          <cell r="C280" t="str">
            <v>30307</v>
          </cell>
          <cell r="D280">
            <v>3303</v>
          </cell>
          <cell r="E280">
            <v>10800</v>
          </cell>
          <cell r="F280">
            <v>900</v>
          </cell>
          <cell r="G280">
            <v>900</v>
          </cell>
          <cell r="H280">
            <v>900</v>
          </cell>
          <cell r="I280">
            <v>900</v>
          </cell>
          <cell r="J280">
            <v>900</v>
          </cell>
          <cell r="K280">
            <v>900</v>
          </cell>
          <cell r="L280">
            <v>900</v>
          </cell>
          <cell r="M280">
            <v>900</v>
          </cell>
          <cell r="N280">
            <v>900</v>
          </cell>
          <cell r="O280">
            <v>900</v>
          </cell>
          <cell r="P280">
            <v>900</v>
          </cell>
          <cell r="Q280">
            <v>900</v>
          </cell>
        </row>
        <row r="281">
          <cell r="B281" t="str">
            <v>30308061302</v>
          </cell>
          <cell r="C281" t="str">
            <v>30308</v>
          </cell>
          <cell r="D281">
            <v>1302</v>
          </cell>
          <cell r="E281">
            <v>6800</v>
          </cell>
          <cell r="F281">
            <v>567</v>
          </cell>
          <cell r="G281">
            <v>567</v>
          </cell>
          <cell r="H281">
            <v>567</v>
          </cell>
          <cell r="I281">
            <v>567</v>
          </cell>
          <cell r="J281">
            <v>567</v>
          </cell>
          <cell r="K281">
            <v>567</v>
          </cell>
          <cell r="L281">
            <v>567</v>
          </cell>
          <cell r="M281">
            <v>567</v>
          </cell>
          <cell r="N281">
            <v>567</v>
          </cell>
          <cell r="O281">
            <v>567</v>
          </cell>
          <cell r="P281">
            <v>567</v>
          </cell>
          <cell r="Q281">
            <v>563</v>
          </cell>
        </row>
        <row r="282">
          <cell r="B282" t="str">
            <v>30308062103</v>
          </cell>
          <cell r="C282" t="str">
            <v>30308</v>
          </cell>
          <cell r="D282">
            <v>2103</v>
          </cell>
          <cell r="E282">
            <v>4300</v>
          </cell>
          <cell r="F282">
            <v>358</v>
          </cell>
          <cell r="G282">
            <v>358</v>
          </cell>
          <cell r="H282">
            <v>358</v>
          </cell>
          <cell r="I282">
            <v>358</v>
          </cell>
          <cell r="J282">
            <v>358</v>
          </cell>
          <cell r="K282">
            <v>358</v>
          </cell>
          <cell r="L282">
            <v>358</v>
          </cell>
          <cell r="M282">
            <v>358</v>
          </cell>
          <cell r="N282">
            <v>358</v>
          </cell>
          <cell r="O282">
            <v>358</v>
          </cell>
          <cell r="P282">
            <v>358</v>
          </cell>
          <cell r="Q282">
            <v>362</v>
          </cell>
        </row>
        <row r="283">
          <cell r="B283" t="str">
            <v>30308062201</v>
          </cell>
          <cell r="C283" t="str">
            <v>30308</v>
          </cell>
          <cell r="D283">
            <v>2201</v>
          </cell>
          <cell r="E283">
            <v>300</v>
          </cell>
          <cell r="F283">
            <v>25</v>
          </cell>
          <cell r="G283">
            <v>25</v>
          </cell>
          <cell r="H283">
            <v>25</v>
          </cell>
          <cell r="I283">
            <v>25</v>
          </cell>
          <cell r="J283">
            <v>25</v>
          </cell>
          <cell r="K283">
            <v>25</v>
          </cell>
          <cell r="L283">
            <v>25</v>
          </cell>
          <cell r="M283">
            <v>25</v>
          </cell>
          <cell r="N283">
            <v>25</v>
          </cell>
          <cell r="O283">
            <v>25</v>
          </cell>
          <cell r="P283">
            <v>25</v>
          </cell>
          <cell r="Q283">
            <v>25</v>
          </cell>
        </row>
        <row r="284">
          <cell r="B284" t="str">
            <v>30308062202</v>
          </cell>
          <cell r="C284" t="str">
            <v>30308</v>
          </cell>
          <cell r="D284">
            <v>2202</v>
          </cell>
          <cell r="E284">
            <v>48692</v>
          </cell>
          <cell r="F284">
            <v>4058</v>
          </cell>
          <cell r="G284">
            <v>4058</v>
          </cell>
          <cell r="H284">
            <v>4058</v>
          </cell>
          <cell r="I284">
            <v>4058</v>
          </cell>
          <cell r="J284">
            <v>4058</v>
          </cell>
          <cell r="K284">
            <v>4058</v>
          </cell>
          <cell r="L284">
            <v>4058</v>
          </cell>
          <cell r="M284">
            <v>4058</v>
          </cell>
          <cell r="N284">
            <v>4058</v>
          </cell>
          <cell r="O284">
            <v>4058</v>
          </cell>
          <cell r="P284">
            <v>4058</v>
          </cell>
          <cell r="Q284">
            <v>4054</v>
          </cell>
        </row>
        <row r="285">
          <cell r="B285" t="str">
            <v>30308062207</v>
          </cell>
          <cell r="C285" t="str">
            <v>30308</v>
          </cell>
          <cell r="D285">
            <v>2207</v>
          </cell>
          <cell r="E285">
            <v>20000</v>
          </cell>
          <cell r="F285">
            <v>1666</v>
          </cell>
          <cell r="G285">
            <v>1666</v>
          </cell>
          <cell r="H285">
            <v>1666</v>
          </cell>
          <cell r="I285">
            <v>1666</v>
          </cell>
          <cell r="J285">
            <v>1666</v>
          </cell>
          <cell r="K285">
            <v>1666</v>
          </cell>
          <cell r="L285">
            <v>1666</v>
          </cell>
          <cell r="M285">
            <v>1666</v>
          </cell>
          <cell r="N285">
            <v>1666</v>
          </cell>
          <cell r="O285">
            <v>1666</v>
          </cell>
          <cell r="P285">
            <v>1666</v>
          </cell>
          <cell r="Q285">
            <v>1674</v>
          </cell>
        </row>
        <row r="286">
          <cell r="B286" t="str">
            <v>30308062701</v>
          </cell>
          <cell r="C286" t="str">
            <v>30308</v>
          </cell>
          <cell r="D286">
            <v>2701</v>
          </cell>
          <cell r="E286">
            <v>27600</v>
          </cell>
          <cell r="F286">
            <v>2300</v>
          </cell>
          <cell r="G286">
            <v>2300</v>
          </cell>
          <cell r="H286">
            <v>2300</v>
          </cell>
          <cell r="I286">
            <v>2300</v>
          </cell>
          <cell r="J286">
            <v>2300</v>
          </cell>
          <cell r="K286">
            <v>2300</v>
          </cell>
          <cell r="L286">
            <v>2300</v>
          </cell>
          <cell r="M286">
            <v>2300</v>
          </cell>
          <cell r="N286">
            <v>2300</v>
          </cell>
          <cell r="O286">
            <v>2300</v>
          </cell>
          <cell r="P286">
            <v>2300</v>
          </cell>
          <cell r="Q286">
            <v>2300</v>
          </cell>
        </row>
        <row r="287">
          <cell r="B287" t="str">
            <v>30308062702</v>
          </cell>
          <cell r="C287" t="str">
            <v>30308</v>
          </cell>
          <cell r="D287">
            <v>2702</v>
          </cell>
          <cell r="E287">
            <v>5400</v>
          </cell>
          <cell r="F287">
            <v>450</v>
          </cell>
          <cell r="G287">
            <v>450</v>
          </cell>
          <cell r="H287">
            <v>450</v>
          </cell>
          <cell r="I287">
            <v>450</v>
          </cell>
          <cell r="J287">
            <v>450</v>
          </cell>
          <cell r="K287">
            <v>450</v>
          </cell>
          <cell r="L287">
            <v>450</v>
          </cell>
          <cell r="M287">
            <v>450</v>
          </cell>
          <cell r="N287">
            <v>450</v>
          </cell>
          <cell r="O287">
            <v>450</v>
          </cell>
          <cell r="P287">
            <v>450</v>
          </cell>
          <cell r="Q287">
            <v>450</v>
          </cell>
        </row>
        <row r="288">
          <cell r="B288" t="str">
            <v>30308062705</v>
          </cell>
          <cell r="C288" t="str">
            <v>30308</v>
          </cell>
          <cell r="D288">
            <v>2705</v>
          </cell>
          <cell r="E288">
            <v>8100</v>
          </cell>
          <cell r="F288">
            <v>675</v>
          </cell>
          <cell r="G288">
            <v>675</v>
          </cell>
          <cell r="H288">
            <v>675</v>
          </cell>
          <cell r="I288">
            <v>675</v>
          </cell>
          <cell r="J288">
            <v>675</v>
          </cell>
          <cell r="K288">
            <v>675</v>
          </cell>
          <cell r="L288">
            <v>675</v>
          </cell>
          <cell r="M288">
            <v>675</v>
          </cell>
          <cell r="N288">
            <v>675</v>
          </cell>
          <cell r="O288">
            <v>675</v>
          </cell>
          <cell r="P288">
            <v>675</v>
          </cell>
          <cell r="Q288">
            <v>675</v>
          </cell>
        </row>
        <row r="289">
          <cell r="B289" t="str">
            <v>30308062900</v>
          </cell>
          <cell r="C289" t="str">
            <v>30308</v>
          </cell>
          <cell r="D289">
            <v>2900</v>
          </cell>
          <cell r="E289">
            <v>17400</v>
          </cell>
          <cell r="F289">
            <v>1450</v>
          </cell>
          <cell r="G289">
            <v>1450</v>
          </cell>
          <cell r="H289">
            <v>1450</v>
          </cell>
          <cell r="I289">
            <v>1450</v>
          </cell>
          <cell r="J289">
            <v>1450</v>
          </cell>
          <cell r="K289">
            <v>1450</v>
          </cell>
          <cell r="L289">
            <v>1450</v>
          </cell>
          <cell r="M289">
            <v>1450</v>
          </cell>
          <cell r="N289">
            <v>1450</v>
          </cell>
          <cell r="O289">
            <v>1450</v>
          </cell>
          <cell r="P289">
            <v>1450</v>
          </cell>
          <cell r="Q289">
            <v>1450</v>
          </cell>
        </row>
        <row r="290">
          <cell r="B290" t="str">
            <v>30308062907</v>
          </cell>
          <cell r="C290" t="str">
            <v>30308</v>
          </cell>
          <cell r="D290">
            <v>2907</v>
          </cell>
          <cell r="E290">
            <v>14100</v>
          </cell>
          <cell r="F290">
            <v>1175</v>
          </cell>
          <cell r="G290">
            <v>1175</v>
          </cell>
          <cell r="H290">
            <v>1175</v>
          </cell>
          <cell r="I290">
            <v>1175</v>
          </cell>
          <cell r="J290">
            <v>1175</v>
          </cell>
          <cell r="K290">
            <v>1175</v>
          </cell>
          <cell r="L290">
            <v>1175</v>
          </cell>
          <cell r="M290">
            <v>1175</v>
          </cell>
          <cell r="N290">
            <v>1175</v>
          </cell>
          <cell r="O290">
            <v>1175</v>
          </cell>
          <cell r="P290">
            <v>1175</v>
          </cell>
          <cell r="Q290">
            <v>1175</v>
          </cell>
        </row>
        <row r="291">
          <cell r="B291" t="str">
            <v>30308062925</v>
          </cell>
          <cell r="C291" t="str">
            <v>30308</v>
          </cell>
          <cell r="D291">
            <v>2925</v>
          </cell>
          <cell r="E291">
            <v>2900</v>
          </cell>
          <cell r="F291">
            <v>241</v>
          </cell>
          <cell r="G291">
            <v>241</v>
          </cell>
          <cell r="H291">
            <v>241</v>
          </cell>
          <cell r="I291">
            <v>241</v>
          </cell>
          <cell r="J291">
            <v>241</v>
          </cell>
          <cell r="K291">
            <v>241</v>
          </cell>
          <cell r="L291">
            <v>241</v>
          </cell>
          <cell r="M291">
            <v>241</v>
          </cell>
          <cell r="N291">
            <v>241</v>
          </cell>
          <cell r="O291">
            <v>241</v>
          </cell>
          <cell r="P291">
            <v>241</v>
          </cell>
          <cell r="Q291">
            <v>249</v>
          </cell>
        </row>
        <row r="292">
          <cell r="B292" t="str">
            <v>30308063101</v>
          </cell>
          <cell r="C292" t="str">
            <v>30308</v>
          </cell>
          <cell r="D292">
            <v>3101</v>
          </cell>
          <cell r="E292">
            <v>16400</v>
          </cell>
          <cell r="F292">
            <v>1366</v>
          </cell>
          <cell r="G292">
            <v>1366</v>
          </cell>
          <cell r="H292">
            <v>1366</v>
          </cell>
          <cell r="I292">
            <v>1366</v>
          </cell>
          <cell r="J292">
            <v>1366</v>
          </cell>
          <cell r="K292">
            <v>1366</v>
          </cell>
          <cell r="L292">
            <v>1366</v>
          </cell>
          <cell r="M292">
            <v>1366</v>
          </cell>
          <cell r="N292">
            <v>1366</v>
          </cell>
          <cell r="O292">
            <v>1366</v>
          </cell>
          <cell r="P292">
            <v>1366</v>
          </cell>
          <cell r="Q292">
            <v>1374</v>
          </cell>
        </row>
        <row r="293">
          <cell r="B293" t="str">
            <v>30308063103</v>
          </cell>
          <cell r="C293" t="str">
            <v>30308</v>
          </cell>
          <cell r="D293">
            <v>3103</v>
          </cell>
          <cell r="E293">
            <v>10300</v>
          </cell>
          <cell r="F293">
            <v>858</v>
          </cell>
          <cell r="G293">
            <v>858</v>
          </cell>
          <cell r="H293">
            <v>858</v>
          </cell>
          <cell r="I293">
            <v>858</v>
          </cell>
          <cell r="J293">
            <v>858</v>
          </cell>
          <cell r="K293">
            <v>858</v>
          </cell>
          <cell r="L293">
            <v>858</v>
          </cell>
          <cell r="M293">
            <v>858</v>
          </cell>
          <cell r="N293">
            <v>858</v>
          </cell>
          <cell r="O293">
            <v>858</v>
          </cell>
          <cell r="P293">
            <v>858</v>
          </cell>
          <cell r="Q293">
            <v>862</v>
          </cell>
        </row>
        <row r="294">
          <cell r="B294" t="str">
            <v>30308063109</v>
          </cell>
          <cell r="C294" t="str">
            <v>30308</v>
          </cell>
          <cell r="D294">
            <v>3109</v>
          </cell>
          <cell r="E294">
            <v>2800</v>
          </cell>
          <cell r="F294">
            <v>233</v>
          </cell>
          <cell r="G294">
            <v>233</v>
          </cell>
          <cell r="H294">
            <v>233</v>
          </cell>
          <cell r="I294">
            <v>233</v>
          </cell>
          <cell r="J294">
            <v>233</v>
          </cell>
          <cell r="K294">
            <v>233</v>
          </cell>
          <cell r="L294">
            <v>233</v>
          </cell>
          <cell r="M294">
            <v>233</v>
          </cell>
          <cell r="N294">
            <v>233</v>
          </cell>
          <cell r="O294">
            <v>233</v>
          </cell>
          <cell r="P294">
            <v>233</v>
          </cell>
          <cell r="Q294">
            <v>237</v>
          </cell>
        </row>
        <row r="295">
          <cell r="B295" t="str">
            <v>30308063302</v>
          </cell>
          <cell r="C295" t="str">
            <v>30308</v>
          </cell>
          <cell r="D295">
            <v>3302</v>
          </cell>
          <cell r="E295">
            <v>43100</v>
          </cell>
          <cell r="F295">
            <v>3592</v>
          </cell>
          <cell r="G295">
            <v>3592</v>
          </cell>
          <cell r="H295">
            <v>3592</v>
          </cell>
          <cell r="I295">
            <v>3592</v>
          </cell>
          <cell r="J295">
            <v>3592</v>
          </cell>
          <cell r="K295">
            <v>3592</v>
          </cell>
          <cell r="L295">
            <v>3592</v>
          </cell>
          <cell r="M295">
            <v>3592</v>
          </cell>
          <cell r="N295">
            <v>3592</v>
          </cell>
          <cell r="O295">
            <v>3592</v>
          </cell>
          <cell r="P295">
            <v>3592</v>
          </cell>
          <cell r="Q295">
            <v>3588</v>
          </cell>
        </row>
        <row r="296">
          <cell r="B296" t="str">
            <v>30308063303</v>
          </cell>
          <cell r="C296" t="str">
            <v>30308</v>
          </cell>
          <cell r="D296">
            <v>3303</v>
          </cell>
          <cell r="E296">
            <v>5700</v>
          </cell>
          <cell r="F296">
            <v>475</v>
          </cell>
          <cell r="G296">
            <v>475</v>
          </cell>
          <cell r="H296">
            <v>475</v>
          </cell>
          <cell r="I296">
            <v>475</v>
          </cell>
          <cell r="J296">
            <v>475</v>
          </cell>
          <cell r="K296">
            <v>475</v>
          </cell>
          <cell r="L296">
            <v>475</v>
          </cell>
          <cell r="M296">
            <v>475</v>
          </cell>
          <cell r="N296">
            <v>475</v>
          </cell>
          <cell r="O296">
            <v>475</v>
          </cell>
          <cell r="P296">
            <v>475</v>
          </cell>
          <cell r="Q296">
            <v>475</v>
          </cell>
        </row>
        <row r="297">
          <cell r="B297" t="str">
            <v>30308063404</v>
          </cell>
          <cell r="C297" t="str">
            <v>30308</v>
          </cell>
          <cell r="D297">
            <v>3404</v>
          </cell>
          <cell r="E297">
            <v>1600</v>
          </cell>
          <cell r="F297">
            <v>133</v>
          </cell>
          <cell r="G297">
            <v>133</v>
          </cell>
          <cell r="H297">
            <v>133</v>
          </cell>
          <cell r="I297">
            <v>133</v>
          </cell>
          <cell r="J297">
            <v>133</v>
          </cell>
          <cell r="K297">
            <v>133</v>
          </cell>
          <cell r="L297">
            <v>133</v>
          </cell>
          <cell r="M297">
            <v>133</v>
          </cell>
          <cell r="N297">
            <v>133</v>
          </cell>
          <cell r="O297">
            <v>133</v>
          </cell>
          <cell r="P297">
            <v>133</v>
          </cell>
          <cell r="Q297">
            <v>137</v>
          </cell>
        </row>
        <row r="298">
          <cell r="B298" t="str">
            <v>30309031302</v>
          </cell>
          <cell r="C298" t="str">
            <v>30309</v>
          </cell>
          <cell r="D298">
            <v>1302</v>
          </cell>
          <cell r="E298">
            <v>437800</v>
          </cell>
          <cell r="F298">
            <v>36483</v>
          </cell>
          <cell r="G298">
            <v>36483</v>
          </cell>
          <cell r="H298">
            <v>36483</v>
          </cell>
          <cell r="I298">
            <v>36483</v>
          </cell>
          <cell r="J298">
            <v>36483</v>
          </cell>
          <cell r="K298">
            <v>36483</v>
          </cell>
          <cell r="L298">
            <v>36483</v>
          </cell>
          <cell r="M298">
            <v>36483</v>
          </cell>
          <cell r="N298">
            <v>36483</v>
          </cell>
          <cell r="O298">
            <v>36483</v>
          </cell>
          <cell r="P298">
            <v>36483</v>
          </cell>
          <cell r="Q298">
            <v>36487</v>
          </cell>
        </row>
        <row r="299">
          <cell r="B299" t="str">
            <v>30309032103</v>
          </cell>
          <cell r="C299" t="str">
            <v>30309</v>
          </cell>
          <cell r="D299">
            <v>2103</v>
          </cell>
          <cell r="E299">
            <v>14300</v>
          </cell>
          <cell r="F299">
            <v>1192</v>
          </cell>
          <cell r="G299">
            <v>1192</v>
          </cell>
          <cell r="H299">
            <v>1192</v>
          </cell>
          <cell r="I299">
            <v>1192</v>
          </cell>
          <cell r="J299">
            <v>1192</v>
          </cell>
          <cell r="K299">
            <v>1192</v>
          </cell>
          <cell r="L299">
            <v>1192</v>
          </cell>
          <cell r="M299">
            <v>1192</v>
          </cell>
          <cell r="N299">
            <v>1192</v>
          </cell>
          <cell r="O299">
            <v>1192</v>
          </cell>
          <cell r="P299">
            <v>1192</v>
          </cell>
          <cell r="Q299">
            <v>1188</v>
          </cell>
        </row>
        <row r="300">
          <cell r="B300" t="str">
            <v>30309032202</v>
          </cell>
          <cell r="C300" t="str">
            <v>30309</v>
          </cell>
          <cell r="D300">
            <v>2202</v>
          </cell>
          <cell r="E300">
            <v>544707</v>
          </cell>
          <cell r="F300">
            <v>45392</v>
          </cell>
          <cell r="G300">
            <v>45392</v>
          </cell>
          <cell r="H300">
            <v>45392</v>
          </cell>
          <cell r="I300">
            <v>45392</v>
          </cell>
          <cell r="J300">
            <v>45392</v>
          </cell>
          <cell r="K300">
            <v>45392</v>
          </cell>
          <cell r="L300">
            <v>45392</v>
          </cell>
          <cell r="M300">
            <v>45392</v>
          </cell>
          <cell r="N300">
            <v>45392</v>
          </cell>
          <cell r="O300">
            <v>45392</v>
          </cell>
          <cell r="P300">
            <v>45392</v>
          </cell>
          <cell r="Q300">
            <v>45395</v>
          </cell>
        </row>
        <row r="301">
          <cell r="B301" t="str">
            <v>30309032207</v>
          </cell>
          <cell r="C301" t="str">
            <v>30309</v>
          </cell>
          <cell r="D301">
            <v>2207</v>
          </cell>
          <cell r="E301">
            <v>165609</v>
          </cell>
          <cell r="F301">
            <v>13801</v>
          </cell>
          <cell r="G301">
            <v>13801</v>
          </cell>
          <cell r="H301">
            <v>13801</v>
          </cell>
          <cell r="I301">
            <v>13801</v>
          </cell>
          <cell r="J301">
            <v>13801</v>
          </cell>
          <cell r="K301">
            <v>13801</v>
          </cell>
          <cell r="L301">
            <v>13801</v>
          </cell>
          <cell r="M301">
            <v>13801</v>
          </cell>
          <cell r="N301">
            <v>13801</v>
          </cell>
          <cell r="O301">
            <v>13801</v>
          </cell>
          <cell r="P301">
            <v>13801</v>
          </cell>
          <cell r="Q301">
            <v>13798</v>
          </cell>
        </row>
        <row r="302">
          <cell r="B302" t="str">
            <v>30309032208</v>
          </cell>
          <cell r="C302" t="str">
            <v>30309</v>
          </cell>
          <cell r="D302">
            <v>2208</v>
          </cell>
          <cell r="E302">
            <v>1697</v>
          </cell>
          <cell r="F302">
            <v>141</v>
          </cell>
          <cell r="G302">
            <v>141</v>
          </cell>
          <cell r="H302">
            <v>141</v>
          </cell>
          <cell r="I302">
            <v>141</v>
          </cell>
          <cell r="J302">
            <v>141</v>
          </cell>
          <cell r="K302">
            <v>141</v>
          </cell>
          <cell r="L302">
            <v>141</v>
          </cell>
          <cell r="M302">
            <v>141</v>
          </cell>
          <cell r="N302">
            <v>141</v>
          </cell>
          <cell r="O302">
            <v>141</v>
          </cell>
          <cell r="P302">
            <v>141</v>
          </cell>
          <cell r="Q302">
            <v>146</v>
          </cell>
        </row>
        <row r="303">
          <cell r="B303" t="str">
            <v>30309032306</v>
          </cell>
          <cell r="C303" t="str">
            <v>30309</v>
          </cell>
          <cell r="D303">
            <v>2306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</row>
        <row r="304">
          <cell r="B304" t="str">
            <v>30309032701</v>
          </cell>
          <cell r="C304" t="str">
            <v>30309</v>
          </cell>
          <cell r="D304">
            <v>2701</v>
          </cell>
          <cell r="E304">
            <v>362600</v>
          </cell>
          <cell r="F304">
            <v>30216</v>
          </cell>
          <cell r="G304">
            <v>30216</v>
          </cell>
          <cell r="H304">
            <v>30216</v>
          </cell>
          <cell r="I304">
            <v>30216</v>
          </cell>
          <cell r="J304">
            <v>30216</v>
          </cell>
          <cell r="K304">
            <v>30216</v>
          </cell>
          <cell r="L304">
            <v>30216</v>
          </cell>
          <cell r="M304">
            <v>30216</v>
          </cell>
          <cell r="N304">
            <v>30216</v>
          </cell>
          <cell r="O304">
            <v>30216</v>
          </cell>
          <cell r="P304">
            <v>30216</v>
          </cell>
          <cell r="Q304">
            <v>30224</v>
          </cell>
        </row>
        <row r="305">
          <cell r="B305" t="str">
            <v>30309032705</v>
          </cell>
          <cell r="C305" t="str">
            <v>30309</v>
          </cell>
          <cell r="D305">
            <v>2705</v>
          </cell>
          <cell r="E305">
            <v>30000</v>
          </cell>
          <cell r="F305">
            <v>2500</v>
          </cell>
          <cell r="G305">
            <v>2500</v>
          </cell>
          <cell r="H305">
            <v>2500</v>
          </cell>
          <cell r="I305">
            <v>2500</v>
          </cell>
          <cell r="J305">
            <v>2500</v>
          </cell>
          <cell r="K305">
            <v>2500</v>
          </cell>
          <cell r="L305">
            <v>2500</v>
          </cell>
          <cell r="M305">
            <v>2500</v>
          </cell>
          <cell r="N305">
            <v>2500</v>
          </cell>
          <cell r="O305">
            <v>2500</v>
          </cell>
          <cell r="P305">
            <v>2500</v>
          </cell>
          <cell r="Q305">
            <v>2500</v>
          </cell>
        </row>
        <row r="306">
          <cell r="B306" t="str">
            <v>30309032708</v>
          </cell>
          <cell r="C306" t="str">
            <v>30309</v>
          </cell>
          <cell r="D306">
            <v>2708</v>
          </cell>
          <cell r="E306">
            <v>12000</v>
          </cell>
          <cell r="F306">
            <v>1000</v>
          </cell>
          <cell r="G306">
            <v>1000</v>
          </cell>
          <cell r="H306">
            <v>1000</v>
          </cell>
          <cell r="I306">
            <v>1000</v>
          </cell>
          <cell r="J306">
            <v>1000</v>
          </cell>
          <cell r="K306">
            <v>1000</v>
          </cell>
          <cell r="L306">
            <v>1000</v>
          </cell>
          <cell r="M306">
            <v>1000</v>
          </cell>
          <cell r="N306">
            <v>1000</v>
          </cell>
          <cell r="O306">
            <v>1000</v>
          </cell>
          <cell r="P306">
            <v>1000</v>
          </cell>
          <cell r="Q306">
            <v>1000</v>
          </cell>
        </row>
        <row r="307">
          <cell r="B307" t="str">
            <v>30309032800</v>
          </cell>
          <cell r="C307" t="str">
            <v>30309</v>
          </cell>
          <cell r="D307">
            <v>2800</v>
          </cell>
          <cell r="E307">
            <v>29200</v>
          </cell>
          <cell r="F307">
            <v>2433</v>
          </cell>
          <cell r="G307">
            <v>2433</v>
          </cell>
          <cell r="H307">
            <v>2433</v>
          </cell>
          <cell r="I307">
            <v>2433</v>
          </cell>
          <cell r="J307">
            <v>2433</v>
          </cell>
          <cell r="K307">
            <v>2433</v>
          </cell>
          <cell r="L307">
            <v>2433</v>
          </cell>
          <cell r="M307">
            <v>2433</v>
          </cell>
          <cell r="N307">
            <v>2433</v>
          </cell>
          <cell r="O307">
            <v>2433</v>
          </cell>
          <cell r="P307">
            <v>2433</v>
          </cell>
          <cell r="Q307">
            <v>2437</v>
          </cell>
        </row>
        <row r="308">
          <cell r="B308" t="str">
            <v>30309032900</v>
          </cell>
          <cell r="C308" t="str">
            <v>30309</v>
          </cell>
          <cell r="D308">
            <v>2900</v>
          </cell>
          <cell r="E308">
            <v>360000</v>
          </cell>
          <cell r="F308">
            <v>30000</v>
          </cell>
          <cell r="G308">
            <v>30000</v>
          </cell>
          <cell r="H308">
            <v>30000</v>
          </cell>
          <cell r="I308">
            <v>30000</v>
          </cell>
          <cell r="J308">
            <v>30000</v>
          </cell>
          <cell r="K308">
            <v>30000</v>
          </cell>
          <cell r="L308">
            <v>30000</v>
          </cell>
          <cell r="M308">
            <v>30000</v>
          </cell>
          <cell r="N308">
            <v>30000</v>
          </cell>
          <cell r="O308">
            <v>30000</v>
          </cell>
          <cell r="P308">
            <v>30000</v>
          </cell>
          <cell r="Q308">
            <v>30000</v>
          </cell>
        </row>
        <row r="309">
          <cell r="B309" t="str">
            <v>30309032907</v>
          </cell>
          <cell r="C309" t="str">
            <v>30309</v>
          </cell>
          <cell r="D309">
            <v>2907</v>
          </cell>
          <cell r="E309">
            <v>109100</v>
          </cell>
          <cell r="F309">
            <v>9092</v>
          </cell>
          <cell r="G309">
            <v>9092</v>
          </cell>
          <cell r="H309">
            <v>9092</v>
          </cell>
          <cell r="I309">
            <v>9092</v>
          </cell>
          <cell r="J309">
            <v>9092</v>
          </cell>
          <cell r="K309">
            <v>9092</v>
          </cell>
          <cell r="L309">
            <v>9092</v>
          </cell>
          <cell r="M309">
            <v>9092</v>
          </cell>
          <cell r="N309">
            <v>9092</v>
          </cell>
          <cell r="O309">
            <v>9092</v>
          </cell>
          <cell r="P309">
            <v>9092</v>
          </cell>
          <cell r="Q309">
            <v>9088</v>
          </cell>
        </row>
        <row r="310">
          <cell r="B310" t="str">
            <v>30309032908</v>
          </cell>
          <cell r="C310" t="str">
            <v>30309</v>
          </cell>
          <cell r="D310">
            <v>2908</v>
          </cell>
          <cell r="E310">
            <v>180500</v>
          </cell>
          <cell r="F310">
            <v>15041</v>
          </cell>
          <cell r="G310">
            <v>15041</v>
          </cell>
          <cell r="H310">
            <v>15041</v>
          </cell>
          <cell r="I310">
            <v>15041</v>
          </cell>
          <cell r="J310">
            <v>15041</v>
          </cell>
          <cell r="K310">
            <v>15041</v>
          </cell>
          <cell r="L310">
            <v>15041</v>
          </cell>
          <cell r="M310">
            <v>15041</v>
          </cell>
          <cell r="N310">
            <v>15041</v>
          </cell>
          <cell r="O310">
            <v>15041</v>
          </cell>
          <cell r="P310">
            <v>15041</v>
          </cell>
          <cell r="Q310">
            <v>15049</v>
          </cell>
        </row>
        <row r="311">
          <cell r="B311" t="str">
            <v>30309033101</v>
          </cell>
          <cell r="C311" t="str">
            <v>30309</v>
          </cell>
          <cell r="D311">
            <v>3101</v>
          </cell>
          <cell r="E311">
            <v>100000</v>
          </cell>
          <cell r="F311">
            <v>8333</v>
          </cell>
          <cell r="G311">
            <v>8333</v>
          </cell>
          <cell r="H311">
            <v>8333</v>
          </cell>
          <cell r="I311">
            <v>8333</v>
          </cell>
          <cell r="J311">
            <v>8333</v>
          </cell>
          <cell r="K311">
            <v>8333</v>
          </cell>
          <cell r="L311">
            <v>8333</v>
          </cell>
          <cell r="M311">
            <v>8333</v>
          </cell>
          <cell r="N311">
            <v>8333</v>
          </cell>
          <cell r="O311">
            <v>8333</v>
          </cell>
          <cell r="P311">
            <v>8333</v>
          </cell>
          <cell r="Q311">
            <v>8337</v>
          </cell>
        </row>
        <row r="312">
          <cell r="B312" t="str">
            <v>30309033103</v>
          </cell>
          <cell r="C312" t="str">
            <v>30309</v>
          </cell>
          <cell r="D312">
            <v>3103</v>
          </cell>
          <cell r="E312">
            <v>92000</v>
          </cell>
          <cell r="F312">
            <v>7667</v>
          </cell>
          <cell r="G312">
            <v>7667</v>
          </cell>
          <cell r="H312">
            <v>7667</v>
          </cell>
          <cell r="I312">
            <v>7667</v>
          </cell>
          <cell r="J312">
            <v>7667</v>
          </cell>
          <cell r="K312">
            <v>7667</v>
          </cell>
          <cell r="L312">
            <v>7667</v>
          </cell>
          <cell r="M312">
            <v>7667</v>
          </cell>
          <cell r="N312">
            <v>7667</v>
          </cell>
          <cell r="O312">
            <v>7667</v>
          </cell>
          <cell r="P312">
            <v>7667</v>
          </cell>
          <cell r="Q312">
            <v>7663</v>
          </cell>
        </row>
        <row r="313">
          <cell r="B313" t="str">
            <v>30309033302</v>
          </cell>
          <cell r="C313" t="str">
            <v>30309</v>
          </cell>
          <cell r="D313">
            <v>3302</v>
          </cell>
          <cell r="E313">
            <v>519700</v>
          </cell>
          <cell r="F313">
            <v>43308</v>
          </cell>
          <cell r="G313">
            <v>43308</v>
          </cell>
          <cell r="H313">
            <v>43308</v>
          </cell>
          <cell r="I313">
            <v>43308</v>
          </cell>
          <cell r="J313">
            <v>43308</v>
          </cell>
          <cell r="K313">
            <v>43308</v>
          </cell>
          <cell r="L313">
            <v>43308</v>
          </cell>
          <cell r="M313">
            <v>43308</v>
          </cell>
          <cell r="N313">
            <v>43308</v>
          </cell>
          <cell r="O313">
            <v>43308</v>
          </cell>
          <cell r="P313">
            <v>43308</v>
          </cell>
          <cell r="Q313">
            <v>43312</v>
          </cell>
        </row>
        <row r="314">
          <cell r="B314" t="str">
            <v>30309033303</v>
          </cell>
          <cell r="C314" t="str">
            <v>30309</v>
          </cell>
          <cell r="D314">
            <v>3303</v>
          </cell>
          <cell r="E314">
            <v>63000</v>
          </cell>
          <cell r="F314">
            <v>5250</v>
          </cell>
          <cell r="G314">
            <v>5250</v>
          </cell>
          <cell r="H314">
            <v>5250</v>
          </cell>
          <cell r="I314">
            <v>5250</v>
          </cell>
          <cell r="J314">
            <v>5250</v>
          </cell>
          <cell r="K314">
            <v>5250</v>
          </cell>
          <cell r="L314">
            <v>5250</v>
          </cell>
          <cell r="M314">
            <v>5250</v>
          </cell>
          <cell r="N314">
            <v>5250</v>
          </cell>
          <cell r="O314">
            <v>5250</v>
          </cell>
          <cell r="P314">
            <v>5250</v>
          </cell>
          <cell r="Q314">
            <v>5250</v>
          </cell>
        </row>
        <row r="315">
          <cell r="B315" t="str">
            <v>30309033404</v>
          </cell>
          <cell r="C315" t="str">
            <v>30309</v>
          </cell>
          <cell r="D315">
            <v>3404</v>
          </cell>
          <cell r="E315">
            <v>53150</v>
          </cell>
          <cell r="F315">
            <v>4429</v>
          </cell>
          <cell r="G315">
            <v>4429</v>
          </cell>
          <cell r="H315">
            <v>4429</v>
          </cell>
          <cell r="I315">
            <v>4429</v>
          </cell>
          <cell r="J315">
            <v>4429</v>
          </cell>
          <cell r="K315">
            <v>4429</v>
          </cell>
          <cell r="L315">
            <v>4429</v>
          </cell>
          <cell r="M315">
            <v>4429</v>
          </cell>
          <cell r="N315">
            <v>4429</v>
          </cell>
          <cell r="O315">
            <v>4429</v>
          </cell>
          <cell r="P315">
            <v>4429</v>
          </cell>
          <cell r="Q315">
            <v>4431</v>
          </cell>
        </row>
        <row r="316">
          <cell r="B316" t="str">
            <v>30310032103</v>
          </cell>
          <cell r="C316" t="str">
            <v>30310</v>
          </cell>
          <cell r="D316">
            <v>2103</v>
          </cell>
          <cell r="E316">
            <v>2000</v>
          </cell>
          <cell r="F316">
            <v>167</v>
          </cell>
          <cell r="G316">
            <v>167</v>
          </cell>
          <cell r="H316">
            <v>167</v>
          </cell>
          <cell r="I316">
            <v>167</v>
          </cell>
          <cell r="J316">
            <v>167</v>
          </cell>
          <cell r="K316">
            <v>167</v>
          </cell>
          <cell r="L316">
            <v>167</v>
          </cell>
          <cell r="M316">
            <v>167</v>
          </cell>
          <cell r="N316">
            <v>167</v>
          </cell>
          <cell r="O316">
            <v>167</v>
          </cell>
          <cell r="P316">
            <v>167</v>
          </cell>
          <cell r="Q316">
            <v>167</v>
          </cell>
        </row>
        <row r="317">
          <cell r="B317" t="str">
            <v>30310032701</v>
          </cell>
          <cell r="C317" t="str">
            <v>30310</v>
          </cell>
          <cell r="D317">
            <v>2701</v>
          </cell>
          <cell r="E317">
            <v>67400</v>
          </cell>
          <cell r="F317">
            <v>5617</v>
          </cell>
          <cell r="G317">
            <v>5617</v>
          </cell>
          <cell r="H317">
            <v>5617</v>
          </cell>
          <cell r="I317">
            <v>5617</v>
          </cell>
          <cell r="J317">
            <v>5617</v>
          </cell>
          <cell r="K317">
            <v>5617</v>
          </cell>
          <cell r="L317">
            <v>5617</v>
          </cell>
          <cell r="M317">
            <v>5617</v>
          </cell>
          <cell r="N317">
            <v>5617</v>
          </cell>
          <cell r="O317">
            <v>5617</v>
          </cell>
          <cell r="P317">
            <v>5617</v>
          </cell>
          <cell r="Q317">
            <v>5617</v>
          </cell>
        </row>
        <row r="318">
          <cell r="B318" t="str">
            <v>30310032702</v>
          </cell>
          <cell r="C318" t="str">
            <v>30310</v>
          </cell>
          <cell r="D318">
            <v>2702</v>
          </cell>
          <cell r="E318">
            <v>21400</v>
          </cell>
          <cell r="F318">
            <v>1783</v>
          </cell>
          <cell r="G318">
            <v>1783</v>
          </cell>
          <cell r="H318">
            <v>1783</v>
          </cell>
          <cell r="I318">
            <v>1783</v>
          </cell>
          <cell r="J318">
            <v>1783</v>
          </cell>
          <cell r="K318">
            <v>1783</v>
          </cell>
          <cell r="L318">
            <v>1783</v>
          </cell>
          <cell r="M318">
            <v>1783</v>
          </cell>
          <cell r="N318">
            <v>1783</v>
          </cell>
          <cell r="O318">
            <v>1783</v>
          </cell>
          <cell r="P318">
            <v>1783</v>
          </cell>
          <cell r="Q318">
            <v>1783</v>
          </cell>
        </row>
        <row r="319">
          <cell r="B319" t="str">
            <v>30310032705</v>
          </cell>
          <cell r="C319" t="str">
            <v>30310</v>
          </cell>
          <cell r="D319">
            <v>2705</v>
          </cell>
          <cell r="E319">
            <v>21400</v>
          </cell>
          <cell r="F319">
            <v>1783</v>
          </cell>
          <cell r="G319">
            <v>1783</v>
          </cell>
          <cell r="H319">
            <v>1783</v>
          </cell>
          <cell r="I319">
            <v>1783</v>
          </cell>
          <cell r="J319">
            <v>1783</v>
          </cell>
          <cell r="K319">
            <v>1783</v>
          </cell>
          <cell r="L319">
            <v>1783</v>
          </cell>
          <cell r="M319">
            <v>1783</v>
          </cell>
          <cell r="N319">
            <v>1783</v>
          </cell>
          <cell r="O319">
            <v>1783</v>
          </cell>
          <cell r="P319">
            <v>1783</v>
          </cell>
          <cell r="Q319">
            <v>1783</v>
          </cell>
        </row>
        <row r="320">
          <cell r="B320" t="str">
            <v>30310032800</v>
          </cell>
          <cell r="C320" t="str">
            <v>30310</v>
          </cell>
          <cell r="D320">
            <v>2800</v>
          </cell>
          <cell r="E320">
            <v>16800</v>
          </cell>
          <cell r="F320">
            <v>1400</v>
          </cell>
          <cell r="G320">
            <v>1400</v>
          </cell>
          <cell r="H320">
            <v>1400</v>
          </cell>
          <cell r="I320">
            <v>1400</v>
          </cell>
          <cell r="J320">
            <v>1400</v>
          </cell>
          <cell r="K320">
            <v>1400</v>
          </cell>
          <cell r="L320">
            <v>1400</v>
          </cell>
          <cell r="M320">
            <v>1400</v>
          </cell>
          <cell r="N320">
            <v>1400</v>
          </cell>
          <cell r="O320">
            <v>1400</v>
          </cell>
          <cell r="P320">
            <v>1400</v>
          </cell>
          <cell r="Q320">
            <v>1400</v>
          </cell>
        </row>
        <row r="321">
          <cell r="B321" t="str">
            <v>30310032900</v>
          </cell>
          <cell r="C321" t="str">
            <v>30310</v>
          </cell>
          <cell r="D321">
            <v>2900</v>
          </cell>
          <cell r="E321">
            <v>26900</v>
          </cell>
          <cell r="F321">
            <v>2242</v>
          </cell>
          <cell r="G321">
            <v>2242</v>
          </cell>
          <cell r="H321">
            <v>2242</v>
          </cell>
          <cell r="I321">
            <v>2242</v>
          </cell>
          <cell r="J321">
            <v>2242</v>
          </cell>
          <cell r="K321">
            <v>2242</v>
          </cell>
          <cell r="L321">
            <v>2242</v>
          </cell>
          <cell r="M321">
            <v>2242</v>
          </cell>
          <cell r="N321">
            <v>2242</v>
          </cell>
          <cell r="O321">
            <v>2242</v>
          </cell>
          <cell r="P321">
            <v>2242</v>
          </cell>
          <cell r="Q321">
            <v>2242</v>
          </cell>
        </row>
        <row r="322">
          <cell r="B322" t="str">
            <v>30310032907</v>
          </cell>
          <cell r="C322" t="str">
            <v>30310</v>
          </cell>
          <cell r="D322">
            <v>2907</v>
          </cell>
          <cell r="E322">
            <v>6500</v>
          </cell>
          <cell r="F322">
            <v>542</v>
          </cell>
          <cell r="G322">
            <v>542</v>
          </cell>
          <cell r="H322">
            <v>542</v>
          </cell>
          <cell r="I322">
            <v>542</v>
          </cell>
          <cell r="J322">
            <v>542</v>
          </cell>
          <cell r="K322">
            <v>542</v>
          </cell>
          <cell r="L322">
            <v>542</v>
          </cell>
          <cell r="M322">
            <v>542</v>
          </cell>
          <cell r="N322">
            <v>542</v>
          </cell>
          <cell r="O322">
            <v>542</v>
          </cell>
          <cell r="P322">
            <v>542</v>
          </cell>
          <cell r="Q322">
            <v>542</v>
          </cell>
        </row>
        <row r="323">
          <cell r="B323" t="str">
            <v>30310033101</v>
          </cell>
          <cell r="C323" t="str">
            <v>30310</v>
          </cell>
          <cell r="D323">
            <v>3101</v>
          </cell>
          <cell r="E323">
            <v>6700</v>
          </cell>
          <cell r="F323">
            <v>558</v>
          </cell>
          <cell r="G323">
            <v>558</v>
          </cell>
          <cell r="H323">
            <v>558</v>
          </cell>
          <cell r="I323">
            <v>558</v>
          </cell>
          <cell r="J323">
            <v>558</v>
          </cell>
          <cell r="K323">
            <v>558</v>
          </cell>
          <cell r="L323">
            <v>558</v>
          </cell>
          <cell r="M323">
            <v>558</v>
          </cell>
          <cell r="N323">
            <v>558</v>
          </cell>
          <cell r="O323">
            <v>558</v>
          </cell>
          <cell r="P323">
            <v>558</v>
          </cell>
          <cell r="Q323">
            <v>558</v>
          </cell>
        </row>
        <row r="324">
          <cell r="B324" t="str">
            <v>30310033103</v>
          </cell>
          <cell r="C324" t="str">
            <v>30310</v>
          </cell>
          <cell r="D324">
            <v>3103</v>
          </cell>
          <cell r="E324">
            <v>8200</v>
          </cell>
          <cell r="F324">
            <v>683</v>
          </cell>
          <cell r="G324">
            <v>683</v>
          </cell>
          <cell r="H324">
            <v>683</v>
          </cell>
          <cell r="I324">
            <v>683</v>
          </cell>
          <cell r="J324">
            <v>683</v>
          </cell>
          <cell r="K324">
            <v>683</v>
          </cell>
          <cell r="L324">
            <v>683</v>
          </cell>
          <cell r="M324">
            <v>683</v>
          </cell>
          <cell r="N324">
            <v>683</v>
          </cell>
          <cell r="O324">
            <v>683</v>
          </cell>
          <cell r="P324">
            <v>683</v>
          </cell>
          <cell r="Q324">
            <v>683</v>
          </cell>
        </row>
        <row r="325">
          <cell r="B325" t="str">
            <v>30310033302</v>
          </cell>
          <cell r="C325" t="str">
            <v>30310</v>
          </cell>
          <cell r="D325">
            <v>3302</v>
          </cell>
          <cell r="E325">
            <v>86600</v>
          </cell>
          <cell r="F325">
            <v>7217</v>
          </cell>
          <cell r="G325">
            <v>7217</v>
          </cell>
          <cell r="H325">
            <v>7217</v>
          </cell>
          <cell r="I325">
            <v>7217</v>
          </cell>
          <cell r="J325">
            <v>7217</v>
          </cell>
          <cell r="K325">
            <v>7217</v>
          </cell>
          <cell r="L325">
            <v>7217</v>
          </cell>
          <cell r="M325">
            <v>7217</v>
          </cell>
          <cell r="N325">
            <v>7217</v>
          </cell>
          <cell r="O325">
            <v>7217</v>
          </cell>
          <cell r="P325">
            <v>7217</v>
          </cell>
          <cell r="Q325">
            <v>7217</v>
          </cell>
        </row>
        <row r="326">
          <cell r="B326" t="str">
            <v>30310033303</v>
          </cell>
          <cell r="C326" t="str">
            <v>30310</v>
          </cell>
          <cell r="D326">
            <v>3303</v>
          </cell>
          <cell r="E326">
            <v>14200</v>
          </cell>
          <cell r="F326">
            <v>1183</v>
          </cell>
          <cell r="G326">
            <v>1183</v>
          </cell>
          <cell r="H326">
            <v>1183</v>
          </cell>
          <cell r="I326">
            <v>1183</v>
          </cell>
          <cell r="J326">
            <v>1183</v>
          </cell>
          <cell r="K326">
            <v>1183</v>
          </cell>
          <cell r="L326">
            <v>1183</v>
          </cell>
          <cell r="M326">
            <v>1183</v>
          </cell>
          <cell r="N326">
            <v>1183</v>
          </cell>
          <cell r="O326">
            <v>1183</v>
          </cell>
          <cell r="P326">
            <v>1183</v>
          </cell>
          <cell r="Q326">
            <v>1183</v>
          </cell>
        </row>
        <row r="327">
          <cell r="B327" t="str">
            <v>30311031302</v>
          </cell>
          <cell r="C327" t="str">
            <v>30311</v>
          </cell>
          <cell r="D327">
            <v>1302</v>
          </cell>
          <cell r="E327">
            <v>330000</v>
          </cell>
          <cell r="F327">
            <v>27500</v>
          </cell>
          <cell r="G327">
            <v>27500</v>
          </cell>
          <cell r="H327">
            <v>27500</v>
          </cell>
          <cell r="I327">
            <v>27500</v>
          </cell>
          <cell r="J327">
            <v>27500</v>
          </cell>
          <cell r="K327">
            <v>27500</v>
          </cell>
          <cell r="L327">
            <v>27500</v>
          </cell>
          <cell r="M327">
            <v>27500</v>
          </cell>
          <cell r="N327">
            <v>27500</v>
          </cell>
          <cell r="O327">
            <v>27500</v>
          </cell>
          <cell r="P327">
            <v>27500</v>
          </cell>
          <cell r="Q327">
            <v>27500</v>
          </cell>
        </row>
        <row r="328">
          <cell r="B328" t="str">
            <v>30311032103</v>
          </cell>
          <cell r="C328" t="str">
            <v>30311</v>
          </cell>
          <cell r="D328">
            <v>2103</v>
          </cell>
          <cell r="E328">
            <v>60100</v>
          </cell>
          <cell r="F328">
            <v>5000</v>
          </cell>
          <cell r="G328">
            <v>5000</v>
          </cell>
          <cell r="H328">
            <v>5000</v>
          </cell>
          <cell r="I328">
            <v>5000</v>
          </cell>
          <cell r="J328">
            <v>5000</v>
          </cell>
          <cell r="K328">
            <v>5000</v>
          </cell>
          <cell r="L328">
            <v>5000</v>
          </cell>
          <cell r="M328">
            <v>5000</v>
          </cell>
          <cell r="N328">
            <v>5000</v>
          </cell>
          <cell r="O328">
            <v>5000</v>
          </cell>
          <cell r="P328">
            <v>5000</v>
          </cell>
          <cell r="Q328">
            <v>5100</v>
          </cell>
        </row>
        <row r="329">
          <cell r="B329" t="str">
            <v>30311032202</v>
          </cell>
          <cell r="C329" t="str">
            <v>30311</v>
          </cell>
          <cell r="D329">
            <v>2202</v>
          </cell>
          <cell r="E329">
            <v>370</v>
          </cell>
          <cell r="F329">
            <v>370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</row>
        <row r="330">
          <cell r="B330" t="str">
            <v>30311032207</v>
          </cell>
          <cell r="C330" t="str">
            <v>30311</v>
          </cell>
          <cell r="D330">
            <v>2207</v>
          </cell>
          <cell r="E330">
            <v>50400</v>
          </cell>
          <cell r="F330">
            <v>4200</v>
          </cell>
          <cell r="G330">
            <v>4200</v>
          </cell>
          <cell r="H330">
            <v>4200</v>
          </cell>
          <cell r="I330">
            <v>4200</v>
          </cell>
          <cell r="J330">
            <v>4200</v>
          </cell>
          <cell r="K330">
            <v>4200</v>
          </cell>
          <cell r="L330">
            <v>4200</v>
          </cell>
          <cell r="M330">
            <v>4200</v>
          </cell>
          <cell r="N330">
            <v>4200</v>
          </cell>
          <cell r="O330">
            <v>4200</v>
          </cell>
          <cell r="P330">
            <v>4200</v>
          </cell>
          <cell r="Q330">
            <v>4200</v>
          </cell>
        </row>
        <row r="331">
          <cell r="B331" t="str">
            <v>30311032208</v>
          </cell>
          <cell r="C331" t="str">
            <v>30311</v>
          </cell>
          <cell r="D331">
            <v>2208</v>
          </cell>
          <cell r="E331">
            <v>5128</v>
          </cell>
          <cell r="F331">
            <v>420</v>
          </cell>
          <cell r="G331">
            <v>420</v>
          </cell>
          <cell r="H331">
            <v>420</v>
          </cell>
          <cell r="I331">
            <v>420</v>
          </cell>
          <cell r="J331">
            <v>420</v>
          </cell>
          <cell r="K331">
            <v>420</v>
          </cell>
          <cell r="L331">
            <v>420</v>
          </cell>
          <cell r="M331">
            <v>420</v>
          </cell>
          <cell r="N331">
            <v>420</v>
          </cell>
          <cell r="O331">
            <v>420</v>
          </cell>
          <cell r="P331">
            <v>420</v>
          </cell>
          <cell r="Q331">
            <v>508</v>
          </cell>
        </row>
        <row r="332">
          <cell r="B332" t="str">
            <v>30311032701</v>
          </cell>
          <cell r="C332" t="str">
            <v>30311</v>
          </cell>
          <cell r="D332">
            <v>2701</v>
          </cell>
          <cell r="E332">
            <v>65400</v>
          </cell>
          <cell r="F332">
            <v>5450</v>
          </cell>
          <cell r="G332">
            <v>5450</v>
          </cell>
          <cell r="H332">
            <v>5450</v>
          </cell>
          <cell r="I332">
            <v>5450</v>
          </cell>
          <cell r="J332">
            <v>5450</v>
          </cell>
          <cell r="K332">
            <v>5450</v>
          </cell>
          <cell r="L332">
            <v>5450</v>
          </cell>
          <cell r="M332">
            <v>5450</v>
          </cell>
          <cell r="N332">
            <v>5450</v>
          </cell>
          <cell r="O332">
            <v>5450</v>
          </cell>
          <cell r="P332">
            <v>5450</v>
          </cell>
          <cell r="Q332">
            <v>5450</v>
          </cell>
        </row>
        <row r="333">
          <cell r="B333" t="str">
            <v>30311032702</v>
          </cell>
          <cell r="C333" t="str">
            <v>30311</v>
          </cell>
          <cell r="D333">
            <v>2702</v>
          </cell>
          <cell r="E333">
            <v>24000</v>
          </cell>
          <cell r="F333">
            <v>2000</v>
          </cell>
          <cell r="G333">
            <v>2000</v>
          </cell>
          <cell r="H333">
            <v>2000</v>
          </cell>
          <cell r="I333">
            <v>2000</v>
          </cell>
          <cell r="J333">
            <v>2000</v>
          </cell>
          <cell r="K333">
            <v>2000</v>
          </cell>
          <cell r="L333">
            <v>2000</v>
          </cell>
          <cell r="M333">
            <v>2000</v>
          </cell>
          <cell r="N333">
            <v>2000</v>
          </cell>
          <cell r="O333">
            <v>2000</v>
          </cell>
          <cell r="P333">
            <v>2000</v>
          </cell>
          <cell r="Q333">
            <v>2000</v>
          </cell>
        </row>
        <row r="334">
          <cell r="B334" t="str">
            <v>30311032900</v>
          </cell>
          <cell r="C334" t="str">
            <v>30311</v>
          </cell>
          <cell r="D334">
            <v>2900</v>
          </cell>
          <cell r="E334">
            <v>128400</v>
          </cell>
          <cell r="F334">
            <v>10700</v>
          </cell>
          <cell r="G334">
            <v>10700</v>
          </cell>
          <cell r="H334">
            <v>10700</v>
          </cell>
          <cell r="I334">
            <v>10700</v>
          </cell>
          <cell r="J334">
            <v>10700</v>
          </cell>
          <cell r="K334">
            <v>10700</v>
          </cell>
          <cell r="L334">
            <v>10700</v>
          </cell>
          <cell r="M334">
            <v>10700</v>
          </cell>
          <cell r="N334">
            <v>10700</v>
          </cell>
          <cell r="O334">
            <v>10700</v>
          </cell>
          <cell r="P334">
            <v>10700</v>
          </cell>
          <cell r="Q334">
            <v>10700</v>
          </cell>
        </row>
        <row r="335">
          <cell r="B335" t="str">
            <v>30311032907</v>
          </cell>
          <cell r="C335" t="str">
            <v>30311</v>
          </cell>
          <cell r="D335">
            <v>2907</v>
          </cell>
          <cell r="E335">
            <v>109100</v>
          </cell>
          <cell r="F335">
            <v>10000</v>
          </cell>
          <cell r="G335">
            <v>10000</v>
          </cell>
          <cell r="H335">
            <v>10000</v>
          </cell>
          <cell r="I335">
            <v>5000</v>
          </cell>
          <cell r="J335">
            <v>10000</v>
          </cell>
          <cell r="K335">
            <v>10000</v>
          </cell>
          <cell r="L335">
            <v>10000</v>
          </cell>
          <cell r="M335">
            <v>10000</v>
          </cell>
          <cell r="N335">
            <v>10000</v>
          </cell>
          <cell r="O335">
            <v>10000</v>
          </cell>
          <cell r="P335">
            <v>10000</v>
          </cell>
          <cell r="Q335">
            <v>4100</v>
          </cell>
        </row>
        <row r="336">
          <cell r="B336" t="str">
            <v>30311032908</v>
          </cell>
          <cell r="C336" t="str">
            <v>30311</v>
          </cell>
          <cell r="D336">
            <v>2908</v>
          </cell>
          <cell r="E336">
            <v>51400</v>
          </cell>
          <cell r="F336">
            <v>4500</v>
          </cell>
          <cell r="G336">
            <v>4500</v>
          </cell>
          <cell r="H336">
            <v>4500</v>
          </cell>
          <cell r="I336">
            <v>4000</v>
          </cell>
          <cell r="J336">
            <v>4500</v>
          </cell>
          <cell r="K336">
            <v>4500</v>
          </cell>
          <cell r="L336">
            <v>4500</v>
          </cell>
          <cell r="M336">
            <v>4500</v>
          </cell>
          <cell r="N336">
            <v>4500</v>
          </cell>
          <cell r="O336">
            <v>4500</v>
          </cell>
          <cell r="P336">
            <v>4500</v>
          </cell>
          <cell r="Q336">
            <v>2400</v>
          </cell>
        </row>
        <row r="337">
          <cell r="B337" t="str">
            <v>30311033101</v>
          </cell>
          <cell r="C337" t="str">
            <v>30311</v>
          </cell>
          <cell r="D337">
            <v>3101</v>
          </cell>
          <cell r="E337">
            <v>129100</v>
          </cell>
          <cell r="F337">
            <v>10800</v>
          </cell>
          <cell r="G337">
            <v>10800</v>
          </cell>
          <cell r="H337">
            <v>10800</v>
          </cell>
          <cell r="I337">
            <v>10800</v>
          </cell>
          <cell r="J337">
            <v>10800</v>
          </cell>
          <cell r="K337">
            <v>10800</v>
          </cell>
          <cell r="L337">
            <v>10800</v>
          </cell>
          <cell r="M337">
            <v>10800</v>
          </cell>
          <cell r="N337">
            <v>10800</v>
          </cell>
          <cell r="O337">
            <v>10800</v>
          </cell>
          <cell r="P337">
            <v>10800</v>
          </cell>
          <cell r="Q337">
            <v>10300</v>
          </cell>
        </row>
        <row r="338">
          <cell r="B338" t="str">
            <v>30311033103</v>
          </cell>
          <cell r="C338" t="str">
            <v>30311</v>
          </cell>
          <cell r="D338">
            <v>3103</v>
          </cell>
          <cell r="E338">
            <v>96300</v>
          </cell>
          <cell r="F338">
            <v>8025</v>
          </cell>
          <cell r="G338">
            <v>8025</v>
          </cell>
          <cell r="H338">
            <v>8025</v>
          </cell>
          <cell r="I338">
            <v>8025</v>
          </cell>
          <cell r="J338">
            <v>8025</v>
          </cell>
          <cell r="K338">
            <v>8025</v>
          </cell>
          <cell r="L338">
            <v>8025</v>
          </cell>
          <cell r="M338">
            <v>8025</v>
          </cell>
          <cell r="N338">
            <v>8025</v>
          </cell>
          <cell r="O338">
            <v>8025</v>
          </cell>
          <cell r="P338">
            <v>8025</v>
          </cell>
          <cell r="Q338">
            <v>8025</v>
          </cell>
        </row>
        <row r="339">
          <cell r="B339" t="str">
            <v>30311033302</v>
          </cell>
          <cell r="C339" t="str">
            <v>30311</v>
          </cell>
          <cell r="D339">
            <v>3302</v>
          </cell>
          <cell r="E339">
            <v>233500</v>
          </cell>
          <cell r="F339">
            <v>19500</v>
          </cell>
          <cell r="G339">
            <v>19500</v>
          </cell>
          <cell r="H339">
            <v>19500</v>
          </cell>
          <cell r="I339">
            <v>19500</v>
          </cell>
          <cell r="J339">
            <v>19500</v>
          </cell>
          <cell r="K339">
            <v>19500</v>
          </cell>
          <cell r="L339">
            <v>19500</v>
          </cell>
          <cell r="M339">
            <v>19500</v>
          </cell>
          <cell r="N339">
            <v>19500</v>
          </cell>
          <cell r="O339">
            <v>19500</v>
          </cell>
          <cell r="P339">
            <v>19500</v>
          </cell>
          <cell r="Q339">
            <v>19000</v>
          </cell>
        </row>
        <row r="340">
          <cell r="B340" t="str">
            <v>30311033303</v>
          </cell>
          <cell r="C340" t="str">
            <v>30311</v>
          </cell>
          <cell r="D340">
            <v>3303</v>
          </cell>
          <cell r="E340">
            <v>28596</v>
          </cell>
          <cell r="F340">
            <v>2383</v>
          </cell>
          <cell r="G340">
            <v>2383</v>
          </cell>
          <cell r="H340">
            <v>2383</v>
          </cell>
          <cell r="I340">
            <v>2383</v>
          </cell>
          <cell r="J340">
            <v>2383</v>
          </cell>
          <cell r="K340">
            <v>2383</v>
          </cell>
          <cell r="L340">
            <v>2383</v>
          </cell>
          <cell r="M340">
            <v>2383</v>
          </cell>
          <cell r="N340">
            <v>2383</v>
          </cell>
          <cell r="O340">
            <v>2383</v>
          </cell>
          <cell r="P340">
            <v>2383</v>
          </cell>
          <cell r="Q340">
            <v>2383</v>
          </cell>
        </row>
        <row r="341">
          <cell r="B341" t="str">
            <v>30312031302</v>
          </cell>
          <cell r="C341" t="str">
            <v>30312</v>
          </cell>
          <cell r="D341">
            <v>1302</v>
          </cell>
          <cell r="E341">
            <v>2603800</v>
          </cell>
          <cell r="F341">
            <v>216983</v>
          </cell>
          <cell r="G341">
            <v>216983</v>
          </cell>
          <cell r="H341">
            <v>216983</v>
          </cell>
          <cell r="I341">
            <v>216983</v>
          </cell>
          <cell r="J341">
            <v>216983</v>
          </cell>
          <cell r="K341">
            <v>216983</v>
          </cell>
          <cell r="L341">
            <v>216983</v>
          </cell>
          <cell r="M341">
            <v>216983</v>
          </cell>
          <cell r="N341">
            <v>216983</v>
          </cell>
          <cell r="O341">
            <v>216983</v>
          </cell>
          <cell r="P341">
            <v>216983</v>
          </cell>
          <cell r="Q341">
            <v>216987</v>
          </cell>
        </row>
        <row r="342">
          <cell r="B342" t="str">
            <v>30312032103</v>
          </cell>
          <cell r="C342" t="str">
            <v>30312</v>
          </cell>
          <cell r="D342">
            <v>2103</v>
          </cell>
          <cell r="E342">
            <v>74200</v>
          </cell>
          <cell r="F342">
            <v>6183</v>
          </cell>
          <cell r="G342">
            <v>6183</v>
          </cell>
          <cell r="H342">
            <v>6183</v>
          </cell>
          <cell r="I342">
            <v>6183</v>
          </cell>
          <cell r="J342">
            <v>6183</v>
          </cell>
          <cell r="K342">
            <v>6183</v>
          </cell>
          <cell r="L342">
            <v>6183</v>
          </cell>
          <cell r="M342">
            <v>6183</v>
          </cell>
          <cell r="N342">
            <v>6183</v>
          </cell>
          <cell r="O342">
            <v>6183</v>
          </cell>
          <cell r="P342">
            <v>6183</v>
          </cell>
          <cell r="Q342">
            <v>6187</v>
          </cell>
        </row>
        <row r="343">
          <cell r="B343" t="str">
            <v>30312032202</v>
          </cell>
          <cell r="C343" t="str">
            <v>30312</v>
          </cell>
          <cell r="D343">
            <v>2202</v>
          </cell>
          <cell r="E343">
            <v>3478279</v>
          </cell>
          <cell r="F343">
            <v>289857</v>
          </cell>
          <cell r="G343">
            <v>289857</v>
          </cell>
          <cell r="H343">
            <v>289857</v>
          </cell>
          <cell r="I343">
            <v>289857</v>
          </cell>
          <cell r="J343">
            <v>289857</v>
          </cell>
          <cell r="K343">
            <v>289857</v>
          </cell>
          <cell r="L343">
            <v>289857</v>
          </cell>
          <cell r="M343">
            <v>289857</v>
          </cell>
          <cell r="N343">
            <v>289857</v>
          </cell>
          <cell r="O343">
            <v>289857</v>
          </cell>
          <cell r="P343">
            <v>289857</v>
          </cell>
          <cell r="Q343">
            <v>289852</v>
          </cell>
        </row>
        <row r="344">
          <cell r="B344" t="str">
            <v>30312032207</v>
          </cell>
          <cell r="C344" t="str">
            <v>30312</v>
          </cell>
          <cell r="D344">
            <v>2207</v>
          </cell>
          <cell r="E344">
            <v>176739</v>
          </cell>
          <cell r="F344">
            <v>14728</v>
          </cell>
          <cell r="G344">
            <v>14728</v>
          </cell>
          <cell r="H344">
            <v>14728</v>
          </cell>
          <cell r="I344">
            <v>14728</v>
          </cell>
          <cell r="J344">
            <v>14728</v>
          </cell>
          <cell r="K344">
            <v>14728</v>
          </cell>
          <cell r="L344">
            <v>14728</v>
          </cell>
          <cell r="M344">
            <v>14728</v>
          </cell>
          <cell r="N344">
            <v>14728</v>
          </cell>
          <cell r="O344">
            <v>14728</v>
          </cell>
          <cell r="P344">
            <v>14728</v>
          </cell>
          <cell r="Q344">
            <v>14731</v>
          </cell>
        </row>
        <row r="345">
          <cell r="B345" t="str">
            <v>30312032208</v>
          </cell>
          <cell r="C345" t="str">
            <v>30312</v>
          </cell>
          <cell r="D345">
            <v>2208</v>
          </cell>
          <cell r="E345">
            <v>1578</v>
          </cell>
          <cell r="F345">
            <v>132</v>
          </cell>
          <cell r="G345">
            <v>132</v>
          </cell>
          <cell r="H345">
            <v>132</v>
          </cell>
          <cell r="I345">
            <v>132</v>
          </cell>
          <cell r="J345">
            <v>132</v>
          </cell>
          <cell r="K345">
            <v>132</v>
          </cell>
          <cell r="L345">
            <v>132</v>
          </cell>
          <cell r="M345">
            <v>132</v>
          </cell>
          <cell r="N345">
            <v>132</v>
          </cell>
          <cell r="O345">
            <v>132</v>
          </cell>
          <cell r="P345">
            <v>132</v>
          </cell>
          <cell r="Q345">
            <v>126</v>
          </cell>
        </row>
        <row r="346">
          <cell r="B346" t="str">
            <v>30312032306</v>
          </cell>
          <cell r="C346" t="str">
            <v>30312</v>
          </cell>
          <cell r="D346">
            <v>2306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</row>
        <row r="347">
          <cell r="B347" t="str">
            <v>30312032701</v>
          </cell>
          <cell r="C347" t="str">
            <v>30312</v>
          </cell>
          <cell r="D347">
            <v>2701</v>
          </cell>
          <cell r="E347">
            <v>10789700</v>
          </cell>
          <cell r="F347">
            <v>899142</v>
          </cell>
          <cell r="G347">
            <v>899142</v>
          </cell>
          <cell r="H347">
            <v>899142</v>
          </cell>
          <cell r="I347">
            <v>899142</v>
          </cell>
          <cell r="J347">
            <v>899142</v>
          </cell>
          <cell r="K347">
            <v>899142</v>
          </cell>
          <cell r="L347">
            <v>899142</v>
          </cell>
          <cell r="M347">
            <v>899142</v>
          </cell>
          <cell r="N347">
            <v>899142</v>
          </cell>
          <cell r="O347">
            <v>899142</v>
          </cell>
          <cell r="P347">
            <v>899142</v>
          </cell>
          <cell r="Q347">
            <v>899138</v>
          </cell>
        </row>
        <row r="348">
          <cell r="B348" t="str">
            <v>30312032702</v>
          </cell>
          <cell r="C348" t="str">
            <v>30312</v>
          </cell>
          <cell r="D348">
            <v>2702</v>
          </cell>
          <cell r="E348">
            <v>84400</v>
          </cell>
          <cell r="F348">
            <v>7033</v>
          </cell>
          <cell r="G348">
            <v>7033</v>
          </cell>
          <cell r="H348">
            <v>7033</v>
          </cell>
          <cell r="I348">
            <v>7033</v>
          </cell>
          <cell r="J348">
            <v>7033</v>
          </cell>
          <cell r="K348">
            <v>7033</v>
          </cell>
          <cell r="L348">
            <v>7033</v>
          </cell>
          <cell r="M348">
            <v>7033</v>
          </cell>
          <cell r="N348">
            <v>7033</v>
          </cell>
          <cell r="O348">
            <v>7033</v>
          </cell>
          <cell r="P348">
            <v>7033</v>
          </cell>
          <cell r="Q348">
            <v>7037</v>
          </cell>
        </row>
        <row r="349">
          <cell r="B349" t="str">
            <v>30312032704</v>
          </cell>
          <cell r="C349" t="str">
            <v>30312</v>
          </cell>
          <cell r="D349">
            <v>2704</v>
          </cell>
          <cell r="E349">
            <v>1902000</v>
          </cell>
          <cell r="F349">
            <v>158500</v>
          </cell>
          <cell r="G349">
            <v>158500</v>
          </cell>
          <cell r="H349">
            <v>158500</v>
          </cell>
          <cell r="I349">
            <v>158500</v>
          </cell>
          <cell r="J349">
            <v>158500</v>
          </cell>
          <cell r="K349">
            <v>158500</v>
          </cell>
          <cell r="L349">
            <v>158500</v>
          </cell>
          <cell r="M349">
            <v>158500</v>
          </cell>
          <cell r="N349">
            <v>158500</v>
          </cell>
          <cell r="O349">
            <v>158500</v>
          </cell>
          <cell r="P349">
            <v>158500</v>
          </cell>
          <cell r="Q349">
            <v>158500</v>
          </cell>
        </row>
        <row r="350">
          <cell r="B350" t="str">
            <v>30312032705</v>
          </cell>
          <cell r="C350" t="str">
            <v>30312</v>
          </cell>
          <cell r="D350">
            <v>2705</v>
          </cell>
          <cell r="E350">
            <v>76500</v>
          </cell>
          <cell r="F350">
            <v>6375</v>
          </cell>
          <cell r="G350">
            <v>6375</v>
          </cell>
          <cell r="H350">
            <v>6375</v>
          </cell>
          <cell r="I350">
            <v>6375</v>
          </cell>
          <cell r="J350">
            <v>6375</v>
          </cell>
          <cell r="K350">
            <v>6375</v>
          </cell>
          <cell r="L350">
            <v>6375</v>
          </cell>
          <cell r="M350">
            <v>6375</v>
          </cell>
          <cell r="N350">
            <v>6375</v>
          </cell>
          <cell r="O350">
            <v>6375</v>
          </cell>
          <cell r="P350">
            <v>6375</v>
          </cell>
          <cell r="Q350">
            <v>6375</v>
          </cell>
        </row>
        <row r="351">
          <cell r="B351" t="str">
            <v>30312032708</v>
          </cell>
          <cell r="C351" t="str">
            <v>30312</v>
          </cell>
          <cell r="D351">
            <v>2708</v>
          </cell>
          <cell r="E351">
            <v>4200</v>
          </cell>
          <cell r="F351">
            <v>350</v>
          </cell>
          <cell r="G351">
            <v>350</v>
          </cell>
          <cell r="H351">
            <v>350</v>
          </cell>
          <cell r="I351">
            <v>350</v>
          </cell>
          <cell r="J351">
            <v>350</v>
          </cell>
          <cell r="K351">
            <v>350</v>
          </cell>
          <cell r="L351">
            <v>350</v>
          </cell>
          <cell r="M351">
            <v>350</v>
          </cell>
          <cell r="N351">
            <v>350</v>
          </cell>
          <cell r="O351">
            <v>350</v>
          </cell>
          <cell r="P351">
            <v>350</v>
          </cell>
          <cell r="Q351">
            <v>350</v>
          </cell>
        </row>
        <row r="352">
          <cell r="B352" t="str">
            <v>30312032800</v>
          </cell>
          <cell r="C352" t="str">
            <v>30312</v>
          </cell>
          <cell r="D352">
            <v>2800</v>
          </cell>
          <cell r="E352">
            <v>913200</v>
          </cell>
          <cell r="F352">
            <v>76100</v>
          </cell>
          <cell r="G352">
            <v>76100</v>
          </cell>
          <cell r="H352">
            <v>76100</v>
          </cell>
          <cell r="I352">
            <v>76100</v>
          </cell>
          <cell r="J352">
            <v>76100</v>
          </cell>
          <cell r="K352">
            <v>76100</v>
          </cell>
          <cell r="L352">
            <v>76100</v>
          </cell>
          <cell r="M352">
            <v>76100</v>
          </cell>
          <cell r="N352">
            <v>76100</v>
          </cell>
          <cell r="O352">
            <v>76100</v>
          </cell>
          <cell r="P352">
            <v>76100</v>
          </cell>
          <cell r="Q352">
            <v>76100</v>
          </cell>
        </row>
        <row r="353">
          <cell r="B353" t="str">
            <v>30312032900</v>
          </cell>
          <cell r="C353" t="str">
            <v>30312</v>
          </cell>
          <cell r="D353">
            <v>2900</v>
          </cell>
          <cell r="E353">
            <v>977800</v>
          </cell>
          <cell r="F353">
            <v>81483</v>
          </cell>
          <cell r="G353">
            <v>81483</v>
          </cell>
          <cell r="H353">
            <v>81483</v>
          </cell>
          <cell r="I353">
            <v>81483</v>
          </cell>
          <cell r="J353">
            <v>81483</v>
          </cell>
          <cell r="K353">
            <v>81483</v>
          </cell>
          <cell r="L353">
            <v>81483</v>
          </cell>
          <cell r="M353">
            <v>81483</v>
          </cell>
          <cell r="N353">
            <v>81483</v>
          </cell>
          <cell r="O353">
            <v>81483</v>
          </cell>
          <cell r="P353">
            <v>81483</v>
          </cell>
          <cell r="Q353">
            <v>81487</v>
          </cell>
        </row>
        <row r="354">
          <cell r="B354" t="str">
            <v>30312032907</v>
          </cell>
          <cell r="C354" t="str">
            <v>30312</v>
          </cell>
          <cell r="D354">
            <v>2907</v>
          </cell>
          <cell r="E354">
            <v>738200</v>
          </cell>
          <cell r="F354">
            <v>61517</v>
          </cell>
          <cell r="G354">
            <v>61517</v>
          </cell>
          <cell r="H354">
            <v>61517</v>
          </cell>
          <cell r="I354">
            <v>61517</v>
          </cell>
          <cell r="J354">
            <v>61517</v>
          </cell>
          <cell r="K354">
            <v>61517</v>
          </cell>
          <cell r="L354">
            <v>61517</v>
          </cell>
          <cell r="M354">
            <v>61517</v>
          </cell>
          <cell r="N354">
            <v>61517</v>
          </cell>
          <cell r="O354">
            <v>61517</v>
          </cell>
          <cell r="P354">
            <v>61517</v>
          </cell>
          <cell r="Q354">
            <v>61513</v>
          </cell>
        </row>
        <row r="355">
          <cell r="B355" t="str">
            <v>30312032908</v>
          </cell>
          <cell r="C355" t="str">
            <v>30312</v>
          </cell>
          <cell r="D355">
            <v>2908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</row>
        <row r="356">
          <cell r="B356" t="str">
            <v>30312033101</v>
          </cell>
          <cell r="C356" t="str">
            <v>30312</v>
          </cell>
          <cell r="D356">
            <v>3101</v>
          </cell>
          <cell r="E356">
            <v>373800</v>
          </cell>
          <cell r="F356">
            <v>31150</v>
          </cell>
          <cell r="G356">
            <v>31150</v>
          </cell>
          <cell r="H356">
            <v>31150</v>
          </cell>
          <cell r="I356">
            <v>31150</v>
          </cell>
          <cell r="J356">
            <v>31150</v>
          </cell>
          <cell r="K356">
            <v>31150</v>
          </cell>
          <cell r="L356">
            <v>31150</v>
          </cell>
          <cell r="M356">
            <v>31150</v>
          </cell>
          <cell r="N356">
            <v>31150</v>
          </cell>
          <cell r="O356">
            <v>31150</v>
          </cell>
          <cell r="P356">
            <v>31150</v>
          </cell>
          <cell r="Q356">
            <v>31150</v>
          </cell>
        </row>
        <row r="357">
          <cell r="B357" t="str">
            <v>30312033103</v>
          </cell>
          <cell r="C357" t="str">
            <v>30312</v>
          </cell>
          <cell r="D357">
            <v>3103</v>
          </cell>
          <cell r="E357">
            <v>148600</v>
          </cell>
          <cell r="F357">
            <v>12383</v>
          </cell>
          <cell r="G357">
            <v>12383</v>
          </cell>
          <cell r="H357">
            <v>12383</v>
          </cell>
          <cell r="I357">
            <v>12383</v>
          </cell>
          <cell r="J357">
            <v>12383</v>
          </cell>
          <cell r="K357">
            <v>12383</v>
          </cell>
          <cell r="L357">
            <v>12383</v>
          </cell>
          <cell r="M357">
            <v>12383</v>
          </cell>
          <cell r="N357">
            <v>12383</v>
          </cell>
          <cell r="O357">
            <v>12383</v>
          </cell>
          <cell r="P357">
            <v>12383</v>
          </cell>
          <cell r="Q357">
            <v>12387</v>
          </cell>
        </row>
        <row r="358">
          <cell r="B358" t="str">
            <v>30312033302</v>
          </cell>
          <cell r="C358" t="str">
            <v>30312</v>
          </cell>
          <cell r="D358">
            <v>3302</v>
          </cell>
          <cell r="E358">
            <v>14470100</v>
          </cell>
          <cell r="F358">
            <v>1205842</v>
          </cell>
          <cell r="G358">
            <v>1205842</v>
          </cell>
          <cell r="H358">
            <v>1205842</v>
          </cell>
          <cell r="I358">
            <v>1205842</v>
          </cell>
          <cell r="J358">
            <v>1205842</v>
          </cell>
          <cell r="K358">
            <v>1205842</v>
          </cell>
          <cell r="L358">
            <v>1205842</v>
          </cell>
          <cell r="M358">
            <v>1205842</v>
          </cell>
          <cell r="N358">
            <v>1205842</v>
          </cell>
          <cell r="O358">
            <v>1205842</v>
          </cell>
          <cell r="P358">
            <v>1205842</v>
          </cell>
          <cell r="Q358">
            <v>1205838</v>
          </cell>
        </row>
        <row r="359">
          <cell r="B359" t="str">
            <v>30312033303</v>
          </cell>
          <cell r="C359" t="str">
            <v>30312</v>
          </cell>
          <cell r="D359">
            <v>3303</v>
          </cell>
          <cell r="E359">
            <v>145400</v>
          </cell>
          <cell r="F359">
            <v>12117</v>
          </cell>
          <cell r="G359">
            <v>12117</v>
          </cell>
          <cell r="H359">
            <v>12117</v>
          </cell>
          <cell r="I359">
            <v>12117</v>
          </cell>
          <cell r="J359">
            <v>12117</v>
          </cell>
          <cell r="K359">
            <v>12117</v>
          </cell>
          <cell r="L359">
            <v>12117</v>
          </cell>
          <cell r="M359">
            <v>12117</v>
          </cell>
          <cell r="N359">
            <v>12117</v>
          </cell>
          <cell r="O359">
            <v>12117</v>
          </cell>
          <cell r="P359">
            <v>12117</v>
          </cell>
          <cell r="Q359">
            <v>12113</v>
          </cell>
        </row>
        <row r="360">
          <cell r="B360" t="str">
            <v>30312033401</v>
          </cell>
          <cell r="C360" t="str">
            <v>30312</v>
          </cell>
          <cell r="D360">
            <v>3401</v>
          </cell>
          <cell r="E360">
            <v>8650800</v>
          </cell>
          <cell r="F360">
            <v>4325400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4325400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</row>
        <row r="361">
          <cell r="B361" t="str">
            <v>30312033404</v>
          </cell>
          <cell r="C361" t="str">
            <v>30312</v>
          </cell>
          <cell r="D361">
            <v>3404</v>
          </cell>
          <cell r="E361">
            <v>33050</v>
          </cell>
          <cell r="F361">
            <v>2754</v>
          </cell>
          <cell r="G361">
            <v>2754</v>
          </cell>
          <cell r="H361">
            <v>2754</v>
          </cell>
          <cell r="I361">
            <v>2754</v>
          </cell>
          <cell r="J361">
            <v>2754</v>
          </cell>
          <cell r="K361">
            <v>2754</v>
          </cell>
          <cell r="L361">
            <v>2754</v>
          </cell>
          <cell r="M361">
            <v>2754</v>
          </cell>
          <cell r="N361">
            <v>2754</v>
          </cell>
          <cell r="O361">
            <v>2754</v>
          </cell>
          <cell r="P361">
            <v>2754</v>
          </cell>
          <cell r="Q361">
            <v>2756</v>
          </cell>
        </row>
        <row r="362">
          <cell r="B362" t="str">
            <v>30312033410</v>
          </cell>
          <cell r="C362" t="str">
            <v>30312</v>
          </cell>
          <cell r="D362">
            <v>3410</v>
          </cell>
          <cell r="E362">
            <v>137300</v>
          </cell>
          <cell r="F362">
            <v>11441</v>
          </cell>
          <cell r="G362">
            <v>11441</v>
          </cell>
          <cell r="H362">
            <v>11441</v>
          </cell>
          <cell r="I362">
            <v>11441</v>
          </cell>
          <cell r="J362">
            <v>11441</v>
          </cell>
          <cell r="K362">
            <v>11441</v>
          </cell>
          <cell r="L362">
            <v>11441</v>
          </cell>
          <cell r="M362">
            <v>11441</v>
          </cell>
          <cell r="N362">
            <v>11441</v>
          </cell>
          <cell r="O362">
            <v>11441</v>
          </cell>
          <cell r="P362">
            <v>11441</v>
          </cell>
          <cell r="Q362">
            <v>11449</v>
          </cell>
        </row>
        <row r="363">
          <cell r="B363" t="str">
            <v>30312033416</v>
          </cell>
          <cell r="C363" t="str">
            <v>30312</v>
          </cell>
          <cell r="D363">
            <v>3416</v>
          </cell>
          <cell r="E363">
            <v>184300</v>
          </cell>
          <cell r="F363">
            <v>15358</v>
          </cell>
          <cell r="G363">
            <v>15358</v>
          </cell>
          <cell r="H363">
            <v>15358</v>
          </cell>
          <cell r="I363">
            <v>15358</v>
          </cell>
          <cell r="J363">
            <v>15358</v>
          </cell>
          <cell r="K363">
            <v>15358</v>
          </cell>
          <cell r="L363">
            <v>15358</v>
          </cell>
          <cell r="M363">
            <v>15358</v>
          </cell>
          <cell r="N363">
            <v>15358</v>
          </cell>
          <cell r="O363">
            <v>15358</v>
          </cell>
          <cell r="P363">
            <v>15358</v>
          </cell>
          <cell r="Q363">
            <v>15362</v>
          </cell>
        </row>
        <row r="364">
          <cell r="B364" t="str">
            <v>30313031302</v>
          </cell>
          <cell r="C364" t="str">
            <v>30313</v>
          </cell>
          <cell r="D364">
            <v>1302</v>
          </cell>
          <cell r="E364">
            <v>55000</v>
          </cell>
          <cell r="F364">
            <v>4583</v>
          </cell>
          <cell r="G364">
            <v>4583</v>
          </cell>
          <cell r="H364">
            <v>4583</v>
          </cell>
          <cell r="I364">
            <v>4583</v>
          </cell>
          <cell r="J364">
            <v>4583</v>
          </cell>
          <cell r="K364">
            <v>4583</v>
          </cell>
          <cell r="L364">
            <v>4583</v>
          </cell>
          <cell r="M364">
            <v>4583</v>
          </cell>
          <cell r="N364">
            <v>4583</v>
          </cell>
          <cell r="O364">
            <v>4583</v>
          </cell>
          <cell r="P364">
            <v>4583</v>
          </cell>
          <cell r="Q364">
            <v>4587</v>
          </cell>
        </row>
        <row r="365">
          <cell r="B365" t="str">
            <v>30313032103</v>
          </cell>
          <cell r="C365" t="str">
            <v>30313</v>
          </cell>
          <cell r="D365">
            <v>2103</v>
          </cell>
          <cell r="E365">
            <v>11700</v>
          </cell>
          <cell r="F365">
            <v>975</v>
          </cell>
          <cell r="G365">
            <v>975</v>
          </cell>
          <cell r="H365">
            <v>975</v>
          </cell>
          <cell r="I365">
            <v>975</v>
          </cell>
          <cell r="J365">
            <v>975</v>
          </cell>
          <cell r="K365">
            <v>975</v>
          </cell>
          <cell r="L365">
            <v>975</v>
          </cell>
          <cell r="M365">
            <v>975</v>
          </cell>
          <cell r="N365">
            <v>975</v>
          </cell>
          <cell r="O365">
            <v>975</v>
          </cell>
          <cell r="P365">
            <v>975</v>
          </cell>
          <cell r="Q365">
            <v>975</v>
          </cell>
        </row>
        <row r="366">
          <cell r="B366" t="str">
            <v>30313032202</v>
          </cell>
          <cell r="C366" t="str">
            <v>30313</v>
          </cell>
          <cell r="D366">
            <v>2202</v>
          </cell>
          <cell r="E366">
            <v>108915</v>
          </cell>
          <cell r="F366">
            <v>9076</v>
          </cell>
          <cell r="G366">
            <v>9076</v>
          </cell>
          <cell r="H366">
            <v>9076</v>
          </cell>
          <cell r="I366">
            <v>9076</v>
          </cell>
          <cell r="J366">
            <v>9076</v>
          </cell>
          <cell r="K366">
            <v>9076</v>
          </cell>
          <cell r="L366">
            <v>9076</v>
          </cell>
          <cell r="M366">
            <v>9076</v>
          </cell>
          <cell r="N366">
            <v>9076</v>
          </cell>
          <cell r="O366">
            <v>9076</v>
          </cell>
          <cell r="P366">
            <v>9076</v>
          </cell>
          <cell r="Q366">
            <v>9079</v>
          </cell>
        </row>
        <row r="367">
          <cell r="B367" t="str">
            <v>30313032207</v>
          </cell>
          <cell r="C367" t="str">
            <v>30313</v>
          </cell>
          <cell r="D367">
            <v>2207</v>
          </cell>
          <cell r="E367">
            <v>24819</v>
          </cell>
          <cell r="F367">
            <v>2068</v>
          </cell>
          <cell r="G367">
            <v>2068</v>
          </cell>
          <cell r="H367">
            <v>2068</v>
          </cell>
          <cell r="I367">
            <v>2068</v>
          </cell>
          <cell r="J367">
            <v>2068</v>
          </cell>
          <cell r="K367">
            <v>2068</v>
          </cell>
          <cell r="L367">
            <v>2068</v>
          </cell>
          <cell r="M367">
            <v>2068</v>
          </cell>
          <cell r="N367">
            <v>2068</v>
          </cell>
          <cell r="O367">
            <v>2068</v>
          </cell>
          <cell r="P367">
            <v>2068</v>
          </cell>
          <cell r="Q367">
            <v>2071</v>
          </cell>
        </row>
        <row r="368">
          <cell r="B368" t="str">
            <v>30313032701</v>
          </cell>
          <cell r="C368" t="str">
            <v>30313</v>
          </cell>
          <cell r="D368">
            <v>2701</v>
          </cell>
          <cell r="E368">
            <v>1712900</v>
          </cell>
          <cell r="F368">
            <v>142742</v>
          </cell>
          <cell r="G368">
            <v>142742</v>
          </cell>
          <cell r="H368">
            <v>142742</v>
          </cell>
          <cell r="I368">
            <v>142742</v>
          </cell>
          <cell r="J368">
            <v>142742</v>
          </cell>
          <cell r="K368">
            <v>142742</v>
          </cell>
          <cell r="L368">
            <v>142742</v>
          </cell>
          <cell r="M368">
            <v>142742</v>
          </cell>
          <cell r="N368">
            <v>142742</v>
          </cell>
          <cell r="O368">
            <v>142742</v>
          </cell>
          <cell r="P368">
            <v>142742</v>
          </cell>
          <cell r="Q368">
            <v>142738</v>
          </cell>
        </row>
        <row r="369">
          <cell r="B369" t="str">
            <v>30313032702</v>
          </cell>
          <cell r="C369" t="str">
            <v>30313</v>
          </cell>
          <cell r="D369">
            <v>2702</v>
          </cell>
          <cell r="E369">
            <v>11600</v>
          </cell>
          <cell r="F369">
            <v>967</v>
          </cell>
          <cell r="G369">
            <v>967</v>
          </cell>
          <cell r="H369">
            <v>967</v>
          </cell>
          <cell r="I369">
            <v>967</v>
          </cell>
          <cell r="J369">
            <v>967</v>
          </cell>
          <cell r="K369">
            <v>967</v>
          </cell>
          <cell r="L369">
            <v>967</v>
          </cell>
          <cell r="M369">
            <v>967</v>
          </cell>
          <cell r="N369">
            <v>967</v>
          </cell>
          <cell r="O369">
            <v>967</v>
          </cell>
          <cell r="P369">
            <v>967</v>
          </cell>
          <cell r="Q369">
            <v>963</v>
          </cell>
        </row>
        <row r="370">
          <cell r="B370" t="str">
            <v>30313032704</v>
          </cell>
          <cell r="C370" t="str">
            <v>30313</v>
          </cell>
          <cell r="D370">
            <v>2704</v>
          </cell>
          <cell r="E370">
            <v>149600</v>
          </cell>
          <cell r="F370">
            <v>12467</v>
          </cell>
          <cell r="G370">
            <v>12467</v>
          </cell>
          <cell r="H370">
            <v>12467</v>
          </cell>
          <cell r="I370">
            <v>12467</v>
          </cell>
          <cell r="J370">
            <v>12467</v>
          </cell>
          <cell r="K370">
            <v>12467</v>
          </cell>
          <cell r="L370">
            <v>12467</v>
          </cell>
          <cell r="M370">
            <v>12467</v>
          </cell>
          <cell r="N370">
            <v>12467</v>
          </cell>
          <cell r="O370">
            <v>12467</v>
          </cell>
          <cell r="P370">
            <v>12467</v>
          </cell>
          <cell r="Q370">
            <v>12463</v>
          </cell>
        </row>
        <row r="371">
          <cell r="B371" t="str">
            <v>30313032705</v>
          </cell>
          <cell r="C371" t="str">
            <v>30313</v>
          </cell>
          <cell r="D371">
            <v>2705</v>
          </cell>
          <cell r="E371">
            <v>10500</v>
          </cell>
          <cell r="F371">
            <v>875</v>
          </cell>
          <cell r="G371">
            <v>875</v>
          </cell>
          <cell r="H371">
            <v>875</v>
          </cell>
          <cell r="I371">
            <v>875</v>
          </cell>
          <cell r="J371">
            <v>875</v>
          </cell>
          <cell r="K371">
            <v>875</v>
          </cell>
          <cell r="L371">
            <v>875</v>
          </cell>
          <cell r="M371">
            <v>875</v>
          </cell>
          <cell r="N371">
            <v>875</v>
          </cell>
          <cell r="O371">
            <v>875</v>
          </cell>
          <cell r="P371">
            <v>875</v>
          </cell>
          <cell r="Q371">
            <v>875</v>
          </cell>
        </row>
        <row r="372">
          <cell r="B372" t="str">
            <v>30313032800</v>
          </cell>
          <cell r="C372" t="str">
            <v>30313</v>
          </cell>
          <cell r="D372">
            <v>2800</v>
          </cell>
          <cell r="E372">
            <v>96300</v>
          </cell>
          <cell r="F372">
            <v>8025</v>
          </cell>
          <cell r="G372">
            <v>8025</v>
          </cell>
          <cell r="H372">
            <v>8025</v>
          </cell>
          <cell r="I372">
            <v>8025</v>
          </cell>
          <cell r="J372">
            <v>8025</v>
          </cell>
          <cell r="K372">
            <v>8025</v>
          </cell>
          <cell r="L372">
            <v>8025</v>
          </cell>
          <cell r="M372">
            <v>8025</v>
          </cell>
          <cell r="N372">
            <v>8025</v>
          </cell>
          <cell r="O372">
            <v>8025</v>
          </cell>
          <cell r="P372">
            <v>8025</v>
          </cell>
          <cell r="Q372">
            <v>8025</v>
          </cell>
        </row>
        <row r="373">
          <cell r="B373" t="str">
            <v>30313032900</v>
          </cell>
          <cell r="C373" t="str">
            <v>30313</v>
          </cell>
          <cell r="D373">
            <v>2900</v>
          </cell>
          <cell r="E373">
            <v>134000</v>
          </cell>
          <cell r="F373">
            <v>11167</v>
          </cell>
          <cell r="G373">
            <v>11167</v>
          </cell>
          <cell r="H373">
            <v>11167</v>
          </cell>
          <cell r="I373">
            <v>11167</v>
          </cell>
          <cell r="J373">
            <v>11167</v>
          </cell>
          <cell r="K373">
            <v>11167</v>
          </cell>
          <cell r="L373">
            <v>11167</v>
          </cell>
          <cell r="M373">
            <v>11167</v>
          </cell>
          <cell r="N373">
            <v>11167</v>
          </cell>
          <cell r="O373">
            <v>11167</v>
          </cell>
          <cell r="P373">
            <v>11167</v>
          </cell>
          <cell r="Q373">
            <v>11163</v>
          </cell>
        </row>
        <row r="374">
          <cell r="B374" t="str">
            <v>30313032907</v>
          </cell>
          <cell r="C374" t="str">
            <v>30313</v>
          </cell>
          <cell r="D374">
            <v>2907</v>
          </cell>
          <cell r="E374">
            <v>651578</v>
          </cell>
          <cell r="F374">
            <v>54298</v>
          </cell>
          <cell r="G374">
            <v>54298</v>
          </cell>
          <cell r="H374">
            <v>54298</v>
          </cell>
          <cell r="I374">
            <v>54298</v>
          </cell>
          <cell r="J374">
            <v>54298</v>
          </cell>
          <cell r="K374">
            <v>54298</v>
          </cell>
          <cell r="L374">
            <v>54298</v>
          </cell>
          <cell r="M374">
            <v>54298</v>
          </cell>
          <cell r="N374">
            <v>54298</v>
          </cell>
          <cell r="O374">
            <v>54298</v>
          </cell>
          <cell r="P374">
            <v>54298</v>
          </cell>
          <cell r="Q374">
            <v>54300</v>
          </cell>
        </row>
        <row r="375">
          <cell r="B375" t="str">
            <v>30313033101</v>
          </cell>
          <cell r="C375" t="str">
            <v>30313</v>
          </cell>
          <cell r="D375">
            <v>3101</v>
          </cell>
          <cell r="E375">
            <v>38500</v>
          </cell>
          <cell r="F375">
            <v>3208</v>
          </cell>
          <cell r="G375">
            <v>3208</v>
          </cell>
          <cell r="H375">
            <v>3208</v>
          </cell>
          <cell r="I375">
            <v>3208</v>
          </cell>
          <cell r="J375">
            <v>3208</v>
          </cell>
          <cell r="K375">
            <v>3208</v>
          </cell>
          <cell r="L375">
            <v>3208</v>
          </cell>
          <cell r="M375">
            <v>3208</v>
          </cell>
          <cell r="N375">
            <v>3208</v>
          </cell>
          <cell r="O375">
            <v>3208</v>
          </cell>
          <cell r="P375">
            <v>3208</v>
          </cell>
          <cell r="Q375">
            <v>3212</v>
          </cell>
        </row>
        <row r="376">
          <cell r="B376" t="str">
            <v>30313033103</v>
          </cell>
          <cell r="C376" t="str">
            <v>30313</v>
          </cell>
          <cell r="D376">
            <v>3103</v>
          </cell>
          <cell r="E376">
            <v>11600</v>
          </cell>
          <cell r="F376">
            <v>967</v>
          </cell>
          <cell r="G376">
            <v>967</v>
          </cell>
          <cell r="H376">
            <v>967</v>
          </cell>
          <cell r="I376">
            <v>967</v>
          </cell>
          <cell r="J376">
            <v>967</v>
          </cell>
          <cell r="K376">
            <v>967</v>
          </cell>
          <cell r="L376">
            <v>967</v>
          </cell>
          <cell r="M376">
            <v>967</v>
          </cell>
          <cell r="N376">
            <v>967</v>
          </cell>
          <cell r="O376">
            <v>967</v>
          </cell>
          <cell r="P376">
            <v>967</v>
          </cell>
          <cell r="Q376">
            <v>963</v>
          </cell>
        </row>
        <row r="377">
          <cell r="B377" t="str">
            <v>30313033302</v>
          </cell>
          <cell r="C377" t="str">
            <v>30313</v>
          </cell>
          <cell r="D377">
            <v>3302</v>
          </cell>
          <cell r="E377">
            <v>4817300</v>
          </cell>
          <cell r="F377">
            <v>401442</v>
          </cell>
          <cell r="G377">
            <v>401442</v>
          </cell>
          <cell r="H377">
            <v>401442</v>
          </cell>
          <cell r="I377">
            <v>401442</v>
          </cell>
          <cell r="J377">
            <v>401442</v>
          </cell>
          <cell r="K377">
            <v>401442</v>
          </cell>
          <cell r="L377">
            <v>401442</v>
          </cell>
          <cell r="M377">
            <v>401442</v>
          </cell>
          <cell r="N377">
            <v>401442</v>
          </cell>
          <cell r="O377">
            <v>401442</v>
          </cell>
          <cell r="P377">
            <v>401442</v>
          </cell>
          <cell r="Q377">
            <v>401438</v>
          </cell>
        </row>
        <row r="378">
          <cell r="B378" t="str">
            <v>30313033303</v>
          </cell>
          <cell r="C378" t="str">
            <v>30313</v>
          </cell>
          <cell r="D378">
            <v>3303</v>
          </cell>
          <cell r="E378">
            <v>12800</v>
          </cell>
          <cell r="F378">
            <v>1067</v>
          </cell>
          <cell r="G378">
            <v>1067</v>
          </cell>
          <cell r="H378">
            <v>1067</v>
          </cell>
          <cell r="I378">
            <v>1067</v>
          </cell>
          <cell r="J378">
            <v>1067</v>
          </cell>
          <cell r="K378">
            <v>1067</v>
          </cell>
          <cell r="L378">
            <v>1067</v>
          </cell>
          <cell r="M378">
            <v>1067</v>
          </cell>
          <cell r="N378">
            <v>1067</v>
          </cell>
          <cell r="O378">
            <v>1067</v>
          </cell>
          <cell r="P378">
            <v>1067</v>
          </cell>
          <cell r="Q378">
            <v>1063</v>
          </cell>
        </row>
        <row r="379">
          <cell r="B379" t="str">
            <v>30313033401</v>
          </cell>
          <cell r="C379" t="str">
            <v>30313</v>
          </cell>
          <cell r="D379">
            <v>3401</v>
          </cell>
          <cell r="E379">
            <v>2179600</v>
          </cell>
          <cell r="F379">
            <v>181633</v>
          </cell>
          <cell r="G379">
            <v>181633</v>
          </cell>
          <cell r="H379">
            <v>181633</v>
          </cell>
          <cell r="I379">
            <v>181633</v>
          </cell>
          <cell r="J379">
            <v>181633</v>
          </cell>
          <cell r="K379">
            <v>181633</v>
          </cell>
          <cell r="L379">
            <v>181633</v>
          </cell>
          <cell r="M379">
            <v>181633</v>
          </cell>
          <cell r="N379">
            <v>181633</v>
          </cell>
          <cell r="O379">
            <v>181633</v>
          </cell>
          <cell r="P379">
            <v>181633</v>
          </cell>
          <cell r="Q379">
            <v>181637</v>
          </cell>
        </row>
        <row r="380">
          <cell r="B380" t="str">
            <v>30313033404</v>
          </cell>
          <cell r="C380" t="str">
            <v>30313</v>
          </cell>
          <cell r="D380">
            <v>3404</v>
          </cell>
          <cell r="E380">
            <v>5400</v>
          </cell>
          <cell r="F380">
            <v>450</v>
          </cell>
          <cell r="G380">
            <v>450</v>
          </cell>
          <cell r="H380">
            <v>450</v>
          </cell>
          <cell r="I380">
            <v>450</v>
          </cell>
          <cell r="J380">
            <v>450</v>
          </cell>
          <cell r="K380">
            <v>450</v>
          </cell>
          <cell r="L380">
            <v>450</v>
          </cell>
          <cell r="M380">
            <v>450</v>
          </cell>
          <cell r="N380">
            <v>450</v>
          </cell>
          <cell r="O380">
            <v>450</v>
          </cell>
          <cell r="P380">
            <v>450</v>
          </cell>
          <cell r="Q380">
            <v>450</v>
          </cell>
        </row>
        <row r="381">
          <cell r="B381" t="str">
            <v>30313033410</v>
          </cell>
          <cell r="C381" t="str">
            <v>30313</v>
          </cell>
          <cell r="D381">
            <v>3410</v>
          </cell>
          <cell r="E381">
            <v>25700</v>
          </cell>
          <cell r="F381">
            <v>2142</v>
          </cell>
          <cell r="G381">
            <v>2142</v>
          </cell>
          <cell r="H381">
            <v>2142</v>
          </cell>
          <cell r="I381">
            <v>2142</v>
          </cell>
          <cell r="J381">
            <v>2142</v>
          </cell>
          <cell r="K381">
            <v>2142</v>
          </cell>
          <cell r="L381">
            <v>2142</v>
          </cell>
          <cell r="M381">
            <v>2142</v>
          </cell>
          <cell r="N381">
            <v>2142</v>
          </cell>
          <cell r="O381">
            <v>2142</v>
          </cell>
          <cell r="P381">
            <v>2142</v>
          </cell>
          <cell r="Q381">
            <v>2138</v>
          </cell>
        </row>
        <row r="382">
          <cell r="B382" t="str">
            <v>30314031302</v>
          </cell>
          <cell r="C382" t="str">
            <v>30314</v>
          </cell>
          <cell r="D382">
            <v>1302</v>
          </cell>
          <cell r="E382">
            <v>220400</v>
          </cell>
          <cell r="F382">
            <v>22040</v>
          </cell>
          <cell r="G382">
            <v>22040</v>
          </cell>
          <cell r="H382">
            <v>22040</v>
          </cell>
          <cell r="I382">
            <v>0</v>
          </cell>
          <cell r="J382">
            <v>22040</v>
          </cell>
          <cell r="K382">
            <v>22040</v>
          </cell>
          <cell r="L382">
            <v>22040</v>
          </cell>
          <cell r="M382">
            <v>22040</v>
          </cell>
          <cell r="N382">
            <v>22040</v>
          </cell>
          <cell r="O382">
            <v>22040</v>
          </cell>
          <cell r="P382">
            <v>22040</v>
          </cell>
          <cell r="Q382">
            <v>0</v>
          </cell>
        </row>
        <row r="383">
          <cell r="B383" t="str">
            <v>30314032103</v>
          </cell>
          <cell r="C383" t="str">
            <v>30314</v>
          </cell>
          <cell r="D383">
            <v>2103</v>
          </cell>
          <cell r="E383">
            <v>26700</v>
          </cell>
          <cell r="F383">
            <v>2225</v>
          </cell>
          <cell r="G383">
            <v>2225</v>
          </cell>
          <cell r="H383">
            <v>2225</v>
          </cell>
          <cell r="I383">
            <v>2225</v>
          </cell>
          <cell r="J383">
            <v>2225</v>
          </cell>
          <cell r="K383">
            <v>2225</v>
          </cell>
          <cell r="L383">
            <v>2225</v>
          </cell>
          <cell r="M383">
            <v>2225</v>
          </cell>
          <cell r="N383">
            <v>2225</v>
          </cell>
          <cell r="O383">
            <v>2225</v>
          </cell>
          <cell r="P383">
            <v>2225</v>
          </cell>
          <cell r="Q383">
            <v>2225</v>
          </cell>
        </row>
        <row r="384">
          <cell r="B384" t="str">
            <v>30314032202</v>
          </cell>
          <cell r="C384" t="str">
            <v>30314</v>
          </cell>
          <cell r="D384">
            <v>2202</v>
          </cell>
          <cell r="E384">
            <v>355514</v>
          </cell>
          <cell r="F384">
            <v>29626</v>
          </cell>
          <cell r="G384">
            <v>29626</v>
          </cell>
          <cell r="H384">
            <v>29626</v>
          </cell>
          <cell r="I384">
            <v>29626</v>
          </cell>
          <cell r="J384">
            <v>29626</v>
          </cell>
          <cell r="K384">
            <v>29626</v>
          </cell>
          <cell r="L384">
            <v>29626</v>
          </cell>
          <cell r="M384">
            <v>29626</v>
          </cell>
          <cell r="N384">
            <v>29626</v>
          </cell>
          <cell r="O384">
            <v>29626</v>
          </cell>
          <cell r="P384">
            <v>29626</v>
          </cell>
          <cell r="Q384">
            <v>29628</v>
          </cell>
        </row>
        <row r="385">
          <cell r="B385" t="str">
            <v>30314032207</v>
          </cell>
          <cell r="C385" t="str">
            <v>30314</v>
          </cell>
          <cell r="D385">
            <v>2207</v>
          </cell>
          <cell r="E385">
            <v>18470</v>
          </cell>
          <cell r="F385">
            <v>1539</v>
          </cell>
          <cell r="G385">
            <v>1539</v>
          </cell>
          <cell r="H385">
            <v>1539</v>
          </cell>
          <cell r="I385">
            <v>1539</v>
          </cell>
          <cell r="J385">
            <v>1539</v>
          </cell>
          <cell r="K385">
            <v>1539</v>
          </cell>
          <cell r="L385">
            <v>1539</v>
          </cell>
          <cell r="M385">
            <v>1539</v>
          </cell>
          <cell r="N385">
            <v>1539</v>
          </cell>
          <cell r="O385">
            <v>1539</v>
          </cell>
          <cell r="P385">
            <v>1539</v>
          </cell>
          <cell r="Q385">
            <v>1541</v>
          </cell>
        </row>
        <row r="386">
          <cell r="B386" t="str">
            <v>30314032208</v>
          </cell>
          <cell r="C386" t="str">
            <v>30314</v>
          </cell>
          <cell r="D386">
            <v>2208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</row>
        <row r="387">
          <cell r="B387" t="str">
            <v>30314032306</v>
          </cell>
          <cell r="C387" t="str">
            <v>30314</v>
          </cell>
          <cell r="D387">
            <v>2306</v>
          </cell>
          <cell r="E387">
            <v>90000</v>
          </cell>
          <cell r="F387">
            <v>22500</v>
          </cell>
          <cell r="G387">
            <v>22500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22500</v>
          </cell>
          <cell r="M387">
            <v>22500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</row>
        <row r="388">
          <cell r="B388" t="str">
            <v>30314032701</v>
          </cell>
          <cell r="C388" t="str">
            <v>30314</v>
          </cell>
          <cell r="D388">
            <v>2701</v>
          </cell>
          <cell r="E388">
            <v>201900</v>
          </cell>
          <cell r="F388">
            <v>33650</v>
          </cell>
          <cell r="G388">
            <v>16825</v>
          </cell>
          <cell r="H388">
            <v>16825</v>
          </cell>
          <cell r="I388">
            <v>16825</v>
          </cell>
          <cell r="J388">
            <v>16825</v>
          </cell>
          <cell r="K388">
            <v>16825</v>
          </cell>
          <cell r="L388">
            <v>16825</v>
          </cell>
          <cell r="M388">
            <v>16825</v>
          </cell>
          <cell r="N388">
            <v>16825</v>
          </cell>
          <cell r="O388">
            <v>16825</v>
          </cell>
          <cell r="P388">
            <v>16825</v>
          </cell>
          <cell r="Q388">
            <v>0</v>
          </cell>
        </row>
        <row r="389">
          <cell r="B389" t="str">
            <v>30314032702</v>
          </cell>
          <cell r="C389" t="str">
            <v>30314</v>
          </cell>
          <cell r="D389">
            <v>2702</v>
          </cell>
          <cell r="E389">
            <v>14800</v>
          </cell>
          <cell r="F389">
            <v>1233</v>
          </cell>
          <cell r="G389">
            <v>1233</v>
          </cell>
          <cell r="H389">
            <v>1233</v>
          </cell>
          <cell r="I389">
            <v>1233</v>
          </cell>
          <cell r="J389">
            <v>1233</v>
          </cell>
          <cell r="K389">
            <v>1233</v>
          </cell>
          <cell r="L389">
            <v>1233</v>
          </cell>
          <cell r="M389">
            <v>1233</v>
          </cell>
          <cell r="N389">
            <v>1233</v>
          </cell>
          <cell r="O389">
            <v>1233</v>
          </cell>
          <cell r="P389">
            <v>1233</v>
          </cell>
          <cell r="Q389">
            <v>1237</v>
          </cell>
        </row>
        <row r="390">
          <cell r="B390" t="str">
            <v>30314032704</v>
          </cell>
          <cell r="C390" t="str">
            <v>30314</v>
          </cell>
          <cell r="D390">
            <v>2704</v>
          </cell>
          <cell r="E390">
            <v>10600</v>
          </cell>
          <cell r="F390">
            <v>2300</v>
          </cell>
          <cell r="G390">
            <v>2300</v>
          </cell>
          <cell r="H390">
            <v>0</v>
          </cell>
          <cell r="I390">
            <v>0</v>
          </cell>
          <cell r="J390">
            <v>2000</v>
          </cell>
          <cell r="K390">
            <v>2000</v>
          </cell>
          <cell r="L390">
            <v>0</v>
          </cell>
          <cell r="M390">
            <v>0</v>
          </cell>
          <cell r="N390">
            <v>2000</v>
          </cell>
          <cell r="O390">
            <v>0</v>
          </cell>
          <cell r="P390">
            <v>0</v>
          </cell>
          <cell r="Q390">
            <v>0</v>
          </cell>
        </row>
        <row r="391">
          <cell r="B391" t="str">
            <v>30314032705</v>
          </cell>
          <cell r="C391" t="str">
            <v>30314</v>
          </cell>
          <cell r="D391">
            <v>2705</v>
          </cell>
          <cell r="E391">
            <v>56500</v>
          </cell>
          <cell r="F391">
            <v>4708</v>
          </cell>
          <cell r="G391">
            <v>4708</v>
          </cell>
          <cell r="H391">
            <v>4708</v>
          </cell>
          <cell r="I391">
            <v>4708</v>
          </cell>
          <cell r="J391">
            <v>4708</v>
          </cell>
          <cell r="K391">
            <v>4708</v>
          </cell>
          <cell r="L391">
            <v>4708</v>
          </cell>
          <cell r="M391">
            <v>4708</v>
          </cell>
          <cell r="N391">
            <v>4708</v>
          </cell>
          <cell r="O391">
            <v>4708</v>
          </cell>
          <cell r="P391">
            <v>4708</v>
          </cell>
          <cell r="Q391">
            <v>4712</v>
          </cell>
        </row>
        <row r="392">
          <cell r="B392" t="str">
            <v>30314032708</v>
          </cell>
          <cell r="C392" t="str">
            <v>30314</v>
          </cell>
          <cell r="D392">
            <v>2708</v>
          </cell>
          <cell r="E392">
            <v>14100</v>
          </cell>
          <cell r="F392">
            <v>1175</v>
          </cell>
          <cell r="G392">
            <v>1175</v>
          </cell>
          <cell r="H392">
            <v>1175</v>
          </cell>
          <cell r="I392">
            <v>1175</v>
          </cell>
          <cell r="J392">
            <v>1175</v>
          </cell>
          <cell r="K392">
            <v>1175</v>
          </cell>
          <cell r="L392">
            <v>1175</v>
          </cell>
          <cell r="M392">
            <v>1175</v>
          </cell>
          <cell r="N392">
            <v>1175</v>
          </cell>
          <cell r="O392">
            <v>1175</v>
          </cell>
          <cell r="P392">
            <v>1175</v>
          </cell>
          <cell r="Q392">
            <v>1175</v>
          </cell>
        </row>
        <row r="393">
          <cell r="B393" t="str">
            <v>30314032800</v>
          </cell>
          <cell r="C393" t="str">
            <v>30314</v>
          </cell>
          <cell r="D393">
            <v>2800</v>
          </cell>
          <cell r="E393">
            <v>760000</v>
          </cell>
          <cell r="F393">
            <v>66667</v>
          </cell>
          <cell r="G393">
            <v>66667</v>
          </cell>
          <cell r="H393">
            <v>66667</v>
          </cell>
          <cell r="I393">
            <v>66667</v>
          </cell>
          <cell r="J393">
            <v>66667</v>
          </cell>
          <cell r="K393">
            <v>66667</v>
          </cell>
          <cell r="L393">
            <v>60000</v>
          </cell>
          <cell r="M393">
            <v>60000</v>
          </cell>
          <cell r="N393">
            <v>60000</v>
          </cell>
          <cell r="O393">
            <v>60000</v>
          </cell>
          <cell r="P393">
            <v>60000</v>
          </cell>
          <cell r="Q393">
            <v>60000</v>
          </cell>
        </row>
        <row r="394">
          <cell r="B394" t="str">
            <v>30314032900</v>
          </cell>
          <cell r="C394" t="str">
            <v>30314</v>
          </cell>
          <cell r="D394">
            <v>2900</v>
          </cell>
          <cell r="E394">
            <v>221910</v>
          </cell>
          <cell r="F394">
            <v>20173</v>
          </cell>
          <cell r="G394">
            <v>20173</v>
          </cell>
          <cell r="H394">
            <v>20173</v>
          </cell>
          <cell r="I394">
            <v>20173</v>
          </cell>
          <cell r="J394">
            <v>20173</v>
          </cell>
          <cell r="K394">
            <v>20173</v>
          </cell>
          <cell r="L394">
            <v>20173</v>
          </cell>
          <cell r="M394">
            <v>20173</v>
          </cell>
          <cell r="N394">
            <v>20173</v>
          </cell>
          <cell r="O394">
            <v>20173</v>
          </cell>
          <cell r="P394">
            <v>10086</v>
          </cell>
          <cell r="Q394">
            <v>10094</v>
          </cell>
        </row>
        <row r="395">
          <cell r="B395" t="str">
            <v>30314032907</v>
          </cell>
          <cell r="C395" t="str">
            <v>30314</v>
          </cell>
          <cell r="D395">
            <v>2907</v>
          </cell>
          <cell r="E395">
            <v>36700</v>
          </cell>
          <cell r="F395">
            <v>6000</v>
          </cell>
          <cell r="G395">
            <v>3000</v>
          </cell>
          <cell r="H395">
            <v>6000</v>
          </cell>
          <cell r="I395">
            <v>3000</v>
          </cell>
          <cell r="J395">
            <v>3000</v>
          </cell>
          <cell r="K395">
            <v>3000</v>
          </cell>
          <cell r="L395">
            <v>3000</v>
          </cell>
          <cell r="M395">
            <v>3000</v>
          </cell>
          <cell r="N395">
            <v>3000</v>
          </cell>
          <cell r="O395">
            <v>700</v>
          </cell>
          <cell r="P395">
            <v>1500</v>
          </cell>
          <cell r="Q395">
            <v>1500</v>
          </cell>
        </row>
        <row r="396">
          <cell r="B396" t="str">
            <v>30314032908</v>
          </cell>
          <cell r="C396" t="str">
            <v>30314</v>
          </cell>
          <cell r="D396">
            <v>2908</v>
          </cell>
          <cell r="E396">
            <v>31800</v>
          </cell>
          <cell r="F396">
            <v>2650</v>
          </cell>
          <cell r="G396">
            <v>2650</v>
          </cell>
          <cell r="H396">
            <v>2650</v>
          </cell>
          <cell r="I396">
            <v>2650</v>
          </cell>
          <cell r="J396">
            <v>2650</v>
          </cell>
          <cell r="K396">
            <v>2650</v>
          </cell>
          <cell r="L396">
            <v>2650</v>
          </cell>
          <cell r="M396">
            <v>2650</v>
          </cell>
          <cell r="N396">
            <v>2650</v>
          </cell>
          <cell r="O396">
            <v>2650</v>
          </cell>
          <cell r="P396">
            <v>2650</v>
          </cell>
          <cell r="Q396">
            <v>2650</v>
          </cell>
        </row>
        <row r="397">
          <cell r="B397" t="str">
            <v>30314032924</v>
          </cell>
          <cell r="C397" t="str">
            <v>30314</v>
          </cell>
          <cell r="D397">
            <v>2924</v>
          </cell>
          <cell r="E397">
            <v>9400</v>
          </cell>
          <cell r="F397">
            <v>783</v>
          </cell>
          <cell r="G397">
            <v>783</v>
          </cell>
          <cell r="H397">
            <v>783</v>
          </cell>
          <cell r="I397">
            <v>783</v>
          </cell>
          <cell r="J397">
            <v>783</v>
          </cell>
          <cell r="K397">
            <v>783</v>
          </cell>
          <cell r="L397">
            <v>783</v>
          </cell>
          <cell r="M397">
            <v>783</v>
          </cell>
          <cell r="N397">
            <v>783</v>
          </cell>
          <cell r="O397">
            <v>783</v>
          </cell>
          <cell r="P397">
            <v>783</v>
          </cell>
          <cell r="Q397">
            <v>787</v>
          </cell>
        </row>
        <row r="398">
          <cell r="B398" t="str">
            <v>30314033101</v>
          </cell>
          <cell r="C398" t="str">
            <v>30314</v>
          </cell>
          <cell r="D398">
            <v>3101</v>
          </cell>
          <cell r="E398">
            <v>68100</v>
          </cell>
          <cell r="F398">
            <v>8512</v>
          </cell>
          <cell r="G398">
            <v>5675</v>
          </cell>
          <cell r="H398">
            <v>5675</v>
          </cell>
          <cell r="I398">
            <v>5675</v>
          </cell>
          <cell r="J398">
            <v>5675</v>
          </cell>
          <cell r="K398">
            <v>5675</v>
          </cell>
          <cell r="L398">
            <v>5675</v>
          </cell>
          <cell r="M398">
            <v>5675</v>
          </cell>
          <cell r="N398">
            <v>5675</v>
          </cell>
          <cell r="O398">
            <v>5675</v>
          </cell>
          <cell r="P398">
            <v>5675</v>
          </cell>
          <cell r="Q398">
            <v>2838</v>
          </cell>
        </row>
        <row r="399">
          <cell r="B399" t="str">
            <v>30314033103</v>
          </cell>
          <cell r="C399" t="str">
            <v>30314</v>
          </cell>
          <cell r="D399">
            <v>3103</v>
          </cell>
          <cell r="E399">
            <v>61100</v>
          </cell>
          <cell r="F399">
            <v>6100</v>
          </cell>
          <cell r="G399">
            <v>5000</v>
          </cell>
          <cell r="H399">
            <v>5000</v>
          </cell>
          <cell r="I399">
            <v>5000</v>
          </cell>
          <cell r="J399">
            <v>5000</v>
          </cell>
          <cell r="K399">
            <v>5000</v>
          </cell>
          <cell r="L399">
            <v>5000</v>
          </cell>
          <cell r="M399">
            <v>5000</v>
          </cell>
          <cell r="N399">
            <v>5000</v>
          </cell>
          <cell r="O399">
            <v>5000</v>
          </cell>
          <cell r="P399">
            <v>5000</v>
          </cell>
          <cell r="Q399">
            <v>5000</v>
          </cell>
        </row>
        <row r="400">
          <cell r="B400" t="str">
            <v>30314033106</v>
          </cell>
          <cell r="C400" t="str">
            <v>30314</v>
          </cell>
          <cell r="D400">
            <v>3106</v>
          </cell>
          <cell r="E400">
            <v>3200</v>
          </cell>
          <cell r="F400">
            <v>274</v>
          </cell>
          <cell r="G400">
            <v>266</v>
          </cell>
          <cell r="H400">
            <v>266</v>
          </cell>
          <cell r="I400">
            <v>266</v>
          </cell>
          <cell r="J400">
            <v>266</v>
          </cell>
          <cell r="K400">
            <v>266</v>
          </cell>
          <cell r="L400">
            <v>266</v>
          </cell>
          <cell r="M400">
            <v>266</v>
          </cell>
          <cell r="N400">
            <v>266</v>
          </cell>
          <cell r="O400">
            <v>266</v>
          </cell>
          <cell r="P400">
            <v>266</v>
          </cell>
          <cell r="Q400">
            <v>266</v>
          </cell>
        </row>
        <row r="401">
          <cell r="B401" t="str">
            <v>30314033114</v>
          </cell>
          <cell r="C401" t="str">
            <v>30314</v>
          </cell>
          <cell r="D401">
            <v>3114</v>
          </cell>
          <cell r="E401">
            <v>50000</v>
          </cell>
          <cell r="F401">
            <v>4174</v>
          </cell>
          <cell r="G401">
            <v>4166</v>
          </cell>
          <cell r="H401">
            <v>4166</v>
          </cell>
          <cell r="I401">
            <v>4166</v>
          </cell>
          <cell r="J401">
            <v>4166</v>
          </cell>
          <cell r="K401">
            <v>4166</v>
          </cell>
          <cell r="L401">
            <v>4166</v>
          </cell>
          <cell r="M401">
            <v>4166</v>
          </cell>
          <cell r="N401">
            <v>4166</v>
          </cell>
          <cell r="O401">
            <v>4166</v>
          </cell>
          <cell r="P401">
            <v>4166</v>
          </cell>
          <cell r="Q401">
            <v>4166</v>
          </cell>
        </row>
        <row r="402">
          <cell r="B402" t="str">
            <v>30314033302</v>
          </cell>
          <cell r="C402" t="str">
            <v>30314</v>
          </cell>
          <cell r="D402">
            <v>3302</v>
          </cell>
          <cell r="E402">
            <v>433400</v>
          </cell>
          <cell r="F402">
            <v>37400</v>
          </cell>
          <cell r="G402">
            <v>36000</v>
          </cell>
          <cell r="H402">
            <v>36000</v>
          </cell>
          <cell r="I402">
            <v>36000</v>
          </cell>
          <cell r="J402">
            <v>36000</v>
          </cell>
          <cell r="K402">
            <v>36000</v>
          </cell>
          <cell r="L402">
            <v>36000</v>
          </cell>
          <cell r="M402">
            <v>36000</v>
          </cell>
          <cell r="N402">
            <v>36000</v>
          </cell>
          <cell r="O402">
            <v>36000</v>
          </cell>
          <cell r="P402">
            <v>36000</v>
          </cell>
          <cell r="Q402">
            <v>36000</v>
          </cell>
        </row>
        <row r="403">
          <cell r="B403" t="str">
            <v>30314033303</v>
          </cell>
          <cell r="C403" t="str">
            <v>30314</v>
          </cell>
          <cell r="D403">
            <v>3303</v>
          </cell>
          <cell r="E403">
            <v>69700</v>
          </cell>
          <cell r="F403">
            <v>5900</v>
          </cell>
          <cell r="G403">
            <v>5800</v>
          </cell>
          <cell r="H403">
            <v>5800</v>
          </cell>
          <cell r="I403">
            <v>5800</v>
          </cell>
          <cell r="J403">
            <v>5800</v>
          </cell>
          <cell r="K403">
            <v>5800</v>
          </cell>
          <cell r="L403">
            <v>5800</v>
          </cell>
          <cell r="M403">
            <v>5800</v>
          </cell>
          <cell r="N403">
            <v>5800</v>
          </cell>
          <cell r="O403">
            <v>5800</v>
          </cell>
          <cell r="P403">
            <v>5800</v>
          </cell>
          <cell r="Q403">
            <v>5800</v>
          </cell>
        </row>
        <row r="404">
          <cell r="B404" t="str">
            <v>30314033401</v>
          </cell>
          <cell r="C404" t="str">
            <v>30314</v>
          </cell>
          <cell r="D404">
            <v>3401</v>
          </cell>
          <cell r="E404">
            <v>555700</v>
          </cell>
          <cell r="F404">
            <v>69000</v>
          </cell>
          <cell r="G404">
            <v>49550</v>
          </cell>
          <cell r="H404">
            <v>46000</v>
          </cell>
          <cell r="I404">
            <v>46000</v>
          </cell>
          <cell r="J404">
            <v>46000</v>
          </cell>
          <cell r="K404">
            <v>46000</v>
          </cell>
          <cell r="L404">
            <v>46000</v>
          </cell>
          <cell r="M404">
            <v>46000</v>
          </cell>
          <cell r="N404">
            <v>46000</v>
          </cell>
          <cell r="O404">
            <v>46000</v>
          </cell>
          <cell r="P404">
            <v>46000</v>
          </cell>
          <cell r="Q404">
            <v>23150</v>
          </cell>
        </row>
        <row r="405">
          <cell r="B405" t="str">
            <v>30314033404</v>
          </cell>
          <cell r="C405" t="str">
            <v>30314</v>
          </cell>
          <cell r="D405">
            <v>3404</v>
          </cell>
          <cell r="E405">
            <v>14600</v>
          </cell>
          <cell r="F405">
            <v>1400</v>
          </cell>
          <cell r="G405">
            <v>1200</v>
          </cell>
          <cell r="H405">
            <v>1200</v>
          </cell>
          <cell r="I405">
            <v>1200</v>
          </cell>
          <cell r="J405">
            <v>1200</v>
          </cell>
          <cell r="K405">
            <v>1200</v>
          </cell>
          <cell r="L405">
            <v>1200</v>
          </cell>
          <cell r="M405">
            <v>1200</v>
          </cell>
          <cell r="N405">
            <v>1200</v>
          </cell>
          <cell r="O405">
            <v>1200</v>
          </cell>
          <cell r="P405">
            <v>1200</v>
          </cell>
          <cell r="Q405">
            <v>1200</v>
          </cell>
        </row>
        <row r="406">
          <cell r="B406" t="str">
            <v>30314033410</v>
          </cell>
          <cell r="C406" t="str">
            <v>30314</v>
          </cell>
          <cell r="D406">
            <v>3410</v>
          </cell>
          <cell r="E406">
            <v>34700</v>
          </cell>
          <cell r="F406">
            <v>4355</v>
          </cell>
          <cell r="G406">
            <v>2890</v>
          </cell>
          <cell r="H406">
            <v>2890</v>
          </cell>
          <cell r="I406">
            <v>2890</v>
          </cell>
          <cell r="J406">
            <v>2890</v>
          </cell>
          <cell r="K406">
            <v>2890</v>
          </cell>
          <cell r="L406">
            <v>2890</v>
          </cell>
          <cell r="M406">
            <v>2890</v>
          </cell>
          <cell r="N406">
            <v>2890</v>
          </cell>
          <cell r="O406">
            <v>2890</v>
          </cell>
          <cell r="P406">
            <v>2890</v>
          </cell>
          <cell r="Q406">
            <v>1445</v>
          </cell>
        </row>
        <row r="407">
          <cell r="B407" t="str">
            <v>30314033423</v>
          </cell>
          <cell r="C407" t="str">
            <v>30314</v>
          </cell>
          <cell r="D407">
            <v>3423</v>
          </cell>
          <cell r="E407">
            <v>207000</v>
          </cell>
          <cell r="F407">
            <v>25875</v>
          </cell>
          <cell r="G407">
            <v>17250</v>
          </cell>
          <cell r="H407">
            <v>17250</v>
          </cell>
          <cell r="I407">
            <v>17250</v>
          </cell>
          <cell r="J407">
            <v>17250</v>
          </cell>
          <cell r="K407">
            <v>17250</v>
          </cell>
          <cell r="L407">
            <v>17250</v>
          </cell>
          <cell r="M407">
            <v>17250</v>
          </cell>
          <cell r="N407">
            <v>17250</v>
          </cell>
          <cell r="O407">
            <v>17250</v>
          </cell>
          <cell r="P407">
            <v>17250</v>
          </cell>
          <cell r="Q407">
            <v>8625</v>
          </cell>
        </row>
        <row r="408">
          <cell r="B408" t="str">
            <v>30314033507</v>
          </cell>
          <cell r="C408" t="str">
            <v>30314</v>
          </cell>
          <cell r="D408">
            <v>3507</v>
          </cell>
          <cell r="E408">
            <v>3263990</v>
          </cell>
          <cell r="F408">
            <v>414250</v>
          </cell>
          <cell r="G408">
            <v>272000</v>
          </cell>
          <cell r="H408">
            <v>272000</v>
          </cell>
          <cell r="I408">
            <v>272000</v>
          </cell>
          <cell r="J408">
            <v>272000</v>
          </cell>
          <cell r="K408">
            <v>272000</v>
          </cell>
          <cell r="L408">
            <v>272000</v>
          </cell>
          <cell r="M408">
            <v>272000</v>
          </cell>
          <cell r="N408">
            <v>272000</v>
          </cell>
          <cell r="O408">
            <v>272000</v>
          </cell>
          <cell r="P408">
            <v>272000</v>
          </cell>
          <cell r="Q408">
            <v>129740</v>
          </cell>
        </row>
        <row r="409">
          <cell r="B409" t="str">
            <v>30315061302</v>
          </cell>
          <cell r="C409" t="str">
            <v>30315</v>
          </cell>
          <cell r="D409">
            <v>1302</v>
          </cell>
          <cell r="E409">
            <v>123500</v>
          </cell>
          <cell r="F409">
            <v>10292</v>
          </cell>
          <cell r="G409">
            <v>10292</v>
          </cell>
          <cell r="H409">
            <v>10292</v>
          </cell>
          <cell r="I409">
            <v>10292</v>
          </cell>
          <cell r="J409">
            <v>10292</v>
          </cell>
          <cell r="K409">
            <v>10292</v>
          </cell>
          <cell r="L409">
            <v>10292</v>
          </cell>
          <cell r="M409">
            <v>10292</v>
          </cell>
          <cell r="N409">
            <v>10292</v>
          </cell>
          <cell r="O409">
            <v>10292</v>
          </cell>
          <cell r="P409">
            <v>10292</v>
          </cell>
          <cell r="Q409">
            <v>10288</v>
          </cell>
        </row>
        <row r="410">
          <cell r="B410" t="str">
            <v>30315062103</v>
          </cell>
          <cell r="C410" t="str">
            <v>30315</v>
          </cell>
          <cell r="D410">
            <v>2103</v>
          </cell>
          <cell r="E410">
            <v>25500</v>
          </cell>
          <cell r="F410">
            <v>2125</v>
          </cell>
          <cell r="G410">
            <v>2125</v>
          </cell>
          <cell r="H410">
            <v>2125</v>
          </cell>
          <cell r="I410">
            <v>2125</v>
          </cell>
          <cell r="J410">
            <v>2125</v>
          </cell>
          <cell r="K410">
            <v>2125</v>
          </cell>
          <cell r="L410">
            <v>2125</v>
          </cell>
          <cell r="M410">
            <v>2125</v>
          </cell>
          <cell r="N410">
            <v>2125</v>
          </cell>
          <cell r="O410">
            <v>2125</v>
          </cell>
          <cell r="P410">
            <v>2125</v>
          </cell>
          <cell r="Q410">
            <v>2125</v>
          </cell>
        </row>
        <row r="411">
          <cell r="B411" t="str">
            <v>30315062201</v>
          </cell>
          <cell r="C411" t="str">
            <v>30315</v>
          </cell>
          <cell r="D411">
            <v>2201</v>
          </cell>
          <cell r="E411">
            <v>2400</v>
          </cell>
          <cell r="F411">
            <v>200</v>
          </cell>
          <cell r="G411">
            <v>200</v>
          </cell>
          <cell r="H411">
            <v>200</v>
          </cell>
          <cell r="I411">
            <v>200</v>
          </cell>
          <cell r="J411">
            <v>200</v>
          </cell>
          <cell r="K411">
            <v>200</v>
          </cell>
          <cell r="L411">
            <v>200</v>
          </cell>
          <cell r="M411">
            <v>200</v>
          </cell>
          <cell r="N411">
            <v>200</v>
          </cell>
          <cell r="O411">
            <v>200</v>
          </cell>
          <cell r="P411">
            <v>200</v>
          </cell>
          <cell r="Q411">
            <v>200</v>
          </cell>
        </row>
        <row r="412">
          <cell r="B412" t="str">
            <v>30315062202</v>
          </cell>
          <cell r="C412" t="str">
            <v>30315</v>
          </cell>
          <cell r="D412">
            <v>2202</v>
          </cell>
          <cell r="E412">
            <v>361343</v>
          </cell>
          <cell r="F412">
            <v>30112</v>
          </cell>
          <cell r="G412">
            <v>30112</v>
          </cell>
          <cell r="H412">
            <v>30112</v>
          </cell>
          <cell r="I412">
            <v>30112</v>
          </cell>
          <cell r="J412">
            <v>30112</v>
          </cell>
          <cell r="K412">
            <v>30112</v>
          </cell>
          <cell r="L412">
            <v>30112</v>
          </cell>
          <cell r="M412">
            <v>30112</v>
          </cell>
          <cell r="N412">
            <v>30112</v>
          </cell>
          <cell r="O412">
            <v>30112</v>
          </cell>
          <cell r="P412">
            <v>30112</v>
          </cell>
          <cell r="Q412">
            <v>30111</v>
          </cell>
        </row>
        <row r="413">
          <cell r="B413" t="str">
            <v>30315062207</v>
          </cell>
          <cell r="C413" t="str">
            <v>30315</v>
          </cell>
          <cell r="D413">
            <v>2207</v>
          </cell>
          <cell r="E413">
            <v>39222</v>
          </cell>
          <cell r="F413">
            <v>3269</v>
          </cell>
          <cell r="G413">
            <v>3269</v>
          </cell>
          <cell r="H413">
            <v>3269</v>
          </cell>
          <cell r="I413">
            <v>3269</v>
          </cell>
          <cell r="J413">
            <v>3269</v>
          </cell>
          <cell r="K413">
            <v>3269</v>
          </cell>
          <cell r="L413">
            <v>3269</v>
          </cell>
          <cell r="M413">
            <v>3269</v>
          </cell>
          <cell r="N413">
            <v>3269</v>
          </cell>
          <cell r="O413">
            <v>3269</v>
          </cell>
          <cell r="P413">
            <v>3269</v>
          </cell>
          <cell r="Q413">
            <v>3263</v>
          </cell>
        </row>
        <row r="414">
          <cell r="B414" t="str">
            <v>30315062306</v>
          </cell>
          <cell r="C414" t="str">
            <v>30315</v>
          </cell>
          <cell r="D414">
            <v>2306</v>
          </cell>
          <cell r="E414">
            <v>54100</v>
          </cell>
          <cell r="F414">
            <v>4508</v>
          </cell>
          <cell r="G414">
            <v>4508</v>
          </cell>
          <cell r="H414">
            <v>4508</v>
          </cell>
          <cell r="I414">
            <v>4508</v>
          </cell>
          <cell r="J414">
            <v>4508</v>
          </cell>
          <cell r="K414">
            <v>4508</v>
          </cell>
          <cell r="L414">
            <v>4508</v>
          </cell>
          <cell r="M414">
            <v>4508</v>
          </cell>
          <cell r="N414">
            <v>4508</v>
          </cell>
          <cell r="O414">
            <v>4508</v>
          </cell>
          <cell r="P414">
            <v>4508</v>
          </cell>
          <cell r="Q414">
            <v>4512</v>
          </cell>
        </row>
        <row r="415">
          <cell r="B415" t="str">
            <v>30315062701</v>
          </cell>
          <cell r="C415" t="str">
            <v>30315</v>
          </cell>
          <cell r="D415">
            <v>2701</v>
          </cell>
          <cell r="E415">
            <v>575200</v>
          </cell>
          <cell r="F415">
            <v>47933</v>
          </cell>
          <cell r="G415">
            <v>47933</v>
          </cell>
          <cell r="H415">
            <v>47933</v>
          </cell>
          <cell r="I415">
            <v>47933</v>
          </cell>
          <cell r="J415">
            <v>47933</v>
          </cell>
          <cell r="K415">
            <v>47933</v>
          </cell>
          <cell r="L415">
            <v>47933</v>
          </cell>
          <cell r="M415">
            <v>47933</v>
          </cell>
          <cell r="N415">
            <v>47933</v>
          </cell>
          <cell r="O415">
            <v>47933</v>
          </cell>
          <cell r="P415">
            <v>47933</v>
          </cell>
          <cell r="Q415">
            <v>47937</v>
          </cell>
        </row>
        <row r="416">
          <cell r="B416" t="str">
            <v>30315062702</v>
          </cell>
          <cell r="C416" t="str">
            <v>30315</v>
          </cell>
          <cell r="D416">
            <v>2702</v>
          </cell>
          <cell r="E416">
            <v>7900</v>
          </cell>
          <cell r="F416">
            <v>658</v>
          </cell>
          <cell r="G416">
            <v>658</v>
          </cell>
          <cell r="H416">
            <v>658</v>
          </cell>
          <cell r="I416">
            <v>658</v>
          </cell>
          <cell r="J416">
            <v>658</v>
          </cell>
          <cell r="K416">
            <v>658</v>
          </cell>
          <cell r="L416">
            <v>658</v>
          </cell>
          <cell r="M416">
            <v>658</v>
          </cell>
          <cell r="N416">
            <v>658</v>
          </cell>
          <cell r="O416">
            <v>658</v>
          </cell>
          <cell r="P416">
            <v>658</v>
          </cell>
          <cell r="Q416">
            <v>662</v>
          </cell>
        </row>
        <row r="417">
          <cell r="B417" t="str">
            <v>30315062704</v>
          </cell>
          <cell r="C417" t="str">
            <v>30315</v>
          </cell>
          <cell r="D417">
            <v>2704</v>
          </cell>
          <cell r="E417">
            <v>150100</v>
          </cell>
          <cell r="F417">
            <v>12508</v>
          </cell>
          <cell r="G417">
            <v>12508</v>
          </cell>
          <cell r="H417">
            <v>12508</v>
          </cell>
          <cell r="I417">
            <v>12508</v>
          </cell>
          <cell r="J417">
            <v>12508</v>
          </cell>
          <cell r="K417">
            <v>12508</v>
          </cell>
          <cell r="L417">
            <v>12508</v>
          </cell>
          <cell r="M417">
            <v>12508</v>
          </cell>
          <cell r="N417">
            <v>12508</v>
          </cell>
          <cell r="O417">
            <v>12508</v>
          </cell>
          <cell r="P417">
            <v>12508</v>
          </cell>
          <cell r="Q417">
            <v>12512</v>
          </cell>
        </row>
        <row r="418">
          <cell r="B418" t="str">
            <v>30315062705</v>
          </cell>
          <cell r="C418" t="str">
            <v>30315</v>
          </cell>
          <cell r="D418">
            <v>2705</v>
          </cell>
          <cell r="E418">
            <v>119700</v>
          </cell>
          <cell r="F418">
            <v>9975</v>
          </cell>
          <cell r="G418">
            <v>9975</v>
          </cell>
          <cell r="H418">
            <v>9975</v>
          </cell>
          <cell r="I418">
            <v>9975</v>
          </cell>
          <cell r="J418">
            <v>9975</v>
          </cell>
          <cell r="K418">
            <v>9975</v>
          </cell>
          <cell r="L418">
            <v>9975</v>
          </cell>
          <cell r="M418">
            <v>9975</v>
          </cell>
          <cell r="N418">
            <v>9975</v>
          </cell>
          <cell r="O418">
            <v>9975</v>
          </cell>
          <cell r="P418">
            <v>9975</v>
          </cell>
          <cell r="Q418">
            <v>9975</v>
          </cell>
        </row>
        <row r="419">
          <cell r="B419" t="str">
            <v>30315062800</v>
          </cell>
          <cell r="C419" t="str">
            <v>30315</v>
          </cell>
          <cell r="D419">
            <v>2800</v>
          </cell>
          <cell r="E419">
            <v>104000</v>
          </cell>
          <cell r="F419">
            <v>8666</v>
          </cell>
          <cell r="G419">
            <v>8666</v>
          </cell>
          <cell r="H419">
            <v>8666</v>
          </cell>
          <cell r="I419">
            <v>8666</v>
          </cell>
          <cell r="J419">
            <v>8666</v>
          </cell>
          <cell r="K419">
            <v>8666</v>
          </cell>
          <cell r="L419">
            <v>8666</v>
          </cell>
          <cell r="M419">
            <v>8666</v>
          </cell>
          <cell r="N419">
            <v>8666</v>
          </cell>
          <cell r="O419">
            <v>8666</v>
          </cell>
          <cell r="P419">
            <v>8666</v>
          </cell>
          <cell r="Q419">
            <v>8674</v>
          </cell>
        </row>
        <row r="420">
          <cell r="B420" t="str">
            <v>30315062900</v>
          </cell>
          <cell r="C420" t="str">
            <v>30315</v>
          </cell>
          <cell r="D420">
            <v>2900</v>
          </cell>
          <cell r="E420">
            <v>162040</v>
          </cell>
          <cell r="F420">
            <v>13503</v>
          </cell>
          <cell r="G420">
            <v>13503</v>
          </cell>
          <cell r="H420">
            <v>13503</v>
          </cell>
          <cell r="I420">
            <v>13503</v>
          </cell>
          <cell r="J420">
            <v>13503</v>
          </cell>
          <cell r="K420">
            <v>13503</v>
          </cell>
          <cell r="L420">
            <v>13503</v>
          </cell>
          <cell r="M420">
            <v>13503</v>
          </cell>
          <cell r="N420">
            <v>13503</v>
          </cell>
          <cell r="O420">
            <v>13503</v>
          </cell>
          <cell r="P420">
            <v>13503</v>
          </cell>
          <cell r="Q420">
            <v>13507</v>
          </cell>
        </row>
        <row r="421">
          <cell r="B421" t="str">
            <v>30315062907</v>
          </cell>
          <cell r="C421" t="str">
            <v>30315</v>
          </cell>
          <cell r="D421">
            <v>2907</v>
          </cell>
          <cell r="E421">
            <v>93200</v>
          </cell>
          <cell r="F421">
            <v>7767</v>
          </cell>
          <cell r="G421">
            <v>7767</v>
          </cell>
          <cell r="H421">
            <v>7767</v>
          </cell>
          <cell r="I421">
            <v>7767</v>
          </cell>
          <cell r="J421">
            <v>7767</v>
          </cell>
          <cell r="K421">
            <v>7767</v>
          </cell>
          <cell r="L421">
            <v>7767</v>
          </cell>
          <cell r="M421">
            <v>7767</v>
          </cell>
          <cell r="N421">
            <v>7767</v>
          </cell>
          <cell r="O421">
            <v>7767</v>
          </cell>
          <cell r="P421">
            <v>7767</v>
          </cell>
          <cell r="Q421">
            <v>7763</v>
          </cell>
        </row>
        <row r="422">
          <cell r="B422" t="str">
            <v>30315062908</v>
          </cell>
          <cell r="C422" t="str">
            <v>30315</v>
          </cell>
          <cell r="D422">
            <v>2908</v>
          </cell>
          <cell r="E422">
            <v>91400</v>
          </cell>
          <cell r="F422">
            <v>7616</v>
          </cell>
          <cell r="G422">
            <v>7616</v>
          </cell>
          <cell r="H422">
            <v>7616</v>
          </cell>
          <cell r="I422">
            <v>7616</v>
          </cell>
          <cell r="J422">
            <v>7616</v>
          </cell>
          <cell r="K422">
            <v>7616</v>
          </cell>
          <cell r="L422">
            <v>7616</v>
          </cell>
          <cell r="M422">
            <v>7616</v>
          </cell>
          <cell r="N422">
            <v>7616</v>
          </cell>
          <cell r="O422">
            <v>7616</v>
          </cell>
          <cell r="P422">
            <v>7616</v>
          </cell>
          <cell r="Q422">
            <v>7624</v>
          </cell>
        </row>
        <row r="423">
          <cell r="B423" t="str">
            <v>30315062922</v>
          </cell>
          <cell r="C423" t="str">
            <v>30315</v>
          </cell>
          <cell r="D423">
            <v>2922</v>
          </cell>
          <cell r="E423">
            <v>36616760</v>
          </cell>
          <cell r="F423">
            <v>3051397</v>
          </cell>
          <cell r="G423">
            <v>3051397</v>
          </cell>
          <cell r="H423">
            <v>3051397</v>
          </cell>
          <cell r="I423">
            <v>3051397</v>
          </cell>
          <cell r="J423">
            <v>3051397</v>
          </cell>
          <cell r="K423">
            <v>3051397</v>
          </cell>
          <cell r="L423">
            <v>3051397</v>
          </cell>
          <cell r="M423">
            <v>3051397</v>
          </cell>
          <cell r="N423">
            <v>3051397</v>
          </cell>
          <cell r="O423">
            <v>3051397</v>
          </cell>
          <cell r="P423">
            <v>3051397</v>
          </cell>
          <cell r="Q423">
            <v>3051393</v>
          </cell>
        </row>
        <row r="424">
          <cell r="B424" t="str">
            <v>30315063101</v>
          </cell>
          <cell r="C424" t="str">
            <v>30315</v>
          </cell>
          <cell r="D424">
            <v>3101</v>
          </cell>
          <cell r="E424">
            <v>79500</v>
          </cell>
          <cell r="F424">
            <v>6625</v>
          </cell>
          <cell r="G424">
            <v>6625</v>
          </cell>
          <cell r="H424">
            <v>6625</v>
          </cell>
          <cell r="I424">
            <v>6625</v>
          </cell>
          <cell r="J424">
            <v>6625</v>
          </cell>
          <cell r="K424">
            <v>6625</v>
          </cell>
          <cell r="L424">
            <v>6625</v>
          </cell>
          <cell r="M424">
            <v>6625</v>
          </cell>
          <cell r="N424">
            <v>6625</v>
          </cell>
          <cell r="O424">
            <v>6625</v>
          </cell>
          <cell r="P424">
            <v>6625</v>
          </cell>
          <cell r="Q424">
            <v>6625</v>
          </cell>
        </row>
        <row r="425">
          <cell r="B425" t="str">
            <v>30315063103</v>
          </cell>
          <cell r="C425" t="str">
            <v>30315</v>
          </cell>
          <cell r="D425">
            <v>3103</v>
          </cell>
          <cell r="E425">
            <v>193600</v>
          </cell>
          <cell r="F425">
            <v>16133</v>
          </cell>
          <cell r="G425">
            <v>16133</v>
          </cell>
          <cell r="H425">
            <v>16133</v>
          </cell>
          <cell r="I425">
            <v>16133</v>
          </cell>
          <cell r="J425">
            <v>16133</v>
          </cell>
          <cell r="K425">
            <v>16133</v>
          </cell>
          <cell r="L425">
            <v>16133</v>
          </cell>
          <cell r="M425">
            <v>16133</v>
          </cell>
          <cell r="N425">
            <v>16133</v>
          </cell>
          <cell r="O425">
            <v>16133</v>
          </cell>
          <cell r="P425">
            <v>16133</v>
          </cell>
          <cell r="Q425">
            <v>16137</v>
          </cell>
        </row>
        <row r="426">
          <cell r="B426" t="str">
            <v>30315063106</v>
          </cell>
          <cell r="C426" t="str">
            <v>30315</v>
          </cell>
          <cell r="D426">
            <v>3106</v>
          </cell>
          <cell r="E426">
            <v>5400</v>
          </cell>
          <cell r="F426">
            <v>450</v>
          </cell>
          <cell r="G426">
            <v>450</v>
          </cell>
          <cell r="H426">
            <v>450</v>
          </cell>
          <cell r="I426">
            <v>450</v>
          </cell>
          <cell r="J426">
            <v>450</v>
          </cell>
          <cell r="K426">
            <v>450</v>
          </cell>
          <cell r="L426">
            <v>450</v>
          </cell>
          <cell r="M426">
            <v>450</v>
          </cell>
          <cell r="N426">
            <v>450</v>
          </cell>
          <cell r="O426">
            <v>450</v>
          </cell>
          <cell r="P426">
            <v>450</v>
          </cell>
          <cell r="Q426">
            <v>450</v>
          </cell>
        </row>
        <row r="427">
          <cell r="B427" t="str">
            <v>30315063302</v>
          </cell>
          <cell r="C427" t="str">
            <v>30315</v>
          </cell>
          <cell r="D427">
            <v>3302</v>
          </cell>
          <cell r="E427">
            <v>876500</v>
          </cell>
          <cell r="F427">
            <v>73042</v>
          </cell>
          <cell r="G427">
            <v>73042</v>
          </cell>
          <cell r="H427">
            <v>73042</v>
          </cell>
          <cell r="I427">
            <v>73042</v>
          </cell>
          <cell r="J427">
            <v>73042</v>
          </cell>
          <cell r="K427">
            <v>73042</v>
          </cell>
          <cell r="L427">
            <v>73042</v>
          </cell>
          <cell r="M427">
            <v>73042</v>
          </cell>
          <cell r="N427">
            <v>73042</v>
          </cell>
          <cell r="O427">
            <v>73042</v>
          </cell>
          <cell r="P427">
            <v>73042</v>
          </cell>
          <cell r="Q427">
            <v>73038</v>
          </cell>
        </row>
        <row r="428">
          <cell r="B428" t="str">
            <v>30315063303</v>
          </cell>
          <cell r="C428" t="str">
            <v>30315</v>
          </cell>
          <cell r="D428">
            <v>3303</v>
          </cell>
          <cell r="E428">
            <v>26700</v>
          </cell>
          <cell r="F428">
            <v>2225</v>
          </cell>
          <cell r="G428">
            <v>2225</v>
          </cell>
          <cell r="H428">
            <v>2225</v>
          </cell>
          <cell r="I428">
            <v>2225</v>
          </cell>
          <cell r="J428">
            <v>2225</v>
          </cell>
          <cell r="K428">
            <v>2225</v>
          </cell>
          <cell r="L428">
            <v>2225</v>
          </cell>
          <cell r="M428">
            <v>2225</v>
          </cell>
          <cell r="N428">
            <v>2225</v>
          </cell>
          <cell r="O428">
            <v>2225</v>
          </cell>
          <cell r="P428">
            <v>2225</v>
          </cell>
          <cell r="Q428">
            <v>2225</v>
          </cell>
        </row>
        <row r="429">
          <cell r="B429" t="str">
            <v>30315063401</v>
          </cell>
          <cell r="C429" t="str">
            <v>30315</v>
          </cell>
          <cell r="D429">
            <v>3401</v>
          </cell>
          <cell r="E429">
            <v>279800</v>
          </cell>
          <cell r="F429">
            <v>23317</v>
          </cell>
          <cell r="G429">
            <v>23317</v>
          </cell>
          <cell r="H429">
            <v>23317</v>
          </cell>
          <cell r="I429">
            <v>23317</v>
          </cell>
          <cell r="J429">
            <v>23317</v>
          </cell>
          <cell r="K429">
            <v>23317</v>
          </cell>
          <cell r="L429">
            <v>23317</v>
          </cell>
          <cell r="M429">
            <v>23317</v>
          </cell>
          <cell r="N429">
            <v>23317</v>
          </cell>
          <cell r="O429">
            <v>23317</v>
          </cell>
          <cell r="P429">
            <v>23317</v>
          </cell>
          <cell r="Q429">
            <v>23313</v>
          </cell>
        </row>
        <row r="430">
          <cell r="B430" t="str">
            <v>30315063404</v>
          </cell>
          <cell r="C430" t="str">
            <v>30315</v>
          </cell>
          <cell r="D430">
            <v>3404</v>
          </cell>
          <cell r="E430">
            <v>19600</v>
          </cell>
          <cell r="F430">
            <v>1633</v>
          </cell>
          <cell r="G430">
            <v>1633</v>
          </cell>
          <cell r="H430">
            <v>1633</v>
          </cell>
          <cell r="I430">
            <v>1633</v>
          </cell>
          <cell r="J430">
            <v>1633</v>
          </cell>
          <cell r="K430">
            <v>1633</v>
          </cell>
          <cell r="L430">
            <v>1633</v>
          </cell>
          <cell r="M430">
            <v>1633</v>
          </cell>
          <cell r="N430">
            <v>1633</v>
          </cell>
          <cell r="O430">
            <v>1633</v>
          </cell>
          <cell r="P430">
            <v>1633</v>
          </cell>
          <cell r="Q430">
            <v>1637</v>
          </cell>
        </row>
        <row r="431">
          <cell r="B431" t="str">
            <v>30315063419</v>
          </cell>
          <cell r="C431" t="str">
            <v>30315</v>
          </cell>
          <cell r="D431">
            <v>3419</v>
          </cell>
          <cell r="E431">
            <v>43300</v>
          </cell>
          <cell r="F431">
            <v>3608</v>
          </cell>
          <cell r="G431">
            <v>3608</v>
          </cell>
          <cell r="H431">
            <v>3608</v>
          </cell>
          <cell r="I431">
            <v>3608</v>
          </cell>
          <cell r="J431">
            <v>3608</v>
          </cell>
          <cell r="K431">
            <v>3608</v>
          </cell>
          <cell r="L431">
            <v>3608</v>
          </cell>
          <cell r="M431">
            <v>3608</v>
          </cell>
          <cell r="N431">
            <v>3608</v>
          </cell>
          <cell r="O431">
            <v>3608</v>
          </cell>
          <cell r="P431">
            <v>3608</v>
          </cell>
          <cell r="Q431">
            <v>3612</v>
          </cell>
        </row>
        <row r="432">
          <cell r="B432" t="str">
            <v>30316031302</v>
          </cell>
          <cell r="C432" t="str">
            <v>30316</v>
          </cell>
          <cell r="D432">
            <v>1302</v>
          </cell>
          <cell r="E432">
            <v>134000</v>
          </cell>
          <cell r="F432">
            <v>11167</v>
          </cell>
          <cell r="G432">
            <v>11167</v>
          </cell>
          <cell r="H432">
            <v>11167</v>
          </cell>
          <cell r="I432">
            <v>11167</v>
          </cell>
          <cell r="J432">
            <v>11167</v>
          </cell>
          <cell r="K432">
            <v>11167</v>
          </cell>
          <cell r="L432">
            <v>11167</v>
          </cell>
          <cell r="M432">
            <v>11167</v>
          </cell>
          <cell r="N432">
            <v>11167</v>
          </cell>
          <cell r="O432">
            <v>11167</v>
          </cell>
          <cell r="P432">
            <v>11167</v>
          </cell>
          <cell r="Q432">
            <v>11163</v>
          </cell>
        </row>
        <row r="433">
          <cell r="B433" t="str">
            <v>30316032103</v>
          </cell>
          <cell r="C433" t="str">
            <v>30316</v>
          </cell>
          <cell r="D433">
            <v>2103</v>
          </cell>
          <cell r="E433">
            <v>47100</v>
          </cell>
          <cell r="F433">
            <v>3925</v>
          </cell>
          <cell r="G433">
            <v>3925</v>
          </cell>
          <cell r="H433">
            <v>3925</v>
          </cell>
          <cell r="I433">
            <v>3925</v>
          </cell>
          <cell r="J433">
            <v>3925</v>
          </cell>
          <cell r="K433">
            <v>3925</v>
          </cell>
          <cell r="L433">
            <v>3925</v>
          </cell>
          <cell r="M433">
            <v>3925</v>
          </cell>
          <cell r="N433">
            <v>3925</v>
          </cell>
          <cell r="O433">
            <v>3925</v>
          </cell>
          <cell r="P433">
            <v>3925</v>
          </cell>
          <cell r="Q433">
            <v>3925</v>
          </cell>
        </row>
        <row r="434">
          <cell r="B434" t="str">
            <v>30316032201</v>
          </cell>
          <cell r="C434" t="str">
            <v>30316</v>
          </cell>
          <cell r="D434">
            <v>2201</v>
          </cell>
          <cell r="E434">
            <v>6500</v>
          </cell>
          <cell r="F434">
            <v>542</v>
          </cell>
          <cell r="G434">
            <v>542</v>
          </cell>
          <cell r="H434">
            <v>542</v>
          </cell>
          <cell r="I434">
            <v>542</v>
          </cell>
          <cell r="J434">
            <v>542</v>
          </cell>
          <cell r="K434">
            <v>542</v>
          </cell>
          <cell r="L434">
            <v>542</v>
          </cell>
          <cell r="M434">
            <v>542</v>
          </cell>
          <cell r="N434">
            <v>542</v>
          </cell>
          <cell r="O434">
            <v>542</v>
          </cell>
          <cell r="P434">
            <v>542</v>
          </cell>
          <cell r="Q434">
            <v>538</v>
          </cell>
        </row>
        <row r="435">
          <cell r="B435" t="str">
            <v>30316032202</v>
          </cell>
          <cell r="C435" t="str">
            <v>30316</v>
          </cell>
          <cell r="D435">
            <v>2202</v>
          </cell>
          <cell r="E435">
            <v>179389</v>
          </cell>
          <cell r="F435">
            <v>14949</v>
          </cell>
          <cell r="G435">
            <v>14949</v>
          </cell>
          <cell r="H435">
            <v>14949</v>
          </cell>
          <cell r="I435">
            <v>14949</v>
          </cell>
          <cell r="J435">
            <v>14949</v>
          </cell>
          <cell r="K435">
            <v>14949</v>
          </cell>
          <cell r="L435">
            <v>14949</v>
          </cell>
          <cell r="M435">
            <v>14949</v>
          </cell>
          <cell r="N435">
            <v>14949</v>
          </cell>
          <cell r="O435">
            <v>14949</v>
          </cell>
          <cell r="P435">
            <v>14949</v>
          </cell>
          <cell r="Q435">
            <v>14950</v>
          </cell>
        </row>
        <row r="436">
          <cell r="B436" t="str">
            <v>30316032207</v>
          </cell>
          <cell r="C436" t="str">
            <v>30316</v>
          </cell>
          <cell r="D436">
            <v>2207</v>
          </cell>
          <cell r="E436">
            <v>29244</v>
          </cell>
          <cell r="F436">
            <v>2437</v>
          </cell>
          <cell r="G436">
            <v>2437</v>
          </cell>
          <cell r="H436">
            <v>2437</v>
          </cell>
          <cell r="I436">
            <v>2437</v>
          </cell>
          <cell r="J436">
            <v>2437</v>
          </cell>
          <cell r="K436">
            <v>2437</v>
          </cell>
          <cell r="L436">
            <v>2437</v>
          </cell>
          <cell r="M436">
            <v>2437</v>
          </cell>
          <cell r="N436">
            <v>2437</v>
          </cell>
          <cell r="O436">
            <v>2437</v>
          </cell>
          <cell r="P436">
            <v>2437</v>
          </cell>
          <cell r="Q436">
            <v>2437</v>
          </cell>
        </row>
        <row r="437">
          <cell r="B437" t="str">
            <v>30316032208</v>
          </cell>
          <cell r="C437" t="str">
            <v>30316</v>
          </cell>
          <cell r="D437">
            <v>2208</v>
          </cell>
          <cell r="E437">
            <v>11013</v>
          </cell>
          <cell r="F437">
            <v>918</v>
          </cell>
          <cell r="G437">
            <v>918</v>
          </cell>
          <cell r="H437">
            <v>918</v>
          </cell>
          <cell r="I437">
            <v>918</v>
          </cell>
          <cell r="J437">
            <v>918</v>
          </cell>
          <cell r="K437">
            <v>918</v>
          </cell>
          <cell r="L437">
            <v>918</v>
          </cell>
          <cell r="M437">
            <v>918</v>
          </cell>
          <cell r="N437">
            <v>918</v>
          </cell>
          <cell r="O437">
            <v>918</v>
          </cell>
          <cell r="P437">
            <v>918</v>
          </cell>
          <cell r="Q437">
            <v>915</v>
          </cell>
        </row>
        <row r="438">
          <cell r="B438" t="str">
            <v>30316032306</v>
          </cell>
          <cell r="C438" t="str">
            <v>30316</v>
          </cell>
          <cell r="D438">
            <v>2306</v>
          </cell>
          <cell r="E438">
            <v>11300</v>
          </cell>
          <cell r="F438">
            <v>942</v>
          </cell>
          <cell r="G438">
            <v>942</v>
          </cell>
          <cell r="H438">
            <v>942</v>
          </cell>
          <cell r="I438">
            <v>942</v>
          </cell>
          <cell r="J438">
            <v>942</v>
          </cell>
          <cell r="K438">
            <v>942</v>
          </cell>
          <cell r="L438">
            <v>942</v>
          </cell>
          <cell r="M438">
            <v>942</v>
          </cell>
          <cell r="N438">
            <v>942</v>
          </cell>
          <cell r="O438">
            <v>942</v>
          </cell>
          <cell r="P438">
            <v>942</v>
          </cell>
          <cell r="Q438">
            <v>938</v>
          </cell>
        </row>
        <row r="439">
          <cell r="B439" t="str">
            <v>30316032701</v>
          </cell>
          <cell r="C439" t="str">
            <v>30316</v>
          </cell>
          <cell r="D439">
            <v>2701</v>
          </cell>
          <cell r="E439">
            <v>156000</v>
          </cell>
          <cell r="F439">
            <v>13000</v>
          </cell>
          <cell r="G439">
            <v>13000</v>
          </cell>
          <cell r="H439">
            <v>13000</v>
          </cell>
          <cell r="I439">
            <v>13000</v>
          </cell>
          <cell r="J439">
            <v>13000</v>
          </cell>
          <cell r="K439">
            <v>13000</v>
          </cell>
          <cell r="L439">
            <v>13000</v>
          </cell>
          <cell r="M439">
            <v>13000</v>
          </cell>
          <cell r="N439">
            <v>13000</v>
          </cell>
          <cell r="O439">
            <v>13000</v>
          </cell>
          <cell r="P439">
            <v>13000</v>
          </cell>
          <cell r="Q439">
            <v>13000</v>
          </cell>
        </row>
        <row r="440">
          <cell r="B440" t="str">
            <v>30316032702</v>
          </cell>
          <cell r="C440" t="str">
            <v>30316</v>
          </cell>
          <cell r="D440">
            <v>2702</v>
          </cell>
          <cell r="E440">
            <v>14100</v>
          </cell>
          <cell r="F440">
            <v>1175</v>
          </cell>
          <cell r="G440">
            <v>1175</v>
          </cell>
          <cell r="H440">
            <v>1175</v>
          </cell>
          <cell r="I440">
            <v>1175</v>
          </cell>
          <cell r="J440">
            <v>1175</v>
          </cell>
          <cell r="K440">
            <v>1175</v>
          </cell>
          <cell r="L440">
            <v>1175</v>
          </cell>
          <cell r="M440">
            <v>1175</v>
          </cell>
          <cell r="N440">
            <v>1175</v>
          </cell>
          <cell r="O440">
            <v>1175</v>
          </cell>
          <cell r="P440">
            <v>1175</v>
          </cell>
          <cell r="Q440">
            <v>1175</v>
          </cell>
        </row>
        <row r="441">
          <cell r="B441" t="str">
            <v>30316032705</v>
          </cell>
          <cell r="C441" t="str">
            <v>30316</v>
          </cell>
          <cell r="D441">
            <v>2705</v>
          </cell>
          <cell r="E441">
            <v>27650</v>
          </cell>
          <cell r="F441">
            <v>2304</v>
          </cell>
          <cell r="G441">
            <v>2304</v>
          </cell>
          <cell r="H441">
            <v>2304</v>
          </cell>
          <cell r="I441">
            <v>2304</v>
          </cell>
          <cell r="J441">
            <v>2304</v>
          </cell>
          <cell r="K441">
            <v>2304</v>
          </cell>
          <cell r="L441">
            <v>2304</v>
          </cell>
          <cell r="M441">
            <v>2304</v>
          </cell>
          <cell r="N441">
            <v>2304</v>
          </cell>
          <cell r="O441">
            <v>2304</v>
          </cell>
          <cell r="P441">
            <v>2304</v>
          </cell>
          <cell r="Q441">
            <v>2306</v>
          </cell>
        </row>
        <row r="442">
          <cell r="B442" t="str">
            <v>30316032800</v>
          </cell>
          <cell r="C442" t="str">
            <v>30316</v>
          </cell>
          <cell r="D442">
            <v>2800</v>
          </cell>
          <cell r="E442">
            <v>96300</v>
          </cell>
          <cell r="F442">
            <v>8025</v>
          </cell>
          <cell r="G442">
            <v>8025</v>
          </cell>
          <cell r="H442">
            <v>8025</v>
          </cell>
          <cell r="I442">
            <v>8025</v>
          </cell>
          <cell r="J442">
            <v>8025</v>
          </cell>
          <cell r="K442">
            <v>8025</v>
          </cell>
          <cell r="L442">
            <v>8025</v>
          </cell>
          <cell r="M442">
            <v>8025</v>
          </cell>
          <cell r="N442">
            <v>8025</v>
          </cell>
          <cell r="O442">
            <v>8025</v>
          </cell>
          <cell r="P442">
            <v>8025</v>
          </cell>
          <cell r="Q442">
            <v>8025</v>
          </cell>
        </row>
        <row r="443">
          <cell r="B443" t="str">
            <v>30316032900</v>
          </cell>
          <cell r="C443" t="str">
            <v>30316</v>
          </cell>
          <cell r="D443">
            <v>2900</v>
          </cell>
          <cell r="E443">
            <v>53550</v>
          </cell>
          <cell r="F443">
            <v>4463</v>
          </cell>
          <cell r="G443">
            <v>4463</v>
          </cell>
          <cell r="H443">
            <v>4463</v>
          </cell>
          <cell r="I443">
            <v>4463</v>
          </cell>
          <cell r="J443">
            <v>4463</v>
          </cell>
          <cell r="K443">
            <v>4463</v>
          </cell>
          <cell r="L443">
            <v>4463</v>
          </cell>
          <cell r="M443">
            <v>4463</v>
          </cell>
          <cell r="N443">
            <v>4463</v>
          </cell>
          <cell r="O443">
            <v>4463</v>
          </cell>
          <cell r="P443">
            <v>4463</v>
          </cell>
          <cell r="Q443">
            <v>4457</v>
          </cell>
        </row>
        <row r="444">
          <cell r="B444" t="str">
            <v>30316032907</v>
          </cell>
          <cell r="C444" t="str">
            <v>30316</v>
          </cell>
          <cell r="D444">
            <v>2907</v>
          </cell>
          <cell r="E444">
            <v>63800</v>
          </cell>
          <cell r="F444">
            <v>5317</v>
          </cell>
          <cell r="G444">
            <v>5317</v>
          </cell>
          <cell r="H444">
            <v>5317</v>
          </cell>
          <cell r="I444">
            <v>5317</v>
          </cell>
          <cell r="J444">
            <v>5317</v>
          </cell>
          <cell r="K444">
            <v>5317</v>
          </cell>
          <cell r="L444">
            <v>5317</v>
          </cell>
          <cell r="M444">
            <v>5317</v>
          </cell>
          <cell r="N444">
            <v>5317</v>
          </cell>
          <cell r="O444">
            <v>5317</v>
          </cell>
          <cell r="P444">
            <v>5317</v>
          </cell>
          <cell r="Q444">
            <v>5313</v>
          </cell>
        </row>
        <row r="445">
          <cell r="B445" t="str">
            <v>30316032908</v>
          </cell>
          <cell r="C445" t="str">
            <v>30316</v>
          </cell>
          <cell r="D445">
            <v>2908</v>
          </cell>
          <cell r="E445">
            <v>36800</v>
          </cell>
          <cell r="F445">
            <v>3067</v>
          </cell>
          <cell r="G445">
            <v>3067</v>
          </cell>
          <cell r="H445">
            <v>3067</v>
          </cell>
          <cell r="I445">
            <v>3067</v>
          </cell>
          <cell r="J445">
            <v>3067</v>
          </cell>
          <cell r="K445">
            <v>3067</v>
          </cell>
          <cell r="L445">
            <v>3067</v>
          </cell>
          <cell r="M445">
            <v>3067</v>
          </cell>
          <cell r="N445">
            <v>3067</v>
          </cell>
          <cell r="O445">
            <v>3067</v>
          </cell>
          <cell r="P445">
            <v>3067</v>
          </cell>
          <cell r="Q445">
            <v>3063</v>
          </cell>
        </row>
        <row r="446">
          <cell r="B446" t="str">
            <v>30316033101</v>
          </cell>
          <cell r="C446" t="str">
            <v>30316</v>
          </cell>
          <cell r="D446">
            <v>3101</v>
          </cell>
          <cell r="E446">
            <v>63400</v>
          </cell>
          <cell r="F446">
            <v>5283</v>
          </cell>
          <cell r="G446">
            <v>5283</v>
          </cell>
          <cell r="H446">
            <v>5283</v>
          </cell>
          <cell r="I446">
            <v>5283</v>
          </cell>
          <cell r="J446">
            <v>5283</v>
          </cell>
          <cell r="K446">
            <v>5283</v>
          </cell>
          <cell r="L446">
            <v>5283</v>
          </cell>
          <cell r="M446">
            <v>5283</v>
          </cell>
          <cell r="N446">
            <v>5283</v>
          </cell>
          <cell r="O446">
            <v>5283</v>
          </cell>
          <cell r="P446">
            <v>5283</v>
          </cell>
          <cell r="Q446">
            <v>5287</v>
          </cell>
        </row>
        <row r="447">
          <cell r="B447" t="str">
            <v>30316033103</v>
          </cell>
          <cell r="C447" t="str">
            <v>30316</v>
          </cell>
          <cell r="D447">
            <v>3103</v>
          </cell>
          <cell r="E447">
            <v>76100</v>
          </cell>
          <cell r="F447">
            <v>6342</v>
          </cell>
          <cell r="G447">
            <v>6342</v>
          </cell>
          <cell r="H447">
            <v>6342</v>
          </cell>
          <cell r="I447">
            <v>6342</v>
          </cell>
          <cell r="J447">
            <v>6342</v>
          </cell>
          <cell r="K447">
            <v>6342</v>
          </cell>
          <cell r="L447">
            <v>6342</v>
          </cell>
          <cell r="M447">
            <v>6342</v>
          </cell>
          <cell r="N447">
            <v>6342</v>
          </cell>
          <cell r="O447">
            <v>6342</v>
          </cell>
          <cell r="P447">
            <v>6342</v>
          </cell>
          <cell r="Q447">
            <v>6338</v>
          </cell>
        </row>
        <row r="448">
          <cell r="B448" t="str">
            <v>30316033302</v>
          </cell>
          <cell r="C448" t="str">
            <v>30316</v>
          </cell>
          <cell r="D448">
            <v>3302</v>
          </cell>
          <cell r="E448">
            <v>346800</v>
          </cell>
          <cell r="F448">
            <v>28900</v>
          </cell>
          <cell r="G448">
            <v>28900</v>
          </cell>
          <cell r="H448">
            <v>28900</v>
          </cell>
          <cell r="I448">
            <v>28900</v>
          </cell>
          <cell r="J448">
            <v>28900</v>
          </cell>
          <cell r="K448">
            <v>28900</v>
          </cell>
          <cell r="L448">
            <v>28900</v>
          </cell>
          <cell r="M448">
            <v>28900</v>
          </cell>
          <cell r="N448">
            <v>28900</v>
          </cell>
          <cell r="O448">
            <v>28900</v>
          </cell>
          <cell r="P448">
            <v>28900</v>
          </cell>
          <cell r="Q448">
            <v>28900</v>
          </cell>
        </row>
        <row r="449">
          <cell r="B449" t="str">
            <v>30316033303</v>
          </cell>
          <cell r="C449" t="str">
            <v>30316</v>
          </cell>
          <cell r="D449">
            <v>3303</v>
          </cell>
          <cell r="E449">
            <v>24900</v>
          </cell>
          <cell r="F449">
            <v>2075</v>
          </cell>
          <cell r="G449">
            <v>2075</v>
          </cell>
          <cell r="H449">
            <v>2075</v>
          </cell>
          <cell r="I449">
            <v>2075</v>
          </cell>
          <cell r="J449">
            <v>2075</v>
          </cell>
          <cell r="K449">
            <v>2075</v>
          </cell>
          <cell r="L449">
            <v>2075</v>
          </cell>
          <cell r="M449">
            <v>2075</v>
          </cell>
          <cell r="N449">
            <v>2075</v>
          </cell>
          <cell r="O449">
            <v>2075</v>
          </cell>
          <cell r="P449">
            <v>2075</v>
          </cell>
          <cell r="Q449">
            <v>2075</v>
          </cell>
        </row>
        <row r="450">
          <cell r="B450" t="str">
            <v>30316033404</v>
          </cell>
          <cell r="C450" t="str">
            <v>30316</v>
          </cell>
          <cell r="D450">
            <v>3404</v>
          </cell>
          <cell r="E450">
            <v>7700</v>
          </cell>
          <cell r="F450">
            <v>642</v>
          </cell>
          <cell r="G450">
            <v>642</v>
          </cell>
          <cell r="H450">
            <v>642</v>
          </cell>
          <cell r="I450">
            <v>642</v>
          </cell>
          <cell r="J450">
            <v>642</v>
          </cell>
          <cell r="K450">
            <v>642</v>
          </cell>
          <cell r="L450">
            <v>642</v>
          </cell>
          <cell r="M450">
            <v>642</v>
          </cell>
          <cell r="N450">
            <v>642</v>
          </cell>
          <cell r="O450">
            <v>642</v>
          </cell>
          <cell r="P450">
            <v>642</v>
          </cell>
          <cell r="Q450">
            <v>638</v>
          </cell>
        </row>
        <row r="451">
          <cell r="B451" t="str">
            <v>30317031302</v>
          </cell>
          <cell r="C451" t="str">
            <v>30317</v>
          </cell>
          <cell r="D451">
            <v>1302</v>
          </cell>
          <cell r="E451">
            <v>1320000</v>
          </cell>
          <cell r="F451">
            <v>110000</v>
          </cell>
          <cell r="G451">
            <v>110000</v>
          </cell>
          <cell r="H451">
            <v>110000</v>
          </cell>
          <cell r="I451">
            <v>110000</v>
          </cell>
          <cell r="J451">
            <v>110000</v>
          </cell>
          <cell r="K451">
            <v>110000</v>
          </cell>
          <cell r="L451">
            <v>110000</v>
          </cell>
          <cell r="M451">
            <v>110000</v>
          </cell>
          <cell r="N451">
            <v>110000</v>
          </cell>
          <cell r="O451">
            <v>110000</v>
          </cell>
          <cell r="P451">
            <v>110000</v>
          </cell>
          <cell r="Q451">
            <v>110000</v>
          </cell>
        </row>
        <row r="452">
          <cell r="B452" t="str">
            <v>30317032103</v>
          </cell>
          <cell r="C452" t="str">
            <v>30317</v>
          </cell>
          <cell r="D452">
            <v>2103</v>
          </cell>
          <cell r="E452">
            <v>82900</v>
          </cell>
          <cell r="F452">
            <v>6908</v>
          </cell>
          <cell r="G452">
            <v>6908</v>
          </cell>
          <cell r="H452">
            <v>6908</v>
          </cell>
          <cell r="I452">
            <v>6908</v>
          </cell>
          <cell r="J452">
            <v>6908</v>
          </cell>
          <cell r="K452">
            <v>6908</v>
          </cell>
          <cell r="L452">
            <v>6908</v>
          </cell>
          <cell r="M452">
            <v>6908</v>
          </cell>
          <cell r="N452">
            <v>6908</v>
          </cell>
          <cell r="O452">
            <v>6908</v>
          </cell>
          <cell r="P452">
            <v>6908</v>
          </cell>
          <cell r="Q452">
            <v>6912</v>
          </cell>
        </row>
        <row r="453">
          <cell r="B453" t="str">
            <v>30317032202</v>
          </cell>
          <cell r="C453" t="str">
            <v>30317</v>
          </cell>
          <cell r="D453">
            <v>2202</v>
          </cell>
          <cell r="E453">
            <v>58360</v>
          </cell>
          <cell r="F453">
            <v>4863</v>
          </cell>
          <cell r="G453">
            <v>4863</v>
          </cell>
          <cell r="H453">
            <v>4863</v>
          </cell>
          <cell r="I453">
            <v>4863</v>
          </cell>
          <cell r="J453">
            <v>4863</v>
          </cell>
          <cell r="K453">
            <v>4863</v>
          </cell>
          <cell r="L453">
            <v>4863</v>
          </cell>
          <cell r="M453">
            <v>4863</v>
          </cell>
          <cell r="N453">
            <v>4863</v>
          </cell>
          <cell r="O453">
            <v>4863</v>
          </cell>
          <cell r="P453">
            <v>4863</v>
          </cell>
          <cell r="Q453">
            <v>4867</v>
          </cell>
        </row>
        <row r="454">
          <cell r="B454" t="str">
            <v>30317032207</v>
          </cell>
          <cell r="C454" t="str">
            <v>30317</v>
          </cell>
          <cell r="D454">
            <v>2207</v>
          </cell>
          <cell r="E454">
            <v>37065</v>
          </cell>
          <cell r="F454">
            <v>3089</v>
          </cell>
          <cell r="G454">
            <v>3089</v>
          </cell>
          <cell r="H454">
            <v>3089</v>
          </cell>
          <cell r="I454">
            <v>3089</v>
          </cell>
          <cell r="J454">
            <v>3089</v>
          </cell>
          <cell r="K454">
            <v>3089</v>
          </cell>
          <cell r="L454">
            <v>3089</v>
          </cell>
          <cell r="M454">
            <v>3089</v>
          </cell>
          <cell r="N454">
            <v>3089</v>
          </cell>
          <cell r="O454">
            <v>3089</v>
          </cell>
          <cell r="P454">
            <v>3089</v>
          </cell>
          <cell r="Q454">
            <v>3086</v>
          </cell>
        </row>
        <row r="455">
          <cell r="B455" t="str">
            <v>30317032208</v>
          </cell>
          <cell r="C455" t="str">
            <v>30317</v>
          </cell>
          <cell r="D455">
            <v>2208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</row>
        <row r="456">
          <cell r="B456" t="str">
            <v>30317032306</v>
          </cell>
          <cell r="C456" t="str">
            <v>30317</v>
          </cell>
          <cell r="D456">
            <v>2306</v>
          </cell>
          <cell r="E456">
            <v>216000</v>
          </cell>
          <cell r="F456">
            <v>18000</v>
          </cell>
          <cell r="G456">
            <v>18000</v>
          </cell>
          <cell r="H456">
            <v>18000</v>
          </cell>
          <cell r="I456">
            <v>18000</v>
          </cell>
          <cell r="J456">
            <v>18000</v>
          </cell>
          <cell r="K456">
            <v>18000</v>
          </cell>
          <cell r="L456">
            <v>18000</v>
          </cell>
          <cell r="M456">
            <v>18000</v>
          </cell>
          <cell r="N456">
            <v>18000</v>
          </cell>
          <cell r="O456">
            <v>18000</v>
          </cell>
          <cell r="P456">
            <v>18000</v>
          </cell>
          <cell r="Q456">
            <v>18000</v>
          </cell>
        </row>
        <row r="457">
          <cell r="B457" t="str">
            <v>30317032701</v>
          </cell>
          <cell r="C457" t="str">
            <v>30317</v>
          </cell>
          <cell r="D457">
            <v>2701</v>
          </cell>
          <cell r="E457">
            <v>569800</v>
          </cell>
          <cell r="F457">
            <v>47483</v>
          </cell>
          <cell r="G457">
            <v>47483</v>
          </cell>
          <cell r="H457">
            <v>47483</v>
          </cell>
          <cell r="I457">
            <v>47483</v>
          </cell>
          <cell r="J457">
            <v>47483</v>
          </cell>
          <cell r="K457">
            <v>47483</v>
          </cell>
          <cell r="L457">
            <v>47483</v>
          </cell>
          <cell r="M457">
            <v>47483</v>
          </cell>
          <cell r="N457">
            <v>47483</v>
          </cell>
          <cell r="O457">
            <v>47483</v>
          </cell>
          <cell r="P457">
            <v>47483</v>
          </cell>
          <cell r="Q457">
            <v>47487</v>
          </cell>
        </row>
        <row r="458">
          <cell r="B458" t="str">
            <v>30317032702</v>
          </cell>
          <cell r="C458" t="str">
            <v>30317</v>
          </cell>
          <cell r="D458">
            <v>2702</v>
          </cell>
          <cell r="E458">
            <v>20000</v>
          </cell>
          <cell r="F458">
            <v>0</v>
          </cell>
          <cell r="G458">
            <v>4000</v>
          </cell>
          <cell r="H458">
            <v>4000</v>
          </cell>
          <cell r="I458">
            <v>4000</v>
          </cell>
          <cell r="J458">
            <v>0</v>
          </cell>
          <cell r="K458">
            <v>4000</v>
          </cell>
          <cell r="L458">
            <v>0</v>
          </cell>
          <cell r="M458">
            <v>2000</v>
          </cell>
          <cell r="N458">
            <v>2000</v>
          </cell>
          <cell r="O458">
            <v>0</v>
          </cell>
          <cell r="P458">
            <v>0</v>
          </cell>
          <cell r="Q458">
            <v>0</v>
          </cell>
        </row>
        <row r="459">
          <cell r="B459" t="str">
            <v>30317032704</v>
          </cell>
          <cell r="C459" t="str">
            <v>30317</v>
          </cell>
          <cell r="D459">
            <v>2704</v>
          </cell>
          <cell r="E459">
            <v>138600</v>
          </cell>
          <cell r="F459">
            <v>11550</v>
          </cell>
          <cell r="G459">
            <v>11550</v>
          </cell>
          <cell r="H459">
            <v>11550</v>
          </cell>
          <cell r="I459">
            <v>11550</v>
          </cell>
          <cell r="J459">
            <v>11550</v>
          </cell>
          <cell r="K459">
            <v>11550</v>
          </cell>
          <cell r="L459">
            <v>11550</v>
          </cell>
          <cell r="M459">
            <v>11550</v>
          </cell>
          <cell r="N459">
            <v>11550</v>
          </cell>
          <cell r="O459">
            <v>11550</v>
          </cell>
          <cell r="P459">
            <v>11550</v>
          </cell>
          <cell r="Q459">
            <v>11550</v>
          </cell>
        </row>
        <row r="460">
          <cell r="B460" t="str">
            <v>30317032705</v>
          </cell>
          <cell r="C460" t="str">
            <v>30317</v>
          </cell>
          <cell r="D460">
            <v>2705</v>
          </cell>
          <cell r="E460">
            <v>76000</v>
          </cell>
          <cell r="F460">
            <v>12000</v>
          </cell>
          <cell r="G460">
            <v>12000</v>
          </cell>
          <cell r="H460">
            <v>5500</v>
          </cell>
          <cell r="I460">
            <v>5000</v>
          </cell>
          <cell r="J460">
            <v>5500</v>
          </cell>
          <cell r="K460">
            <v>5500</v>
          </cell>
          <cell r="L460">
            <v>5000</v>
          </cell>
          <cell r="M460">
            <v>5000</v>
          </cell>
          <cell r="N460">
            <v>5000</v>
          </cell>
          <cell r="O460">
            <v>5500</v>
          </cell>
          <cell r="P460">
            <v>5000</v>
          </cell>
          <cell r="Q460">
            <v>5000</v>
          </cell>
        </row>
        <row r="461">
          <cell r="B461" t="str">
            <v>30317032708</v>
          </cell>
          <cell r="C461" t="str">
            <v>30317</v>
          </cell>
          <cell r="D461">
            <v>2708</v>
          </cell>
          <cell r="E461">
            <v>251700</v>
          </cell>
          <cell r="F461">
            <v>20000</v>
          </cell>
          <cell r="G461">
            <v>25850</v>
          </cell>
          <cell r="H461">
            <v>20000</v>
          </cell>
          <cell r="I461">
            <v>20000</v>
          </cell>
          <cell r="J461">
            <v>25850</v>
          </cell>
          <cell r="K461">
            <v>20000</v>
          </cell>
          <cell r="L461">
            <v>20000</v>
          </cell>
          <cell r="M461">
            <v>20000</v>
          </cell>
          <cell r="N461">
            <v>20000</v>
          </cell>
          <cell r="O461">
            <v>20000</v>
          </cell>
          <cell r="P461">
            <v>20000</v>
          </cell>
          <cell r="Q461">
            <v>20000</v>
          </cell>
        </row>
        <row r="462">
          <cell r="B462" t="str">
            <v>30317032800</v>
          </cell>
          <cell r="C462" t="str">
            <v>30317</v>
          </cell>
          <cell r="D462">
            <v>2800</v>
          </cell>
          <cell r="E462">
            <v>1435300</v>
          </cell>
          <cell r="F462">
            <v>119608</v>
          </cell>
          <cell r="G462">
            <v>119608</v>
          </cell>
          <cell r="H462">
            <v>119608</v>
          </cell>
          <cell r="I462">
            <v>119608</v>
          </cell>
          <cell r="J462">
            <v>119608</v>
          </cell>
          <cell r="K462">
            <v>119608</v>
          </cell>
          <cell r="L462">
            <v>119608</v>
          </cell>
          <cell r="M462">
            <v>119608</v>
          </cell>
          <cell r="N462">
            <v>119608</v>
          </cell>
          <cell r="O462">
            <v>119608</v>
          </cell>
          <cell r="P462">
            <v>119608</v>
          </cell>
          <cell r="Q462">
            <v>119612</v>
          </cell>
        </row>
        <row r="463">
          <cell r="B463" t="str">
            <v>30317032900</v>
          </cell>
          <cell r="C463" t="str">
            <v>30317</v>
          </cell>
          <cell r="D463">
            <v>2900</v>
          </cell>
          <cell r="E463">
            <v>512297</v>
          </cell>
          <cell r="F463">
            <v>42691</v>
          </cell>
          <cell r="G463">
            <v>42691</v>
          </cell>
          <cell r="H463">
            <v>42691</v>
          </cell>
          <cell r="I463">
            <v>42691</v>
          </cell>
          <cell r="J463">
            <v>42691</v>
          </cell>
          <cell r="K463">
            <v>42691</v>
          </cell>
          <cell r="L463">
            <v>42691</v>
          </cell>
          <cell r="M463">
            <v>42691</v>
          </cell>
          <cell r="N463">
            <v>42691</v>
          </cell>
          <cell r="O463">
            <v>42691</v>
          </cell>
          <cell r="P463">
            <v>42691</v>
          </cell>
          <cell r="Q463">
            <v>42696</v>
          </cell>
        </row>
        <row r="464">
          <cell r="B464" t="str">
            <v>30317032907</v>
          </cell>
          <cell r="C464" t="str">
            <v>30317</v>
          </cell>
          <cell r="D464">
            <v>2907</v>
          </cell>
          <cell r="E464">
            <v>200000</v>
          </cell>
          <cell r="F464">
            <v>16666</v>
          </cell>
          <cell r="G464">
            <v>16666</v>
          </cell>
          <cell r="H464">
            <v>16666</v>
          </cell>
          <cell r="I464">
            <v>16666</v>
          </cell>
          <cell r="J464">
            <v>16666</v>
          </cell>
          <cell r="K464">
            <v>16666</v>
          </cell>
          <cell r="L464">
            <v>16666</v>
          </cell>
          <cell r="M464">
            <v>16666</v>
          </cell>
          <cell r="N464">
            <v>16666</v>
          </cell>
          <cell r="O464">
            <v>16666</v>
          </cell>
          <cell r="P464">
            <v>16666</v>
          </cell>
          <cell r="Q464">
            <v>16674</v>
          </cell>
        </row>
        <row r="465">
          <cell r="B465" t="str">
            <v>30317032923</v>
          </cell>
          <cell r="C465" t="str">
            <v>30317</v>
          </cell>
          <cell r="D465">
            <v>2923</v>
          </cell>
          <cell r="E465">
            <v>2400000</v>
          </cell>
          <cell r="F465">
            <v>200000</v>
          </cell>
          <cell r="G465">
            <v>200000</v>
          </cell>
          <cell r="H465">
            <v>200000</v>
          </cell>
          <cell r="I465">
            <v>200000</v>
          </cell>
          <cell r="J465">
            <v>200000</v>
          </cell>
          <cell r="K465">
            <v>200000</v>
          </cell>
          <cell r="L465">
            <v>200000</v>
          </cell>
          <cell r="M465">
            <v>200000</v>
          </cell>
          <cell r="N465">
            <v>200000</v>
          </cell>
          <cell r="O465">
            <v>200000</v>
          </cell>
          <cell r="P465">
            <v>200000</v>
          </cell>
          <cell r="Q465">
            <v>200000</v>
          </cell>
        </row>
        <row r="466">
          <cell r="B466" t="str">
            <v>30317033101</v>
          </cell>
          <cell r="C466" t="str">
            <v>30317</v>
          </cell>
          <cell r="D466">
            <v>3101</v>
          </cell>
          <cell r="E466">
            <v>214800</v>
          </cell>
          <cell r="F466">
            <v>17900</v>
          </cell>
          <cell r="G466">
            <v>17900</v>
          </cell>
          <cell r="H466">
            <v>17900</v>
          </cell>
          <cell r="I466">
            <v>17900</v>
          </cell>
          <cell r="J466">
            <v>17900</v>
          </cell>
          <cell r="K466">
            <v>17900</v>
          </cell>
          <cell r="L466">
            <v>17900</v>
          </cell>
          <cell r="M466">
            <v>17900</v>
          </cell>
          <cell r="N466">
            <v>17900</v>
          </cell>
          <cell r="O466">
            <v>17900</v>
          </cell>
          <cell r="P466">
            <v>17900</v>
          </cell>
          <cell r="Q466">
            <v>17900</v>
          </cell>
        </row>
        <row r="467">
          <cell r="B467" t="str">
            <v>30317033103</v>
          </cell>
          <cell r="C467" t="str">
            <v>30317</v>
          </cell>
          <cell r="D467">
            <v>3103</v>
          </cell>
          <cell r="E467">
            <v>134946</v>
          </cell>
          <cell r="F467">
            <v>11245</v>
          </cell>
          <cell r="G467">
            <v>11245</v>
          </cell>
          <cell r="H467">
            <v>11245</v>
          </cell>
          <cell r="I467">
            <v>11245</v>
          </cell>
          <cell r="J467">
            <v>11245</v>
          </cell>
          <cell r="K467">
            <v>11245</v>
          </cell>
          <cell r="L467">
            <v>11245</v>
          </cell>
          <cell r="M467">
            <v>11245</v>
          </cell>
          <cell r="N467">
            <v>11245</v>
          </cell>
          <cell r="O467">
            <v>11245</v>
          </cell>
          <cell r="P467">
            <v>11245</v>
          </cell>
          <cell r="Q467">
            <v>11251</v>
          </cell>
        </row>
        <row r="468">
          <cell r="B468" t="str">
            <v>30317033114</v>
          </cell>
          <cell r="C468" t="str">
            <v>30317</v>
          </cell>
          <cell r="D468">
            <v>3114</v>
          </cell>
          <cell r="E468">
            <v>90000</v>
          </cell>
          <cell r="F468">
            <v>7500</v>
          </cell>
          <cell r="G468">
            <v>7500</v>
          </cell>
          <cell r="H468">
            <v>7500</v>
          </cell>
          <cell r="I468">
            <v>7500</v>
          </cell>
          <cell r="J468">
            <v>7500</v>
          </cell>
          <cell r="K468">
            <v>7500</v>
          </cell>
          <cell r="L468">
            <v>7500</v>
          </cell>
          <cell r="M468">
            <v>7500</v>
          </cell>
          <cell r="N468">
            <v>7500</v>
          </cell>
          <cell r="O468">
            <v>7500</v>
          </cell>
          <cell r="P468">
            <v>7500</v>
          </cell>
          <cell r="Q468">
            <v>7500</v>
          </cell>
        </row>
        <row r="469">
          <cell r="B469" t="str">
            <v>30317033302</v>
          </cell>
          <cell r="C469" t="str">
            <v>30317</v>
          </cell>
          <cell r="D469">
            <v>3302</v>
          </cell>
          <cell r="E469">
            <v>1381100</v>
          </cell>
          <cell r="F469">
            <v>115092</v>
          </cell>
          <cell r="G469">
            <v>115092</v>
          </cell>
          <cell r="H469">
            <v>115092</v>
          </cell>
          <cell r="I469">
            <v>115092</v>
          </cell>
          <cell r="J469">
            <v>115092</v>
          </cell>
          <cell r="K469">
            <v>115092</v>
          </cell>
          <cell r="L469">
            <v>115092</v>
          </cell>
          <cell r="M469">
            <v>115092</v>
          </cell>
          <cell r="N469">
            <v>115092</v>
          </cell>
          <cell r="O469">
            <v>115092</v>
          </cell>
          <cell r="P469">
            <v>115092</v>
          </cell>
          <cell r="Q469">
            <v>115088</v>
          </cell>
        </row>
        <row r="470">
          <cell r="B470" t="str">
            <v>30317033303</v>
          </cell>
          <cell r="C470" t="str">
            <v>30317</v>
          </cell>
          <cell r="D470">
            <v>3303</v>
          </cell>
          <cell r="E470">
            <v>909500</v>
          </cell>
          <cell r="F470">
            <v>75792</v>
          </cell>
          <cell r="G470">
            <v>75792</v>
          </cell>
          <cell r="H470">
            <v>75792</v>
          </cell>
          <cell r="I470">
            <v>75792</v>
          </cell>
          <cell r="J470">
            <v>75792</v>
          </cell>
          <cell r="K470">
            <v>75792</v>
          </cell>
          <cell r="L470">
            <v>75792</v>
          </cell>
          <cell r="M470">
            <v>75792</v>
          </cell>
          <cell r="N470">
            <v>75792</v>
          </cell>
          <cell r="O470">
            <v>75792</v>
          </cell>
          <cell r="P470">
            <v>75792</v>
          </cell>
          <cell r="Q470">
            <v>75788</v>
          </cell>
        </row>
        <row r="471">
          <cell r="B471" t="str">
            <v>30317033401</v>
          </cell>
          <cell r="C471" t="str">
            <v>30317</v>
          </cell>
          <cell r="D471">
            <v>3401</v>
          </cell>
          <cell r="E471">
            <v>700000</v>
          </cell>
          <cell r="F471">
            <v>0</v>
          </cell>
          <cell r="G471">
            <v>0</v>
          </cell>
          <cell r="H471">
            <v>400000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300000</v>
          </cell>
          <cell r="O471">
            <v>0</v>
          </cell>
          <cell r="P471">
            <v>0</v>
          </cell>
          <cell r="Q471">
            <v>0</v>
          </cell>
        </row>
        <row r="472">
          <cell r="B472" t="str">
            <v>30317033402</v>
          </cell>
          <cell r="C472" t="str">
            <v>30317</v>
          </cell>
          <cell r="D472">
            <v>3402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</row>
        <row r="473">
          <cell r="B473" t="str">
            <v>30317033404</v>
          </cell>
          <cell r="C473" t="str">
            <v>30317</v>
          </cell>
          <cell r="D473">
            <v>3404</v>
          </cell>
          <cell r="E473">
            <v>42000</v>
          </cell>
          <cell r="F473">
            <v>3500</v>
          </cell>
          <cell r="G473">
            <v>3500</v>
          </cell>
          <cell r="H473">
            <v>3500</v>
          </cell>
          <cell r="I473">
            <v>3500</v>
          </cell>
          <cell r="J473">
            <v>3500</v>
          </cell>
          <cell r="K473">
            <v>3500</v>
          </cell>
          <cell r="L473">
            <v>3500</v>
          </cell>
          <cell r="M473">
            <v>3500</v>
          </cell>
          <cell r="N473">
            <v>3500</v>
          </cell>
          <cell r="O473">
            <v>3500</v>
          </cell>
          <cell r="P473">
            <v>3500</v>
          </cell>
          <cell r="Q473">
            <v>3500</v>
          </cell>
        </row>
        <row r="474">
          <cell r="B474" t="str">
            <v>30317033405</v>
          </cell>
          <cell r="C474" t="str">
            <v>30317</v>
          </cell>
          <cell r="D474">
            <v>3405</v>
          </cell>
          <cell r="E474">
            <v>30000</v>
          </cell>
          <cell r="F474">
            <v>2500</v>
          </cell>
          <cell r="G474">
            <v>2500</v>
          </cell>
          <cell r="H474">
            <v>2500</v>
          </cell>
          <cell r="I474">
            <v>2500</v>
          </cell>
          <cell r="J474">
            <v>2500</v>
          </cell>
          <cell r="K474">
            <v>2500</v>
          </cell>
          <cell r="L474">
            <v>2500</v>
          </cell>
          <cell r="M474">
            <v>2500</v>
          </cell>
          <cell r="N474">
            <v>2500</v>
          </cell>
          <cell r="O474">
            <v>2500</v>
          </cell>
          <cell r="P474">
            <v>2500</v>
          </cell>
          <cell r="Q474">
            <v>2500</v>
          </cell>
        </row>
        <row r="475">
          <cell r="B475" t="str">
            <v>30317033407</v>
          </cell>
          <cell r="C475" t="str">
            <v>30317</v>
          </cell>
          <cell r="D475">
            <v>3407</v>
          </cell>
          <cell r="E475">
            <v>9360000</v>
          </cell>
          <cell r="F475">
            <v>780000</v>
          </cell>
          <cell r="G475">
            <v>780000</v>
          </cell>
          <cell r="H475">
            <v>780000</v>
          </cell>
          <cell r="I475">
            <v>780000</v>
          </cell>
          <cell r="J475">
            <v>780000</v>
          </cell>
          <cell r="K475">
            <v>780000</v>
          </cell>
          <cell r="L475">
            <v>780000</v>
          </cell>
          <cell r="M475">
            <v>780000</v>
          </cell>
          <cell r="N475">
            <v>780000</v>
          </cell>
          <cell r="O475">
            <v>780000</v>
          </cell>
          <cell r="P475">
            <v>780000</v>
          </cell>
          <cell r="Q475">
            <v>780000</v>
          </cell>
        </row>
        <row r="476">
          <cell r="B476" t="str">
            <v>30317033408</v>
          </cell>
          <cell r="C476" t="str">
            <v>30317</v>
          </cell>
          <cell r="D476">
            <v>3408</v>
          </cell>
          <cell r="E476">
            <v>2760000</v>
          </cell>
          <cell r="F476">
            <v>230000</v>
          </cell>
          <cell r="G476">
            <v>230000</v>
          </cell>
          <cell r="H476">
            <v>230000</v>
          </cell>
          <cell r="I476">
            <v>230000</v>
          </cell>
          <cell r="J476">
            <v>230000</v>
          </cell>
          <cell r="K476">
            <v>230000</v>
          </cell>
          <cell r="L476">
            <v>230000</v>
          </cell>
          <cell r="M476">
            <v>230000</v>
          </cell>
          <cell r="N476">
            <v>230000</v>
          </cell>
          <cell r="O476">
            <v>230000</v>
          </cell>
          <cell r="P476">
            <v>230000</v>
          </cell>
          <cell r="Q476">
            <v>230000</v>
          </cell>
        </row>
        <row r="477">
          <cell r="B477" t="str">
            <v>30317033409</v>
          </cell>
          <cell r="C477" t="str">
            <v>30317</v>
          </cell>
          <cell r="D477">
            <v>3409</v>
          </cell>
          <cell r="E477">
            <v>240000</v>
          </cell>
          <cell r="F477">
            <v>20000</v>
          </cell>
          <cell r="G477">
            <v>20000</v>
          </cell>
          <cell r="H477">
            <v>20000</v>
          </cell>
          <cell r="I477">
            <v>20000</v>
          </cell>
          <cell r="J477">
            <v>20000</v>
          </cell>
          <cell r="K477">
            <v>20000</v>
          </cell>
          <cell r="L477">
            <v>20000</v>
          </cell>
          <cell r="M477">
            <v>20000</v>
          </cell>
          <cell r="N477">
            <v>20000</v>
          </cell>
          <cell r="O477">
            <v>20000</v>
          </cell>
          <cell r="P477">
            <v>20000</v>
          </cell>
          <cell r="Q477">
            <v>20000</v>
          </cell>
        </row>
        <row r="478">
          <cell r="B478" t="str">
            <v>30317033416</v>
          </cell>
          <cell r="C478" t="str">
            <v>30317</v>
          </cell>
          <cell r="D478">
            <v>3416</v>
          </cell>
          <cell r="E478">
            <v>60000</v>
          </cell>
          <cell r="F478">
            <v>5000</v>
          </cell>
          <cell r="G478">
            <v>5000</v>
          </cell>
          <cell r="H478">
            <v>5000</v>
          </cell>
          <cell r="I478">
            <v>5000</v>
          </cell>
          <cell r="J478">
            <v>5000</v>
          </cell>
          <cell r="K478">
            <v>5000</v>
          </cell>
          <cell r="L478">
            <v>5000</v>
          </cell>
          <cell r="M478">
            <v>5000</v>
          </cell>
          <cell r="N478">
            <v>5000</v>
          </cell>
          <cell r="O478">
            <v>5000</v>
          </cell>
          <cell r="P478">
            <v>5000</v>
          </cell>
          <cell r="Q478">
            <v>5000</v>
          </cell>
        </row>
        <row r="479">
          <cell r="B479" t="str">
            <v>30317033418</v>
          </cell>
          <cell r="C479" t="str">
            <v>30317</v>
          </cell>
          <cell r="D479">
            <v>3418</v>
          </cell>
          <cell r="E479">
            <v>40000</v>
          </cell>
          <cell r="F479">
            <v>5000</v>
          </cell>
          <cell r="G479">
            <v>5000</v>
          </cell>
          <cell r="H479">
            <v>5000</v>
          </cell>
          <cell r="I479">
            <v>5000</v>
          </cell>
          <cell r="J479">
            <v>5000</v>
          </cell>
          <cell r="K479">
            <v>0</v>
          </cell>
          <cell r="L479">
            <v>5000</v>
          </cell>
          <cell r="M479">
            <v>0</v>
          </cell>
          <cell r="N479">
            <v>5000</v>
          </cell>
          <cell r="O479">
            <v>5000</v>
          </cell>
          <cell r="P479">
            <v>0</v>
          </cell>
          <cell r="Q479">
            <v>0</v>
          </cell>
        </row>
        <row r="480">
          <cell r="B480" t="str">
            <v>30317033421</v>
          </cell>
          <cell r="C480" t="str">
            <v>30317</v>
          </cell>
          <cell r="D480">
            <v>3421</v>
          </cell>
          <cell r="E480">
            <v>35000</v>
          </cell>
          <cell r="F480">
            <v>5000</v>
          </cell>
          <cell r="G480">
            <v>2000</v>
          </cell>
          <cell r="H480">
            <v>5000</v>
          </cell>
          <cell r="I480">
            <v>0</v>
          </cell>
          <cell r="J480">
            <v>5000</v>
          </cell>
          <cell r="K480">
            <v>2000</v>
          </cell>
          <cell r="L480">
            <v>5000</v>
          </cell>
          <cell r="M480">
            <v>5000</v>
          </cell>
          <cell r="N480">
            <v>2000</v>
          </cell>
          <cell r="O480">
            <v>2000</v>
          </cell>
          <cell r="P480">
            <v>1000</v>
          </cell>
          <cell r="Q480">
            <v>1000</v>
          </cell>
        </row>
        <row r="481">
          <cell r="B481" t="str">
            <v>30318031302</v>
          </cell>
          <cell r="C481" t="str">
            <v>30318</v>
          </cell>
          <cell r="D481">
            <v>1302</v>
          </cell>
          <cell r="E481">
            <v>2112000</v>
          </cell>
          <cell r="F481">
            <v>176000</v>
          </cell>
          <cell r="G481">
            <v>176000</v>
          </cell>
          <cell r="H481">
            <v>176000</v>
          </cell>
          <cell r="I481">
            <v>176000</v>
          </cell>
          <cell r="J481">
            <v>176000</v>
          </cell>
          <cell r="K481">
            <v>176000</v>
          </cell>
          <cell r="L481">
            <v>176000</v>
          </cell>
          <cell r="M481">
            <v>176000</v>
          </cell>
          <cell r="N481">
            <v>176000</v>
          </cell>
          <cell r="O481">
            <v>176000</v>
          </cell>
          <cell r="P481">
            <v>176000</v>
          </cell>
          <cell r="Q481">
            <v>176000</v>
          </cell>
        </row>
        <row r="482">
          <cell r="B482" t="str">
            <v>30318032103</v>
          </cell>
          <cell r="C482" t="str">
            <v>30318</v>
          </cell>
          <cell r="D482">
            <v>2103</v>
          </cell>
          <cell r="E482">
            <v>68100</v>
          </cell>
          <cell r="F482">
            <v>5675</v>
          </cell>
          <cell r="G482">
            <v>5675</v>
          </cell>
          <cell r="H482">
            <v>5675</v>
          </cell>
          <cell r="I482">
            <v>5675</v>
          </cell>
          <cell r="J482">
            <v>5675</v>
          </cell>
          <cell r="K482">
            <v>5675</v>
          </cell>
          <cell r="L482">
            <v>5675</v>
          </cell>
          <cell r="M482">
            <v>5675</v>
          </cell>
          <cell r="N482">
            <v>5675</v>
          </cell>
          <cell r="O482">
            <v>5675</v>
          </cell>
          <cell r="P482">
            <v>5675</v>
          </cell>
          <cell r="Q482">
            <v>5675</v>
          </cell>
        </row>
        <row r="483">
          <cell r="B483" t="str">
            <v>30318032202</v>
          </cell>
          <cell r="C483" t="str">
            <v>30318</v>
          </cell>
          <cell r="D483">
            <v>2202</v>
          </cell>
          <cell r="E483">
            <v>213920</v>
          </cell>
          <cell r="F483">
            <v>17827</v>
          </cell>
          <cell r="G483">
            <v>17827</v>
          </cell>
          <cell r="H483">
            <v>17827</v>
          </cell>
          <cell r="I483">
            <v>17827</v>
          </cell>
          <cell r="J483">
            <v>17827</v>
          </cell>
          <cell r="K483">
            <v>17827</v>
          </cell>
          <cell r="L483">
            <v>17827</v>
          </cell>
          <cell r="M483">
            <v>17827</v>
          </cell>
          <cell r="N483">
            <v>17827</v>
          </cell>
          <cell r="O483">
            <v>17827</v>
          </cell>
          <cell r="P483">
            <v>17827</v>
          </cell>
          <cell r="Q483">
            <v>17823</v>
          </cell>
        </row>
        <row r="484">
          <cell r="B484" t="str">
            <v>30318032207</v>
          </cell>
          <cell r="C484" t="str">
            <v>30318</v>
          </cell>
          <cell r="D484">
            <v>2207</v>
          </cell>
          <cell r="E484">
            <v>14413</v>
          </cell>
          <cell r="F484">
            <v>1201</v>
          </cell>
          <cell r="G484">
            <v>1201</v>
          </cell>
          <cell r="H484">
            <v>1201</v>
          </cell>
          <cell r="I484">
            <v>1201</v>
          </cell>
          <cell r="J484">
            <v>1201</v>
          </cell>
          <cell r="K484">
            <v>1201</v>
          </cell>
          <cell r="L484">
            <v>1201</v>
          </cell>
          <cell r="M484">
            <v>1201</v>
          </cell>
          <cell r="N484">
            <v>1201</v>
          </cell>
          <cell r="O484">
            <v>1201</v>
          </cell>
          <cell r="P484">
            <v>1201</v>
          </cell>
          <cell r="Q484">
            <v>1202</v>
          </cell>
        </row>
        <row r="485">
          <cell r="B485" t="str">
            <v>30318032306</v>
          </cell>
          <cell r="C485" t="str">
            <v>30318</v>
          </cell>
          <cell r="D485">
            <v>2306</v>
          </cell>
          <cell r="E485">
            <v>39100</v>
          </cell>
          <cell r="F485">
            <v>3258</v>
          </cell>
          <cell r="G485">
            <v>3258</v>
          </cell>
          <cell r="H485">
            <v>3258</v>
          </cell>
          <cell r="I485">
            <v>3258</v>
          </cell>
          <cell r="J485">
            <v>3258</v>
          </cell>
          <cell r="K485">
            <v>3258</v>
          </cell>
          <cell r="L485">
            <v>3258</v>
          </cell>
          <cell r="M485">
            <v>3258</v>
          </cell>
          <cell r="N485">
            <v>3258</v>
          </cell>
          <cell r="O485">
            <v>3258</v>
          </cell>
          <cell r="P485">
            <v>3258</v>
          </cell>
          <cell r="Q485">
            <v>3262</v>
          </cell>
        </row>
        <row r="486">
          <cell r="B486" t="str">
            <v>30318032701</v>
          </cell>
          <cell r="C486" t="str">
            <v>30318</v>
          </cell>
          <cell r="D486">
            <v>2701</v>
          </cell>
          <cell r="E486">
            <v>388600</v>
          </cell>
          <cell r="F486">
            <v>32383</v>
          </cell>
          <cell r="G486">
            <v>32383</v>
          </cell>
          <cell r="H486">
            <v>32383</v>
          </cell>
          <cell r="I486">
            <v>32383</v>
          </cell>
          <cell r="J486">
            <v>32383</v>
          </cell>
          <cell r="K486">
            <v>32383</v>
          </cell>
          <cell r="L486">
            <v>32383</v>
          </cell>
          <cell r="M486">
            <v>32383</v>
          </cell>
          <cell r="N486">
            <v>32383</v>
          </cell>
          <cell r="O486">
            <v>32383</v>
          </cell>
          <cell r="P486">
            <v>32383</v>
          </cell>
          <cell r="Q486">
            <v>32387</v>
          </cell>
        </row>
        <row r="487">
          <cell r="B487" t="str">
            <v>30318032702</v>
          </cell>
          <cell r="C487" t="str">
            <v>30318</v>
          </cell>
          <cell r="D487">
            <v>2702</v>
          </cell>
          <cell r="E487">
            <v>56900</v>
          </cell>
          <cell r="F487">
            <v>4742</v>
          </cell>
          <cell r="G487">
            <v>4742</v>
          </cell>
          <cell r="H487">
            <v>4742</v>
          </cell>
          <cell r="I487">
            <v>4742</v>
          </cell>
          <cell r="J487">
            <v>4742</v>
          </cell>
          <cell r="K487">
            <v>4742</v>
          </cell>
          <cell r="L487">
            <v>4742</v>
          </cell>
          <cell r="M487">
            <v>4742</v>
          </cell>
          <cell r="N487">
            <v>4742</v>
          </cell>
          <cell r="O487">
            <v>4742</v>
          </cell>
          <cell r="P487">
            <v>4742</v>
          </cell>
          <cell r="Q487">
            <v>4738</v>
          </cell>
        </row>
        <row r="488">
          <cell r="B488" t="str">
            <v>30318032704</v>
          </cell>
          <cell r="C488" t="str">
            <v>30318</v>
          </cell>
          <cell r="D488">
            <v>2704</v>
          </cell>
          <cell r="E488">
            <v>102200</v>
          </cell>
          <cell r="F488">
            <v>8517</v>
          </cell>
          <cell r="G488">
            <v>8517</v>
          </cell>
          <cell r="H488">
            <v>8517</v>
          </cell>
          <cell r="I488">
            <v>8517</v>
          </cell>
          <cell r="J488">
            <v>8517</v>
          </cell>
          <cell r="K488">
            <v>8517</v>
          </cell>
          <cell r="L488">
            <v>8517</v>
          </cell>
          <cell r="M488">
            <v>8517</v>
          </cell>
          <cell r="N488">
            <v>8517</v>
          </cell>
          <cell r="O488">
            <v>8517</v>
          </cell>
          <cell r="P488">
            <v>8517</v>
          </cell>
          <cell r="Q488">
            <v>8513</v>
          </cell>
        </row>
        <row r="489">
          <cell r="B489" t="str">
            <v>30318032705</v>
          </cell>
          <cell r="C489" t="str">
            <v>30318</v>
          </cell>
          <cell r="D489">
            <v>2705</v>
          </cell>
          <cell r="E489">
            <v>32000</v>
          </cell>
          <cell r="F489">
            <v>2667</v>
          </cell>
          <cell r="G489">
            <v>2667</v>
          </cell>
          <cell r="H489">
            <v>2667</v>
          </cell>
          <cell r="I489">
            <v>2667</v>
          </cell>
          <cell r="J489">
            <v>2667</v>
          </cell>
          <cell r="K489">
            <v>2667</v>
          </cell>
          <cell r="L489">
            <v>2667</v>
          </cell>
          <cell r="M489">
            <v>2667</v>
          </cell>
          <cell r="N489">
            <v>2667</v>
          </cell>
          <cell r="O489">
            <v>2667</v>
          </cell>
          <cell r="P489">
            <v>2667</v>
          </cell>
          <cell r="Q489">
            <v>2663</v>
          </cell>
        </row>
        <row r="490">
          <cell r="B490" t="str">
            <v>30318032800</v>
          </cell>
          <cell r="C490" t="str">
            <v>30318</v>
          </cell>
          <cell r="D490">
            <v>2800</v>
          </cell>
          <cell r="E490">
            <v>1284000</v>
          </cell>
          <cell r="F490">
            <v>107000</v>
          </cell>
          <cell r="G490">
            <v>107000</v>
          </cell>
          <cell r="H490">
            <v>107000</v>
          </cell>
          <cell r="I490">
            <v>107000</v>
          </cell>
          <cell r="J490">
            <v>107000</v>
          </cell>
          <cell r="K490">
            <v>107000</v>
          </cell>
          <cell r="L490">
            <v>107000</v>
          </cell>
          <cell r="M490">
            <v>107000</v>
          </cell>
          <cell r="N490">
            <v>107000</v>
          </cell>
          <cell r="O490">
            <v>107000</v>
          </cell>
          <cell r="P490">
            <v>107000</v>
          </cell>
          <cell r="Q490">
            <v>107000</v>
          </cell>
        </row>
        <row r="491">
          <cell r="B491" t="str">
            <v>30318032900</v>
          </cell>
          <cell r="C491" t="str">
            <v>30318</v>
          </cell>
          <cell r="D491">
            <v>2900</v>
          </cell>
          <cell r="E491">
            <v>455900</v>
          </cell>
          <cell r="F491">
            <v>37992</v>
          </cell>
          <cell r="G491">
            <v>37992</v>
          </cell>
          <cell r="H491">
            <v>37992</v>
          </cell>
          <cell r="I491">
            <v>37992</v>
          </cell>
          <cell r="J491">
            <v>37992</v>
          </cell>
          <cell r="K491">
            <v>37992</v>
          </cell>
          <cell r="L491">
            <v>37992</v>
          </cell>
          <cell r="M491">
            <v>37992</v>
          </cell>
          <cell r="N491">
            <v>37992</v>
          </cell>
          <cell r="O491">
            <v>37992</v>
          </cell>
          <cell r="P491">
            <v>37992</v>
          </cell>
          <cell r="Q491">
            <v>37988</v>
          </cell>
        </row>
        <row r="492">
          <cell r="B492" t="str">
            <v>30318032907</v>
          </cell>
          <cell r="C492" t="str">
            <v>30318</v>
          </cell>
          <cell r="D492">
            <v>2907</v>
          </cell>
          <cell r="E492">
            <v>104200</v>
          </cell>
          <cell r="F492">
            <v>8683</v>
          </cell>
          <cell r="G492">
            <v>8683</v>
          </cell>
          <cell r="H492">
            <v>8683</v>
          </cell>
          <cell r="I492">
            <v>8683</v>
          </cell>
          <cell r="J492">
            <v>8683</v>
          </cell>
          <cell r="K492">
            <v>8683</v>
          </cell>
          <cell r="L492">
            <v>8683</v>
          </cell>
          <cell r="M492">
            <v>8683</v>
          </cell>
          <cell r="N492">
            <v>8683</v>
          </cell>
          <cell r="O492">
            <v>8683</v>
          </cell>
          <cell r="P492">
            <v>8683</v>
          </cell>
          <cell r="Q492">
            <v>8687</v>
          </cell>
        </row>
        <row r="493">
          <cell r="B493" t="str">
            <v>30318032923</v>
          </cell>
          <cell r="C493" t="str">
            <v>30318</v>
          </cell>
          <cell r="D493">
            <v>2923</v>
          </cell>
          <cell r="E493">
            <v>1636800</v>
          </cell>
          <cell r="F493">
            <v>136400</v>
          </cell>
          <cell r="G493">
            <v>136400</v>
          </cell>
          <cell r="H493">
            <v>136400</v>
          </cell>
          <cell r="I493">
            <v>136400</v>
          </cell>
          <cell r="J493">
            <v>136400</v>
          </cell>
          <cell r="K493">
            <v>136400</v>
          </cell>
          <cell r="L493">
            <v>136400</v>
          </cell>
          <cell r="M493">
            <v>136400</v>
          </cell>
          <cell r="N493">
            <v>136400</v>
          </cell>
          <cell r="O493">
            <v>136400</v>
          </cell>
          <cell r="P493">
            <v>136400</v>
          </cell>
          <cell r="Q493">
            <v>136400</v>
          </cell>
        </row>
        <row r="494">
          <cell r="B494" t="str">
            <v>30318033101</v>
          </cell>
          <cell r="C494" t="str">
            <v>30318</v>
          </cell>
          <cell r="D494">
            <v>3101</v>
          </cell>
          <cell r="E494">
            <v>202400</v>
          </cell>
          <cell r="F494">
            <v>16867</v>
          </cell>
          <cell r="G494">
            <v>16867</v>
          </cell>
          <cell r="H494">
            <v>16867</v>
          </cell>
          <cell r="I494">
            <v>16867</v>
          </cell>
          <cell r="J494">
            <v>16867</v>
          </cell>
          <cell r="K494">
            <v>16867</v>
          </cell>
          <cell r="L494">
            <v>16867</v>
          </cell>
          <cell r="M494">
            <v>16867</v>
          </cell>
          <cell r="N494">
            <v>16867</v>
          </cell>
          <cell r="O494">
            <v>16867</v>
          </cell>
          <cell r="P494">
            <v>16867</v>
          </cell>
          <cell r="Q494">
            <v>16863</v>
          </cell>
        </row>
        <row r="495">
          <cell r="B495" t="str">
            <v>30318033103</v>
          </cell>
          <cell r="C495" t="str">
            <v>30318</v>
          </cell>
          <cell r="D495">
            <v>3103</v>
          </cell>
          <cell r="E495">
            <v>115600</v>
          </cell>
          <cell r="F495">
            <v>9633</v>
          </cell>
          <cell r="G495">
            <v>9633</v>
          </cell>
          <cell r="H495">
            <v>9633</v>
          </cell>
          <cell r="I495">
            <v>9633</v>
          </cell>
          <cell r="J495">
            <v>9633</v>
          </cell>
          <cell r="K495">
            <v>9633</v>
          </cell>
          <cell r="L495">
            <v>9633</v>
          </cell>
          <cell r="M495">
            <v>9633</v>
          </cell>
          <cell r="N495">
            <v>9633</v>
          </cell>
          <cell r="O495">
            <v>9633</v>
          </cell>
          <cell r="P495">
            <v>9633</v>
          </cell>
          <cell r="Q495">
            <v>9637</v>
          </cell>
        </row>
        <row r="496">
          <cell r="B496" t="str">
            <v>30318033114</v>
          </cell>
          <cell r="C496" t="str">
            <v>30318</v>
          </cell>
          <cell r="D496">
            <v>3114</v>
          </cell>
          <cell r="E496">
            <v>64200</v>
          </cell>
          <cell r="F496">
            <v>5350</v>
          </cell>
          <cell r="G496">
            <v>5350</v>
          </cell>
          <cell r="H496">
            <v>5350</v>
          </cell>
          <cell r="I496">
            <v>5350</v>
          </cell>
          <cell r="J496">
            <v>5350</v>
          </cell>
          <cell r="K496">
            <v>5350</v>
          </cell>
          <cell r="L496">
            <v>5350</v>
          </cell>
          <cell r="M496">
            <v>5350</v>
          </cell>
          <cell r="N496">
            <v>5350</v>
          </cell>
          <cell r="O496">
            <v>5350</v>
          </cell>
          <cell r="P496">
            <v>5350</v>
          </cell>
          <cell r="Q496">
            <v>5350</v>
          </cell>
        </row>
        <row r="497">
          <cell r="B497" t="str">
            <v>30318033302</v>
          </cell>
          <cell r="C497" t="str">
            <v>30318</v>
          </cell>
          <cell r="D497">
            <v>3302</v>
          </cell>
          <cell r="E497">
            <v>972900</v>
          </cell>
          <cell r="F497">
            <v>81075</v>
          </cell>
          <cell r="G497">
            <v>81075</v>
          </cell>
          <cell r="H497">
            <v>81075</v>
          </cell>
          <cell r="I497">
            <v>81075</v>
          </cell>
          <cell r="J497">
            <v>81075</v>
          </cell>
          <cell r="K497">
            <v>81075</v>
          </cell>
          <cell r="L497">
            <v>81075</v>
          </cell>
          <cell r="M497">
            <v>81075</v>
          </cell>
          <cell r="N497">
            <v>81075</v>
          </cell>
          <cell r="O497">
            <v>81075</v>
          </cell>
          <cell r="P497">
            <v>81075</v>
          </cell>
          <cell r="Q497">
            <v>81075</v>
          </cell>
        </row>
        <row r="498">
          <cell r="B498" t="str">
            <v>30318033303</v>
          </cell>
          <cell r="C498" t="str">
            <v>30318</v>
          </cell>
          <cell r="D498">
            <v>3303</v>
          </cell>
          <cell r="E498">
            <v>535000</v>
          </cell>
          <cell r="F498">
            <v>44583</v>
          </cell>
          <cell r="G498">
            <v>44583</v>
          </cell>
          <cell r="H498">
            <v>44583</v>
          </cell>
          <cell r="I498">
            <v>44583</v>
          </cell>
          <cell r="J498">
            <v>44583</v>
          </cell>
          <cell r="K498">
            <v>44583</v>
          </cell>
          <cell r="L498">
            <v>44583</v>
          </cell>
          <cell r="M498">
            <v>44583</v>
          </cell>
          <cell r="N498">
            <v>44583</v>
          </cell>
          <cell r="O498">
            <v>44583</v>
          </cell>
          <cell r="P498">
            <v>44583</v>
          </cell>
          <cell r="Q498">
            <v>44587</v>
          </cell>
        </row>
        <row r="499">
          <cell r="B499" t="str">
            <v>30318033401</v>
          </cell>
          <cell r="C499" t="str">
            <v>30318</v>
          </cell>
          <cell r="D499">
            <v>3401</v>
          </cell>
          <cell r="E499">
            <v>905900</v>
          </cell>
          <cell r="F499">
            <v>75492</v>
          </cell>
          <cell r="G499">
            <v>75492</v>
          </cell>
          <cell r="H499">
            <v>75492</v>
          </cell>
          <cell r="I499">
            <v>75492</v>
          </cell>
          <cell r="J499">
            <v>75492</v>
          </cell>
          <cell r="K499">
            <v>75492</v>
          </cell>
          <cell r="L499">
            <v>75492</v>
          </cell>
          <cell r="M499">
            <v>75492</v>
          </cell>
          <cell r="N499">
            <v>75492</v>
          </cell>
          <cell r="O499">
            <v>75492</v>
          </cell>
          <cell r="P499">
            <v>75492</v>
          </cell>
          <cell r="Q499">
            <v>75488</v>
          </cell>
        </row>
        <row r="500">
          <cell r="B500" t="str">
            <v>30318033404</v>
          </cell>
          <cell r="C500" t="str">
            <v>30318</v>
          </cell>
          <cell r="D500">
            <v>3404</v>
          </cell>
          <cell r="E500">
            <v>33000</v>
          </cell>
          <cell r="F500">
            <v>2750</v>
          </cell>
          <cell r="G500">
            <v>2750</v>
          </cell>
          <cell r="H500">
            <v>2750</v>
          </cell>
          <cell r="I500">
            <v>2750</v>
          </cell>
          <cell r="J500">
            <v>2750</v>
          </cell>
          <cell r="K500">
            <v>2750</v>
          </cell>
          <cell r="L500">
            <v>2750</v>
          </cell>
          <cell r="M500">
            <v>2750</v>
          </cell>
          <cell r="N500">
            <v>2750</v>
          </cell>
          <cell r="O500">
            <v>2750</v>
          </cell>
          <cell r="P500">
            <v>2750</v>
          </cell>
          <cell r="Q500">
            <v>2750</v>
          </cell>
        </row>
        <row r="501">
          <cell r="B501" t="str">
            <v>30318033407</v>
          </cell>
          <cell r="C501" t="str">
            <v>30318</v>
          </cell>
          <cell r="D501">
            <v>3407</v>
          </cell>
          <cell r="E501">
            <v>14014100</v>
          </cell>
          <cell r="F501">
            <v>1167841</v>
          </cell>
          <cell r="G501">
            <v>1167841</v>
          </cell>
          <cell r="H501">
            <v>1167841</v>
          </cell>
          <cell r="I501">
            <v>1167841</v>
          </cell>
          <cell r="J501">
            <v>1167841</v>
          </cell>
          <cell r="K501">
            <v>1167841</v>
          </cell>
          <cell r="L501">
            <v>1167841</v>
          </cell>
          <cell r="M501">
            <v>1167841</v>
          </cell>
          <cell r="N501">
            <v>1167841</v>
          </cell>
          <cell r="O501">
            <v>1167841</v>
          </cell>
          <cell r="P501">
            <v>1167841</v>
          </cell>
          <cell r="Q501">
            <v>1167849</v>
          </cell>
        </row>
        <row r="502">
          <cell r="B502" t="str">
            <v>30318033408</v>
          </cell>
          <cell r="C502" t="str">
            <v>30318</v>
          </cell>
          <cell r="D502">
            <v>3408</v>
          </cell>
          <cell r="E502">
            <v>3532100</v>
          </cell>
          <cell r="F502">
            <v>294342</v>
          </cell>
          <cell r="G502">
            <v>294342</v>
          </cell>
          <cell r="H502">
            <v>294342</v>
          </cell>
          <cell r="I502">
            <v>294342</v>
          </cell>
          <cell r="J502">
            <v>294342</v>
          </cell>
          <cell r="K502">
            <v>294342</v>
          </cell>
          <cell r="L502">
            <v>294342</v>
          </cell>
          <cell r="M502">
            <v>294342</v>
          </cell>
          <cell r="N502">
            <v>294342</v>
          </cell>
          <cell r="O502">
            <v>294342</v>
          </cell>
          <cell r="P502">
            <v>294342</v>
          </cell>
          <cell r="Q502">
            <v>294338</v>
          </cell>
        </row>
        <row r="503">
          <cell r="B503" t="str">
            <v>30318033409</v>
          </cell>
          <cell r="C503" t="str">
            <v>30318</v>
          </cell>
          <cell r="D503">
            <v>3409</v>
          </cell>
          <cell r="E503">
            <v>1048600</v>
          </cell>
          <cell r="F503">
            <v>87383</v>
          </cell>
          <cell r="G503">
            <v>87383</v>
          </cell>
          <cell r="H503">
            <v>87383</v>
          </cell>
          <cell r="I503">
            <v>87383</v>
          </cell>
          <cell r="J503">
            <v>87383</v>
          </cell>
          <cell r="K503">
            <v>87383</v>
          </cell>
          <cell r="L503">
            <v>87383</v>
          </cell>
          <cell r="M503">
            <v>87383</v>
          </cell>
          <cell r="N503">
            <v>87383</v>
          </cell>
          <cell r="O503">
            <v>87383</v>
          </cell>
          <cell r="P503">
            <v>87383</v>
          </cell>
          <cell r="Q503">
            <v>87387</v>
          </cell>
        </row>
        <row r="504">
          <cell r="B504" t="str">
            <v>30318033416</v>
          </cell>
          <cell r="C504" t="str">
            <v>30318</v>
          </cell>
          <cell r="D504">
            <v>3416</v>
          </cell>
          <cell r="E504">
            <v>7000</v>
          </cell>
          <cell r="F504">
            <v>583</v>
          </cell>
          <cell r="G504">
            <v>583</v>
          </cell>
          <cell r="H504">
            <v>583</v>
          </cell>
          <cell r="I504">
            <v>583</v>
          </cell>
          <cell r="J504">
            <v>583</v>
          </cell>
          <cell r="K504">
            <v>583</v>
          </cell>
          <cell r="L504">
            <v>583</v>
          </cell>
          <cell r="M504">
            <v>583</v>
          </cell>
          <cell r="N504">
            <v>583</v>
          </cell>
          <cell r="O504">
            <v>583</v>
          </cell>
          <cell r="P504">
            <v>583</v>
          </cell>
          <cell r="Q504">
            <v>587</v>
          </cell>
        </row>
        <row r="505">
          <cell r="B505" t="str">
            <v>30319032702</v>
          </cell>
          <cell r="C505" t="str">
            <v>30319</v>
          </cell>
          <cell r="D505">
            <v>2702</v>
          </cell>
          <cell r="E505">
            <v>10000</v>
          </cell>
          <cell r="F505">
            <v>833</v>
          </cell>
          <cell r="G505">
            <v>833</v>
          </cell>
          <cell r="H505">
            <v>833</v>
          </cell>
          <cell r="I505">
            <v>833</v>
          </cell>
          <cell r="J505">
            <v>833</v>
          </cell>
          <cell r="K505">
            <v>833</v>
          </cell>
          <cell r="L505">
            <v>833</v>
          </cell>
          <cell r="M505">
            <v>833</v>
          </cell>
          <cell r="N505">
            <v>833</v>
          </cell>
          <cell r="O505">
            <v>833</v>
          </cell>
          <cell r="P505">
            <v>833</v>
          </cell>
          <cell r="Q505">
            <v>837</v>
          </cell>
        </row>
        <row r="506">
          <cell r="B506" t="str">
            <v>30319041302</v>
          </cell>
          <cell r="C506" t="str">
            <v>30319</v>
          </cell>
          <cell r="D506">
            <v>1302</v>
          </cell>
          <cell r="E506">
            <v>74250</v>
          </cell>
          <cell r="F506">
            <v>8000</v>
          </cell>
          <cell r="G506">
            <v>8000</v>
          </cell>
          <cell r="H506">
            <v>5825</v>
          </cell>
          <cell r="I506">
            <v>5825</v>
          </cell>
          <cell r="J506">
            <v>5825</v>
          </cell>
          <cell r="K506">
            <v>5825</v>
          </cell>
          <cell r="L506">
            <v>5825</v>
          </cell>
          <cell r="M506">
            <v>5825</v>
          </cell>
          <cell r="N506">
            <v>5825</v>
          </cell>
          <cell r="O506">
            <v>5825</v>
          </cell>
          <cell r="P506">
            <v>5825</v>
          </cell>
          <cell r="Q506">
            <v>5825</v>
          </cell>
        </row>
        <row r="507">
          <cell r="B507" t="str">
            <v>30319042202</v>
          </cell>
          <cell r="C507" t="str">
            <v>30319</v>
          </cell>
          <cell r="D507">
            <v>2202</v>
          </cell>
          <cell r="E507">
            <v>45951</v>
          </cell>
          <cell r="F507">
            <v>3829</v>
          </cell>
          <cell r="G507">
            <v>3829</v>
          </cell>
          <cell r="H507">
            <v>3829</v>
          </cell>
          <cell r="I507">
            <v>3829</v>
          </cell>
          <cell r="J507">
            <v>3829</v>
          </cell>
          <cell r="K507">
            <v>3829</v>
          </cell>
          <cell r="L507">
            <v>3829</v>
          </cell>
          <cell r="M507">
            <v>3829</v>
          </cell>
          <cell r="N507">
            <v>3829</v>
          </cell>
          <cell r="O507">
            <v>3829</v>
          </cell>
          <cell r="P507">
            <v>3829</v>
          </cell>
          <cell r="Q507">
            <v>3832</v>
          </cell>
        </row>
        <row r="508">
          <cell r="B508" t="str">
            <v>30319042208</v>
          </cell>
          <cell r="C508" t="str">
            <v>30319</v>
          </cell>
          <cell r="D508">
            <v>2208</v>
          </cell>
          <cell r="E508">
            <v>1925</v>
          </cell>
          <cell r="F508">
            <v>160</v>
          </cell>
          <cell r="G508">
            <v>160</v>
          </cell>
          <cell r="H508">
            <v>160</v>
          </cell>
          <cell r="I508">
            <v>160</v>
          </cell>
          <cell r="J508">
            <v>160</v>
          </cell>
          <cell r="K508">
            <v>160</v>
          </cell>
          <cell r="L508">
            <v>160</v>
          </cell>
          <cell r="M508">
            <v>160</v>
          </cell>
          <cell r="N508">
            <v>160</v>
          </cell>
          <cell r="O508">
            <v>160</v>
          </cell>
          <cell r="P508">
            <v>160</v>
          </cell>
          <cell r="Q508">
            <v>165</v>
          </cell>
        </row>
        <row r="509">
          <cell r="B509" t="str">
            <v>30319042701</v>
          </cell>
          <cell r="C509" t="str">
            <v>30319</v>
          </cell>
          <cell r="D509">
            <v>2701</v>
          </cell>
          <cell r="E509">
            <v>41700</v>
          </cell>
          <cell r="F509">
            <v>3475</v>
          </cell>
          <cell r="G509">
            <v>3475</v>
          </cell>
          <cell r="H509">
            <v>3475</v>
          </cell>
          <cell r="I509">
            <v>3475</v>
          </cell>
          <cell r="J509">
            <v>3475</v>
          </cell>
          <cell r="K509">
            <v>3475</v>
          </cell>
          <cell r="L509">
            <v>3475</v>
          </cell>
          <cell r="M509">
            <v>3475</v>
          </cell>
          <cell r="N509">
            <v>3475</v>
          </cell>
          <cell r="O509">
            <v>3475</v>
          </cell>
          <cell r="P509">
            <v>3475</v>
          </cell>
          <cell r="Q509">
            <v>3475</v>
          </cell>
        </row>
        <row r="510">
          <cell r="B510" t="str">
            <v>30319042705</v>
          </cell>
          <cell r="C510" t="str">
            <v>30319</v>
          </cell>
          <cell r="D510">
            <v>2705</v>
          </cell>
          <cell r="E510">
            <v>25500</v>
          </cell>
          <cell r="F510">
            <v>2125</v>
          </cell>
          <cell r="G510">
            <v>2125</v>
          </cell>
          <cell r="H510">
            <v>2125</v>
          </cell>
          <cell r="I510">
            <v>2125</v>
          </cell>
          <cell r="J510">
            <v>2125</v>
          </cell>
          <cell r="K510">
            <v>2125</v>
          </cell>
          <cell r="L510">
            <v>2125</v>
          </cell>
          <cell r="M510">
            <v>2125</v>
          </cell>
          <cell r="N510">
            <v>2125</v>
          </cell>
          <cell r="O510">
            <v>2125</v>
          </cell>
          <cell r="P510">
            <v>2125</v>
          </cell>
          <cell r="Q510">
            <v>2125</v>
          </cell>
        </row>
        <row r="511">
          <cell r="B511" t="str">
            <v>30319042709</v>
          </cell>
          <cell r="C511" t="str">
            <v>30319</v>
          </cell>
          <cell r="D511">
            <v>2709</v>
          </cell>
          <cell r="E511">
            <v>218300</v>
          </cell>
          <cell r="F511">
            <v>30000</v>
          </cell>
          <cell r="G511">
            <v>30000</v>
          </cell>
          <cell r="H511">
            <v>15830</v>
          </cell>
          <cell r="I511">
            <v>15830</v>
          </cell>
          <cell r="J511">
            <v>15830</v>
          </cell>
          <cell r="K511">
            <v>15830</v>
          </cell>
          <cell r="L511">
            <v>15830</v>
          </cell>
          <cell r="M511">
            <v>15830</v>
          </cell>
          <cell r="N511">
            <v>15830</v>
          </cell>
          <cell r="O511">
            <v>15830</v>
          </cell>
          <cell r="P511">
            <v>15830</v>
          </cell>
          <cell r="Q511">
            <v>15830</v>
          </cell>
        </row>
        <row r="512">
          <cell r="B512" t="str">
            <v>30319042800</v>
          </cell>
          <cell r="C512" t="str">
            <v>30319</v>
          </cell>
          <cell r="D512">
            <v>2800</v>
          </cell>
          <cell r="E512">
            <v>90200</v>
          </cell>
          <cell r="F512">
            <v>7516</v>
          </cell>
          <cell r="G512">
            <v>7516</v>
          </cell>
          <cell r="H512">
            <v>7516</v>
          </cell>
          <cell r="I512">
            <v>7516</v>
          </cell>
          <cell r="J512">
            <v>7516</v>
          </cell>
          <cell r="K512">
            <v>7516</v>
          </cell>
          <cell r="L512">
            <v>7516</v>
          </cell>
          <cell r="M512">
            <v>7516</v>
          </cell>
          <cell r="N512">
            <v>7516</v>
          </cell>
          <cell r="O512">
            <v>7516</v>
          </cell>
          <cell r="P512">
            <v>7516</v>
          </cell>
          <cell r="Q512">
            <v>7524</v>
          </cell>
        </row>
        <row r="513">
          <cell r="B513" t="str">
            <v>30319042900</v>
          </cell>
          <cell r="C513" t="str">
            <v>30319</v>
          </cell>
          <cell r="D513">
            <v>2900</v>
          </cell>
          <cell r="E513">
            <v>29900</v>
          </cell>
          <cell r="F513">
            <v>2491</v>
          </cell>
          <cell r="G513">
            <v>2491</v>
          </cell>
          <cell r="H513">
            <v>2491</v>
          </cell>
          <cell r="I513">
            <v>2491</v>
          </cell>
          <cell r="J513">
            <v>2491</v>
          </cell>
          <cell r="K513">
            <v>2491</v>
          </cell>
          <cell r="L513">
            <v>2491</v>
          </cell>
          <cell r="M513">
            <v>2491</v>
          </cell>
          <cell r="N513">
            <v>2491</v>
          </cell>
          <cell r="O513">
            <v>2491</v>
          </cell>
          <cell r="P513">
            <v>2491</v>
          </cell>
          <cell r="Q513">
            <v>2499</v>
          </cell>
        </row>
        <row r="514">
          <cell r="B514" t="str">
            <v>30319042923</v>
          </cell>
          <cell r="C514" t="str">
            <v>30319</v>
          </cell>
          <cell r="D514">
            <v>2923</v>
          </cell>
          <cell r="E514">
            <v>473500</v>
          </cell>
          <cell r="F514">
            <v>50000</v>
          </cell>
          <cell r="G514">
            <v>38500</v>
          </cell>
          <cell r="H514">
            <v>38500</v>
          </cell>
          <cell r="I514">
            <v>38500</v>
          </cell>
          <cell r="J514">
            <v>38500</v>
          </cell>
          <cell r="K514">
            <v>38500</v>
          </cell>
          <cell r="L514">
            <v>38500</v>
          </cell>
          <cell r="M514">
            <v>38500</v>
          </cell>
          <cell r="N514">
            <v>38500</v>
          </cell>
          <cell r="O514">
            <v>38500</v>
          </cell>
          <cell r="P514">
            <v>38500</v>
          </cell>
          <cell r="Q514">
            <v>38500</v>
          </cell>
        </row>
        <row r="515">
          <cell r="B515" t="str">
            <v>30319043101</v>
          </cell>
          <cell r="C515" t="str">
            <v>30319</v>
          </cell>
          <cell r="D515">
            <v>3101</v>
          </cell>
          <cell r="E515">
            <v>858560</v>
          </cell>
          <cell r="F515">
            <v>150000</v>
          </cell>
          <cell r="G515">
            <v>150000</v>
          </cell>
          <cell r="H515">
            <v>55856</v>
          </cell>
          <cell r="I515">
            <v>55856</v>
          </cell>
          <cell r="J515">
            <v>55856</v>
          </cell>
          <cell r="K515">
            <v>55856</v>
          </cell>
          <cell r="L515">
            <v>55856</v>
          </cell>
          <cell r="M515">
            <v>55856</v>
          </cell>
          <cell r="N515">
            <v>55856</v>
          </cell>
          <cell r="O515">
            <v>55856</v>
          </cell>
          <cell r="P515">
            <v>55856</v>
          </cell>
          <cell r="Q515">
            <v>55856</v>
          </cell>
        </row>
        <row r="516">
          <cell r="B516" t="str">
            <v>30319043103</v>
          </cell>
          <cell r="C516" t="str">
            <v>30319</v>
          </cell>
          <cell r="D516">
            <v>3103</v>
          </cell>
          <cell r="E516">
            <v>19200</v>
          </cell>
          <cell r="F516">
            <v>1600</v>
          </cell>
          <cell r="G516">
            <v>1600</v>
          </cell>
          <cell r="H516">
            <v>1600</v>
          </cell>
          <cell r="I516">
            <v>1600</v>
          </cell>
          <cell r="J516">
            <v>1600</v>
          </cell>
          <cell r="K516">
            <v>1600</v>
          </cell>
          <cell r="L516">
            <v>1600</v>
          </cell>
          <cell r="M516">
            <v>1600</v>
          </cell>
          <cell r="N516">
            <v>1600</v>
          </cell>
          <cell r="O516">
            <v>1600</v>
          </cell>
          <cell r="P516">
            <v>1600</v>
          </cell>
          <cell r="Q516">
            <v>1600</v>
          </cell>
        </row>
        <row r="517">
          <cell r="B517" t="str">
            <v>30319043302</v>
          </cell>
          <cell r="C517" t="str">
            <v>30319</v>
          </cell>
          <cell r="D517">
            <v>3302</v>
          </cell>
          <cell r="E517">
            <v>100200</v>
          </cell>
          <cell r="F517">
            <v>8350</v>
          </cell>
          <cell r="G517">
            <v>8350</v>
          </cell>
          <cell r="H517">
            <v>8350</v>
          </cell>
          <cell r="I517">
            <v>8350</v>
          </cell>
          <cell r="J517">
            <v>8350</v>
          </cell>
          <cell r="K517">
            <v>8350</v>
          </cell>
          <cell r="L517">
            <v>8350</v>
          </cell>
          <cell r="M517">
            <v>8350</v>
          </cell>
          <cell r="N517">
            <v>8350</v>
          </cell>
          <cell r="O517">
            <v>8350</v>
          </cell>
          <cell r="P517">
            <v>8350</v>
          </cell>
          <cell r="Q517">
            <v>8350</v>
          </cell>
        </row>
        <row r="518">
          <cell r="B518" t="str">
            <v>30319043303</v>
          </cell>
          <cell r="C518" t="str">
            <v>30319</v>
          </cell>
          <cell r="D518">
            <v>3303</v>
          </cell>
          <cell r="E518">
            <v>7200</v>
          </cell>
          <cell r="F518">
            <v>600</v>
          </cell>
          <cell r="G518">
            <v>600</v>
          </cell>
          <cell r="H518">
            <v>600</v>
          </cell>
          <cell r="I518">
            <v>600</v>
          </cell>
          <cell r="J518">
            <v>600</v>
          </cell>
          <cell r="K518">
            <v>600</v>
          </cell>
          <cell r="L518">
            <v>600</v>
          </cell>
          <cell r="M518">
            <v>600</v>
          </cell>
          <cell r="N518">
            <v>600</v>
          </cell>
          <cell r="O518">
            <v>600</v>
          </cell>
          <cell r="P518">
            <v>600</v>
          </cell>
          <cell r="Q518">
            <v>600</v>
          </cell>
        </row>
        <row r="519">
          <cell r="B519" t="str">
            <v>30319043404</v>
          </cell>
          <cell r="C519" t="str">
            <v>30319</v>
          </cell>
          <cell r="D519">
            <v>3404</v>
          </cell>
          <cell r="E519">
            <v>287800</v>
          </cell>
          <cell r="F519">
            <v>30000</v>
          </cell>
          <cell r="G519">
            <v>30000</v>
          </cell>
          <cell r="H519">
            <v>30000</v>
          </cell>
          <cell r="I519">
            <v>21977</v>
          </cell>
          <cell r="J519">
            <v>21977</v>
          </cell>
          <cell r="K519">
            <v>21977</v>
          </cell>
          <cell r="L519">
            <v>21977</v>
          </cell>
          <cell r="M519">
            <v>21977</v>
          </cell>
          <cell r="N519">
            <v>21977</v>
          </cell>
          <cell r="O519">
            <v>21977</v>
          </cell>
          <cell r="P519">
            <v>21977</v>
          </cell>
          <cell r="Q519">
            <v>21984</v>
          </cell>
        </row>
        <row r="520">
          <cell r="B520" t="str">
            <v>30320031302</v>
          </cell>
          <cell r="C520" t="str">
            <v>30320</v>
          </cell>
          <cell r="D520">
            <v>1302</v>
          </cell>
          <cell r="E520">
            <v>1592100</v>
          </cell>
          <cell r="F520">
            <v>132675</v>
          </cell>
          <cell r="G520">
            <v>132675</v>
          </cell>
          <cell r="H520">
            <v>132675</v>
          </cell>
          <cell r="I520">
            <v>132675</v>
          </cell>
          <cell r="J520">
            <v>132675</v>
          </cell>
          <cell r="K520">
            <v>132675</v>
          </cell>
          <cell r="L520">
            <v>132675</v>
          </cell>
          <cell r="M520">
            <v>132675</v>
          </cell>
          <cell r="N520">
            <v>132675</v>
          </cell>
          <cell r="O520">
            <v>132675</v>
          </cell>
          <cell r="P520">
            <v>132675</v>
          </cell>
          <cell r="Q520">
            <v>132675</v>
          </cell>
        </row>
        <row r="521">
          <cell r="B521" t="str">
            <v>30320032103</v>
          </cell>
          <cell r="C521" t="str">
            <v>30320</v>
          </cell>
          <cell r="D521">
            <v>2103</v>
          </cell>
          <cell r="E521">
            <v>82900</v>
          </cell>
          <cell r="F521">
            <v>6908</v>
          </cell>
          <cell r="G521">
            <v>6908</v>
          </cell>
          <cell r="H521">
            <v>6908</v>
          </cell>
          <cell r="I521">
            <v>6908</v>
          </cell>
          <cell r="J521">
            <v>6908</v>
          </cell>
          <cell r="K521">
            <v>6908</v>
          </cell>
          <cell r="L521">
            <v>6908</v>
          </cell>
          <cell r="M521">
            <v>6908</v>
          </cell>
          <cell r="N521">
            <v>6908</v>
          </cell>
          <cell r="O521">
            <v>6908</v>
          </cell>
          <cell r="P521">
            <v>6908</v>
          </cell>
          <cell r="Q521">
            <v>6912</v>
          </cell>
        </row>
        <row r="522">
          <cell r="B522" t="str">
            <v>30320032202</v>
          </cell>
          <cell r="C522" t="str">
            <v>30320</v>
          </cell>
          <cell r="D522">
            <v>2202</v>
          </cell>
          <cell r="E522">
            <v>756905</v>
          </cell>
          <cell r="F522">
            <v>63075</v>
          </cell>
          <cell r="G522">
            <v>63075</v>
          </cell>
          <cell r="H522">
            <v>63075</v>
          </cell>
          <cell r="I522">
            <v>63075</v>
          </cell>
          <cell r="J522">
            <v>63075</v>
          </cell>
          <cell r="K522">
            <v>63075</v>
          </cell>
          <cell r="L522">
            <v>63075</v>
          </cell>
          <cell r="M522">
            <v>63075</v>
          </cell>
          <cell r="N522">
            <v>63075</v>
          </cell>
          <cell r="O522">
            <v>63075</v>
          </cell>
          <cell r="P522">
            <v>63075</v>
          </cell>
          <cell r="Q522">
            <v>63080</v>
          </cell>
        </row>
        <row r="523">
          <cell r="B523" t="str">
            <v>30320032207</v>
          </cell>
          <cell r="C523" t="str">
            <v>30320</v>
          </cell>
          <cell r="D523">
            <v>2207</v>
          </cell>
          <cell r="E523">
            <v>90133</v>
          </cell>
          <cell r="F523">
            <v>7511</v>
          </cell>
          <cell r="G523">
            <v>7511</v>
          </cell>
          <cell r="H523">
            <v>7511</v>
          </cell>
          <cell r="I523">
            <v>7511</v>
          </cell>
          <cell r="J523">
            <v>7511</v>
          </cell>
          <cell r="K523">
            <v>7511</v>
          </cell>
          <cell r="L523">
            <v>7511</v>
          </cell>
          <cell r="M523">
            <v>7511</v>
          </cell>
          <cell r="N523">
            <v>7511</v>
          </cell>
          <cell r="O523">
            <v>7511</v>
          </cell>
          <cell r="P523">
            <v>7511</v>
          </cell>
          <cell r="Q523">
            <v>7512</v>
          </cell>
        </row>
        <row r="524">
          <cell r="B524" t="str">
            <v>30320032208</v>
          </cell>
          <cell r="C524" t="str">
            <v>30320</v>
          </cell>
          <cell r="D524">
            <v>2208</v>
          </cell>
          <cell r="E524">
            <v>8947</v>
          </cell>
          <cell r="F524">
            <v>746</v>
          </cell>
          <cell r="G524">
            <v>746</v>
          </cell>
          <cell r="H524">
            <v>746</v>
          </cell>
          <cell r="I524">
            <v>746</v>
          </cell>
          <cell r="J524">
            <v>746</v>
          </cell>
          <cell r="K524">
            <v>746</v>
          </cell>
          <cell r="L524">
            <v>746</v>
          </cell>
          <cell r="M524">
            <v>746</v>
          </cell>
          <cell r="N524">
            <v>746</v>
          </cell>
          <cell r="O524">
            <v>746</v>
          </cell>
          <cell r="P524">
            <v>746</v>
          </cell>
          <cell r="Q524">
            <v>741</v>
          </cell>
        </row>
        <row r="525">
          <cell r="B525" t="str">
            <v>30320032306</v>
          </cell>
          <cell r="C525" t="str">
            <v>30320</v>
          </cell>
          <cell r="D525">
            <v>2306</v>
          </cell>
          <cell r="E525">
            <v>149800</v>
          </cell>
          <cell r="F525">
            <v>12483</v>
          </cell>
          <cell r="G525">
            <v>12483</v>
          </cell>
          <cell r="H525">
            <v>12483</v>
          </cell>
          <cell r="I525">
            <v>12483</v>
          </cell>
          <cell r="J525">
            <v>12483</v>
          </cell>
          <cell r="K525">
            <v>12483</v>
          </cell>
          <cell r="L525">
            <v>12483</v>
          </cell>
          <cell r="M525">
            <v>12483</v>
          </cell>
          <cell r="N525">
            <v>12483</v>
          </cell>
          <cell r="O525">
            <v>12483</v>
          </cell>
          <cell r="P525">
            <v>12483</v>
          </cell>
          <cell r="Q525">
            <v>12487</v>
          </cell>
        </row>
        <row r="526">
          <cell r="B526" t="str">
            <v>30320032701</v>
          </cell>
          <cell r="C526" t="str">
            <v>30320</v>
          </cell>
          <cell r="D526">
            <v>2701</v>
          </cell>
          <cell r="E526">
            <v>514200</v>
          </cell>
          <cell r="F526">
            <v>42850</v>
          </cell>
          <cell r="G526">
            <v>42850</v>
          </cell>
          <cell r="H526">
            <v>42850</v>
          </cell>
          <cell r="I526">
            <v>42850</v>
          </cell>
          <cell r="J526">
            <v>42850</v>
          </cell>
          <cell r="K526">
            <v>42850</v>
          </cell>
          <cell r="L526">
            <v>42850</v>
          </cell>
          <cell r="M526">
            <v>42850</v>
          </cell>
          <cell r="N526">
            <v>42850</v>
          </cell>
          <cell r="O526">
            <v>42850</v>
          </cell>
          <cell r="P526">
            <v>42850</v>
          </cell>
          <cell r="Q526">
            <v>42850</v>
          </cell>
        </row>
        <row r="527">
          <cell r="B527" t="str">
            <v>30320032702</v>
          </cell>
          <cell r="C527" t="str">
            <v>30320</v>
          </cell>
          <cell r="D527">
            <v>2702</v>
          </cell>
          <cell r="E527">
            <v>102100</v>
          </cell>
          <cell r="F527">
            <v>8508</v>
          </cell>
          <cell r="G527">
            <v>8508</v>
          </cell>
          <cell r="H527">
            <v>8508</v>
          </cell>
          <cell r="I527">
            <v>8508</v>
          </cell>
          <cell r="J527">
            <v>8508</v>
          </cell>
          <cell r="K527">
            <v>8508</v>
          </cell>
          <cell r="L527">
            <v>8508</v>
          </cell>
          <cell r="M527">
            <v>8508</v>
          </cell>
          <cell r="N527">
            <v>8508</v>
          </cell>
          <cell r="O527">
            <v>8508</v>
          </cell>
          <cell r="P527">
            <v>8508</v>
          </cell>
          <cell r="Q527">
            <v>8512</v>
          </cell>
        </row>
        <row r="528">
          <cell r="B528" t="str">
            <v>30320032704</v>
          </cell>
          <cell r="C528" t="str">
            <v>30320</v>
          </cell>
          <cell r="D528">
            <v>2704</v>
          </cell>
          <cell r="E528">
            <v>285700</v>
          </cell>
          <cell r="F528">
            <v>23808</v>
          </cell>
          <cell r="G528">
            <v>23808</v>
          </cell>
          <cell r="H528">
            <v>23808</v>
          </cell>
          <cell r="I528">
            <v>23808</v>
          </cell>
          <cell r="J528">
            <v>23808</v>
          </cell>
          <cell r="K528">
            <v>23808</v>
          </cell>
          <cell r="L528">
            <v>23808</v>
          </cell>
          <cell r="M528">
            <v>23808</v>
          </cell>
          <cell r="N528">
            <v>23808</v>
          </cell>
          <cell r="O528">
            <v>23808</v>
          </cell>
          <cell r="P528">
            <v>23808</v>
          </cell>
          <cell r="Q528">
            <v>23812</v>
          </cell>
        </row>
        <row r="529">
          <cell r="B529" t="str">
            <v>30320032705</v>
          </cell>
          <cell r="C529" t="str">
            <v>30320</v>
          </cell>
          <cell r="D529">
            <v>2705</v>
          </cell>
          <cell r="E529">
            <v>53100</v>
          </cell>
          <cell r="F529">
            <v>4425</v>
          </cell>
          <cell r="G529">
            <v>4425</v>
          </cell>
          <cell r="H529">
            <v>4425</v>
          </cell>
          <cell r="I529">
            <v>4425</v>
          </cell>
          <cell r="J529">
            <v>4425</v>
          </cell>
          <cell r="K529">
            <v>4425</v>
          </cell>
          <cell r="L529">
            <v>4425</v>
          </cell>
          <cell r="M529">
            <v>4425</v>
          </cell>
          <cell r="N529">
            <v>4425</v>
          </cell>
          <cell r="O529">
            <v>4425</v>
          </cell>
          <cell r="P529">
            <v>4425</v>
          </cell>
          <cell r="Q529">
            <v>4425</v>
          </cell>
        </row>
        <row r="530">
          <cell r="B530" t="str">
            <v>30320032708</v>
          </cell>
          <cell r="C530" t="str">
            <v>30320</v>
          </cell>
          <cell r="D530">
            <v>2708</v>
          </cell>
          <cell r="E530">
            <v>11700</v>
          </cell>
          <cell r="F530">
            <v>975</v>
          </cell>
          <cell r="G530">
            <v>975</v>
          </cell>
          <cell r="H530">
            <v>975</v>
          </cell>
          <cell r="I530">
            <v>975</v>
          </cell>
          <cell r="J530">
            <v>975</v>
          </cell>
          <cell r="K530">
            <v>975</v>
          </cell>
          <cell r="L530">
            <v>975</v>
          </cell>
          <cell r="M530">
            <v>975</v>
          </cell>
          <cell r="N530">
            <v>975</v>
          </cell>
          <cell r="O530">
            <v>975</v>
          </cell>
          <cell r="P530">
            <v>975</v>
          </cell>
          <cell r="Q530">
            <v>975</v>
          </cell>
        </row>
        <row r="531">
          <cell r="B531" t="str">
            <v>30320032800</v>
          </cell>
          <cell r="C531" t="str">
            <v>30320</v>
          </cell>
          <cell r="D531">
            <v>2800</v>
          </cell>
          <cell r="E531">
            <v>1905900</v>
          </cell>
          <cell r="F531">
            <v>158825</v>
          </cell>
          <cell r="G531">
            <v>158825</v>
          </cell>
          <cell r="H531">
            <v>158825</v>
          </cell>
          <cell r="I531">
            <v>158825</v>
          </cell>
          <cell r="J531">
            <v>158825</v>
          </cell>
          <cell r="K531">
            <v>158825</v>
          </cell>
          <cell r="L531">
            <v>158825</v>
          </cell>
          <cell r="M531">
            <v>158825</v>
          </cell>
          <cell r="N531">
            <v>158825</v>
          </cell>
          <cell r="O531">
            <v>158825</v>
          </cell>
          <cell r="P531">
            <v>158825</v>
          </cell>
          <cell r="Q531">
            <v>158825</v>
          </cell>
        </row>
        <row r="532">
          <cell r="B532" t="str">
            <v>30320032900</v>
          </cell>
          <cell r="C532" t="str">
            <v>30320</v>
          </cell>
          <cell r="D532">
            <v>2900</v>
          </cell>
          <cell r="E532">
            <v>422900</v>
          </cell>
          <cell r="F532">
            <v>35242</v>
          </cell>
          <cell r="G532">
            <v>35242</v>
          </cell>
          <cell r="H532">
            <v>35242</v>
          </cell>
          <cell r="I532">
            <v>35242</v>
          </cell>
          <cell r="J532">
            <v>35242</v>
          </cell>
          <cell r="K532">
            <v>35242</v>
          </cell>
          <cell r="L532">
            <v>35242</v>
          </cell>
          <cell r="M532">
            <v>35242</v>
          </cell>
          <cell r="N532">
            <v>35242</v>
          </cell>
          <cell r="O532">
            <v>35242</v>
          </cell>
          <cell r="P532">
            <v>35242</v>
          </cell>
          <cell r="Q532">
            <v>35238</v>
          </cell>
        </row>
        <row r="533">
          <cell r="B533" t="str">
            <v>30320032907</v>
          </cell>
          <cell r="C533" t="str">
            <v>30320</v>
          </cell>
          <cell r="D533">
            <v>2907</v>
          </cell>
          <cell r="E533">
            <v>233000</v>
          </cell>
          <cell r="F533">
            <v>19416</v>
          </cell>
          <cell r="G533">
            <v>19416</v>
          </cell>
          <cell r="H533">
            <v>19416</v>
          </cell>
          <cell r="I533">
            <v>19416</v>
          </cell>
          <cell r="J533">
            <v>19416</v>
          </cell>
          <cell r="K533">
            <v>19416</v>
          </cell>
          <cell r="L533">
            <v>19416</v>
          </cell>
          <cell r="M533">
            <v>19416</v>
          </cell>
          <cell r="N533">
            <v>19416</v>
          </cell>
          <cell r="O533">
            <v>19416</v>
          </cell>
          <cell r="P533">
            <v>19416</v>
          </cell>
          <cell r="Q533">
            <v>19424</v>
          </cell>
        </row>
        <row r="534">
          <cell r="B534" t="str">
            <v>30320032923</v>
          </cell>
          <cell r="C534" t="str">
            <v>30320</v>
          </cell>
          <cell r="D534">
            <v>2923</v>
          </cell>
          <cell r="E534">
            <v>2346300</v>
          </cell>
          <cell r="F534">
            <v>195525</v>
          </cell>
          <cell r="G534">
            <v>195525</v>
          </cell>
          <cell r="H534">
            <v>195525</v>
          </cell>
          <cell r="I534">
            <v>195525</v>
          </cell>
          <cell r="J534">
            <v>195525</v>
          </cell>
          <cell r="K534">
            <v>195525</v>
          </cell>
          <cell r="L534">
            <v>195525</v>
          </cell>
          <cell r="M534">
            <v>195525</v>
          </cell>
          <cell r="N534">
            <v>195525</v>
          </cell>
          <cell r="O534">
            <v>195525</v>
          </cell>
          <cell r="P534">
            <v>195525</v>
          </cell>
          <cell r="Q534">
            <v>195525</v>
          </cell>
        </row>
        <row r="535">
          <cell r="B535" t="str">
            <v>30320033101</v>
          </cell>
          <cell r="C535" t="str">
            <v>30320</v>
          </cell>
          <cell r="D535">
            <v>3101</v>
          </cell>
          <cell r="E535">
            <v>238200</v>
          </cell>
          <cell r="F535">
            <v>19850</v>
          </cell>
          <cell r="G535">
            <v>19850</v>
          </cell>
          <cell r="H535">
            <v>19850</v>
          </cell>
          <cell r="I535">
            <v>19850</v>
          </cell>
          <cell r="J535">
            <v>19850</v>
          </cell>
          <cell r="K535">
            <v>19850</v>
          </cell>
          <cell r="L535">
            <v>19850</v>
          </cell>
          <cell r="M535">
            <v>19850</v>
          </cell>
          <cell r="N535">
            <v>19850</v>
          </cell>
          <cell r="O535">
            <v>19850</v>
          </cell>
          <cell r="P535">
            <v>19850</v>
          </cell>
          <cell r="Q535">
            <v>19850</v>
          </cell>
        </row>
        <row r="536">
          <cell r="B536" t="str">
            <v>30320033103</v>
          </cell>
          <cell r="C536" t="str">
            <v>30320</v>
          </cell>
          <cell r="D536">
            <v>3103</v>
          </cell>
          <cell r="E536">
            <v>83200</v>
          </cell>
          <cell r="F536">
            <v>6933</v>
          </cell>
          <cell r="G536">
            <v>6933</v>
          </cell>
          <cell r="H536">
            <v>6933</v>
          </cell>
          <cell r="I536">
            <v>6933</v>
          </cell>
          <cell r="J536">
            <v>6933</v>
          </cell>
          <cell r="K536">
            <v>6933</v>
          </cell>
          <cell r="L536">
            <v>6933</v>
          </cell>
          <cell r="M536">
            <v>6933</v>
          </cell>
          <cell r="N536">
            <v>6933</v>
          </cell>
          <cell r="O536">
            <v>6933</v>
          </cell>
          <cell r="P536">
            <v>6933</v>
          </cell>
          <cell r="Q536">
            <v>6937</v>
          </cell>
        </row>
        <row r="537">
          <cell r="B537" t="str">
            <v>30320033114</v>
          </cell>
          <cell r="C537" t="str">
            <v>30320</v>
          </cell>
          <cell r="D537">
            <v>3114</v>
          </cell>
          <cell r="E537">
            <v>69600</v>
          </cell>
          <cell r="F537">
            <v>5800</v>
          </cell>
          <cell r="G537">
            <v>5800</v>
          </cell>
          <cell r="H537">
            <v>5800</v>
          </cell>
          <cell r="I537">
            <v>5800</v>
          </cell>
          <cell r="J537">
            <v>5800</v>
          </cell>
          <cell r="K537">
            <v>5800</v>
          </cell>
          <cell r="L537">
            <v>5800</v>
          </cell>
          <cell r="M537">
            <v>5800</v>
          </cell>
          <cell r="N537">
            <v>5800</v>
          </cell>
          <cell r="O537">
            <v>5800</v>
          </cell>
          <cell r="P537">
            <v>5800</v>
          </cell>
          <cell r="Q537">
            <v>5800</v>
          </cell>
        </row>
        <row r="538">
          <cell r="B538" t="str">
            <v>30320033302</v>
          </cell>
          <cell r="C538" t="str">
            <v>30320</v>
          </cell>
          <cell r="D538">
            <v>3302</v>
          </cell>
          <cell r="E538">
            <v>1128900</v>
          </cell>
          <cell r="F538">
            <v>94075</v>
          </cell>
          <cell r="G538">
            <v>94075</v>
          </cell>
          <cell r="H538">
            <v>94075</v>
          </cell>
          <cell r="I538">
            <v>94075</v>
          </cell>
          <cell r="J538">
            <v>94075</v>
          </cell>
          <cell r="K538">
            <v>94075</v>
          </cell>
          <cell r="L538">
            <v>94075</v>
          </cell>
          <cell r="M538">
            <v>94075</v>
          </cell>
          <cell r="N538">
            <v>94075</v>
          </cell>
          <cell r="O538">
            <v>94075</v>
          </cell>
          <cell r="P538">
            <v>94075</v>
          </cell>
          <cell r="Q538">
            <v>94075</v>
          </cell>
        </row>
        <row r="539">
          <cell r="B539" t="str">
            <v>30320033303</v>
          </cell>
          <cell r="C539" t="str">
            <v>30320</v>
          </cell>
          <cell r="D539">
            <v>3303</v>
          </cell>
          <cell r="E539">
            <v>722700</v>
          </cell>
          <cell r="F539">
            <v>60225</v>
          </cell>
          <cell r="G539">
            <v>60225</v>
          </cell>
          <cell r="H539">
            <v>60225</v>
          </cell>
          <cell r="I539">
            <v>60225</v>
          </cell>
          <cell r="J539">
            <v>60225</v>
          </cell>
          <cell r="K539">
            <v>60225</v>
          </cell>
          <cell r="L539">
            <v>60225</v>
          </cell>
          <cell r="M539">
            <v>60225</v>
          </cell>
          <cell r="N539">
            <v>60225</v>
          </cell>
          <cell r="O539">
            <v>60225</v>
          </cell>
          <cell r="P539">
            <v>60225</v>
          </cell>
          <cell r="Q539">
            <v>60225</v>
          </cell>
        </row>
        <row r="540">
          <cell r="B540" t="str">
            <v>30320033401</v>
          </cell>
          <cell r="C540" t="str">
            <v>30320</v>
          </cell>
          <cell r="D540">
            <v>3401</v>
          </cell>
          <cell r="E540">
            <v>954000</v>
          </cell>
          <cell r="F540">
            <v>79500</v>
          </cell>
          <cell r="G540">
            <v>79500</v>
          </cell>
          <cell r="H540">
            <v>79500</v>
          </cell>
          <cell r="I540">
            <v>79500</v>
          </cell>
          <cell r="J540">
            <v>79500</v>
          </cell>
          <cell r="K540">
            <v>79500</v>
          </cell>
          <cell r="L540">
            <v>79500</v>
          </cell>
          <cell r="M540">
            <v>79500</v>
          </cell>
          <cell r="N540">
            <v>79500</v>
          </cell>
          <cell r="O540">
            <v>79500</v>
          </cell>
          <cell r="P540">
            <v>79500</v>
          </cell>
          <cell r="Q540">
            <v>79500</v>
          </cell>
        </row>
        <row r="541">
          <cell r="B541" t="str">
            <v>30320033404</v>
          </cell>
          <cell r="C541" t="str">
            <v>30320</v>
          </cell>
          <cell r="D541">
            <v>3404</v>
          </cell>
          <cell r="E541">
            <v>81500</v>
          </cell>
          <cell r="F541">
            <v>6792</v>
          </cell>
          <cell r="G541">
            <v>6792</v>
          </cell>
          <cell r="H541">
            <v>6792</v>
          </cell>
          <cell r="I541">
            <v>6792</v>
          </cell>
          <cell r="J541">
            <v>6792</v>
          </cell>
          <cell r="K541">
            <v>6792</v>
          </cell>
          <cell r="L541">
            <v>6792</v>
          </cell>
          <cell r="M541">
            <v>6792</v>
          </cell>
          <cell r="N541">
            <v>6792</v>
          </cell>
          <cell r="O541">
            <v>6792</v>
          </cell>
          <cell r="P541">
            <v>6792</v>
          </cell>
          <cell r="Q541">
            <v>6788</v>
          </cell>
        </row>
        <row r="542">
          <cell r="B542" t="str">
            <v>30320033405</v>
          </cell>
          <cell r="C542" t="str">
            <v>30320</v>
          </cell>
          <cell r="D542">
            <v>3405</v>
          </cell>
          <cell r="E542">
            <v>16100</v>
          </cell>
          <cell r="F542">
            <v>1342</v>
          </cell>
          <cell r="G542">
            <v>1342</v>
          </cell>
          <cell r="H542">
            <v>1342</v>
          </cell>
          <cell r="I542">
            <v>1342</v>
          </cell>
          <cell r="J542">
            <v>1342</v>
          </cell>
          <cell r="K542">
            <v>1342</v>
          </cell>
          <cell r="L542">
            <v>1342</v>
          </cell>
          <cell r="M542">
            <v>1342</v>
          </cell>
          <cell r="N542">
            <v>1342</v>
          </cell>
          <cell r="O542">
            <v>1342</v>
          </cell>
          <cell r="P542">
            <v>1342</v>
          </cell>
          <cell r="Q542">
            <v>1338</v>
          </cell>
        </row>
        <row r="543">
          <cell r="B543" t="str">
            <v>30320033407</v>
          </cell>
          <cell r="C543" t="str">
            <v>30320</v>
          </cell>
          <cell r="D543">
            <v>3407</v>
          </cell>
          <cell r="E543">
            <v>11762000</v>
          </cell>
          <cell r="F543">
            <v>980166</v>
          </cell>
          <cell r="G543">
            <v>980166</v>
          </cell>
          <cell r="H543">
            <v>980166</v>
          </cell>
          <cell r="I543">
            <v>980166</v>
          </cell>
          <cell r="J543">
            <v>980166</v>
          </cell>
          <cell r="K543">
            <v>980166</v>
          </cell>
          <cell r="L543">
            <v>980166</v>
          </cell>
          <cell r="M543">
            <v>980166</v>
          </cell>
          <cell r="N543">
            <v>980166</v>
          </cell>
          <cell r="O543">
            <v>980166</v>
          </cell>
          <cell r="P543">
            <v>980166</v>
          </cell>
          <cell r="Q543">
            <v>980174</v>
          </cell>
        </row>
        <row r="544">
          <cell r="B544" t="str">
            <v>30320033408</v>
          </cell>
          <cell r="C544" t="str">
            <v>30320</v>
          </cell>
          <cell r="D544">
            <v>3408</v>
          </cell>
          <cell r="E544">
            <v>2198700</v>
          </cell>
          <cell r="F544">
            <v>183225</v>
          </cell>
          <cell r="G544">
            <v>183225</v>
          </cell>
          <cell r="H544">
            <v>183225</v>
          </cell>
          <cell r="I544">
            <v>183225</v>
          </cell>
          <cell r="J544">
            <v>183225</v>
          </cell>
          <cell r="K544">
            <v>183225</v>
          </cell>
          <cell r="L544">
            <v>183225</v>
          </cell>
          <cell r="M544">
            <v>183225</v>
          </cell>
          <cell r="N544">
            <v>183225</v>
          </cell>
          <cell r="O544">
            <v>183225</v>
          </cell>
          <cell r="P544">
            <v>183225</v>
          </cell>
          <cell r="Q544">
            <v>183225</v>
          </cell>
        </row>
        <row r="545">
          <cell r="B545" t="str">
            <v>30320033409</v>
          </cell>
          <cell r="C545" t="str">
            <v>30320</v>
          </cell>
          <cell r="D545">
            <v>3409</v>
          </cell>
          <cell r="E545">
            <v>571000</v>
          </cell>
          <cell r="F545">
            <v>47583</v>
          </cell>
          <cell r="G545">
            <v>47583</v>
          </cell>
          <cell r="H545">
            <v>47583</v>
          </cell>
          <cell r="I545">
            <v>47583</v>
          </cell>
          <cell r="J545">
            <v>47583</v>
          </cell>
          <cell r="K545">
            <v>47583</v>
          </cell>
          <cell r="L545">
            <v>47583</v>
          </cell>
          <cell r="M545">
            <v>47583</v>
          </cell>
          <cell r="N545">
            <v>47583</v>
          </cell>
          <cell r="O545">
            <v>47583</v>
          </cell>
          <cell r="P545">
            <v>47583</v>
          </cell>
          <cell r="Q545">
            <v>47587</v>
          </cell>
        </row>
        <row r="546">
          <cell r="B546" t="str">
            <v>30320033416</v>
          </cell>
          <cell r="C546" t="str">
            <v>30320</v>
          </cell>
          <cell r="D546">
            <v>3416</v>
          </cell>
          <cell r="E546">
            <v>94100</v>
          </cell>
          <cell r="F546">
            <v>7841</v>
          </cell>
          <cell r="G546">
            <v>7841</v>
          </cell>
          <cell r="H546">
            <v>7841</v>
          </cell>
          <cell r="I546">
            <v>7841</v>
          </cell>
          <cell r="J546">
            <v>7841</v>
          </cell>
          <cell r="K546">
            <v>7841</v>
          </cell>
          <cell r="L546">
            <v>7841</v>
          </cell>
          <cell r="M546">
            <v>7841</v>
          </cell>
          <cell r="N546">
            <v>7841</v>
          </cell>
          <cell r="O546">
            <v>7841</v>
          </cell>
          <cell r="P546">
            <v>7841</v>
          </cell>
          <cell r="Q546">
            <v>7849</v>
          </cell>
        </row>
        <row r="547">
          <cell r="B547" t="str">
            <v>30320033418</v>
          </cell>
          <cell r="C547" t="str">
            <v>30320</v>
          </cell>
          <cell r="D547">
            <v>3418</v>
          </cell>
          <cell r="E547">
            <v>50000</v>
          </cell>
          <cell r="F547">
            <v>4166</v>
          </cell>
          <cell r="G547">
            <v>4166</v>
          </cell>
          <cell r="H547">
            <v>4166</v>
          </cell>
          <cell r="I547">
            <v>4166</v>
          </cell>
          <cell r="J547">
            <v>4166</v>
          </cell>
          <cell r="K547">
            <v>4166</v>
          </cell>
          <cell r="L547">
            <v>4166</v>
          </cell>
          <cell r="M547">
            <v>4166</v>
          </cell>
          <cell r="N547">
            <v>4166</v>
          </cell>
          <cell r="O547">
            <v>4166</v>
          </cell>
          <cell r="P547">
            <v>4166</v>
          </cell>
          <cell r="Q547">
            <v>4174</v>
          </cell>
        </row>
        <row r="548">
          <cell r="B548" t="str">
            <v>30321031302</v>
          </cell>
          <cell r="C548" t="str">
            <v>30321</v>
          </cell>
          <cell r="D548">
            <v>1302</v>
          </cell>
          <cell r="E548">
            <v>302100</v>
          </cell>
          <cell r="F548">
            <v>25175</v>
          </cell>
          <cell r="G548">
            <v>25175</v>
          </cell>
          <cell r="H548">
            <v>25175</v>
          </cell>
          <cell r="I548">
            <v>25175</v>
          </cell>
          <cell r="J548">
            <v>25175</v>
          </cell>
          <cell r="K548">
            <v>25175</v>
          </cell>
          <cell r="L548">
            <v>25175</v>
          </cell>
          <cell r="M548">
            <v>25175</v>
          </cell>
          <cell r="N548">
            <v>25175</v>
          </cell>
          <cell r="O548">
            <v>25175</v>
          </cell>
          <cell r="P548">
            <v>25175</v>
          </cell>
          <cell r="Q548">
            <v>25175</v>
          </cell>
        </row>
        <row r="549">
          <cell r="B549" t="str">
            <v>30321032103</v>
          </cell>
          <cell r="C549" t="str">
            <v>30321</v>
          </cell>
          <cell r="D549">
            <v>2103</v>
          </cell>
          <cell r="E549">
            <v>80000</v>
          </cell>
          <cell r="F549">
            <v>6668</v>
          </cell>
          <cell r="G549">
            <v>6670</v>
          </cell>
          <cell r="H549">
            <v>6666</v>
          </cell>
          <cell r="I549">
            <v>6666</v>
          </cell>
          <cell r="J549">
            <v>6690</v>
          </cell>
          <cell r="K549">
            <v>6644</v>
          </cell>
          <cell r="L549">
            <v>6666</v>
          </cell>
          <cell r="M549">
            <v>6666</v>
          </cell>
          <cell r="N549">
            <v>6666</v>
          </cell>
          <cell r="O549">
            <v>6666</v>
          </cell>
          <cell r="P549">
            <v>6666</v>
          </cell>
          <cell r="Q549">
            <v>6666</v>
          </cell>
        </row>
        <row r="550">
          <cell r="B550" t="str">
            <v>30321032202</v>
          </cell>
          <cell r="C550" t="str">
            <v>30321</v>
          </cell>
          <cell r="D550">
            <v>2202</v>
          </cell>
          <cell r="E550">
            <v>537615</v>
          </cell>
          <cell r="F550">
            <v>44801</v>
          </cell>
          <cell r="G550">
            <v>44801</v>
          </cell>
          <cell r="H550">
            <v>44801</v>
          </cell>
          <cell r="I550">
            <v>44801</v>
          </cell>
          <cell r="J550">
            <v>44801</v>
          </cell>
          <cell r="K550">
            <v>44801</v>
          </cell>
          <cell r="L550">
            <v>44801</v>
          </cell>
          <cell r="M550">
            <v>44801</v>
          </cell>
          <cell r="N550">
            <v>44801</v>
          </cell>
          <cell r="O550">
            <v>44801</v>
          </cell>
          <cell r="P550">
            <v>44801</v>
          </cell>
          <cell r="Q550">
            <v>44804</v>
          </cell>
        </row>
        <row r="551">
          <cell r="B551" t="str">
            <v>30321032207</v>
          </cell>
          <cell r="C551" t="str">
            <v>30321</v>
          </cell>
          <cell r="D551">
            <v>2207</v>
          </cell>
          <cell r="E551">
            <v>30943</v>
          </cell>
          <cell r="F551">
            <v>2578</v>
          </cell>
          <cell r="G551">
            <v>2586</v>
          </cell>
          <cell r="H551">
            <v>2578</v>
          </cell>
          <cell r="I551">
            <v>2578</v>
          </cell>
          <cell r="J551">
            <v>2580</v>
          </cell>
          <cell r="K551">
            <v>2578</v>
          </cell>
          <cell r="L551">
            <v>2578</v>
          </cell>
          <cell r="M551">
            <v>2578</v>
          </cell>
          <cell r="N551">
            <v>2578</v>
          </cell>
          <cell r="O551">
            <v>2578</v>
          </cell>
          <cell r="P551">
            <v>2578</v>
          </cell>
          <cell r="Q551">
            <v>2575</v>
          </cell>
        </row>
        <row r="552">
          <cell r="B552" t="str">
            <v>30321032306</v>
          </cell>
          <cell r="C552" t="str">
            <v>30321</v>
          </cell>
          <cell r="D552">
            <v>2306</v>
          </cell>
          <cell r="E552">
            <v>20000</v>
          </cell>
          <cell r="F552">
            <v>1667</v>
          </cell>
          <cell r="G552">
            <v>1667</v>
          </cell>
          <cell r="H552">
            <v>1667</v>
          </cell>
          <cell r="I552">
            <v>1667</v>
          </cell>
          <cell r="J552">
            <v>1667</v>
          </cell>
          <cell r="K552">
            <v>1667</v>
          </cell>
          <cell r="L552">
            <v>1667</v>
          </cell>
          <cell r="M552">
            <v>1667</v>
          </cell>
          <cell r="N552">
            <v>1665</v>
          </cell>
          <cell r="O552">
            <v>1666</v>
          </cell>
          <cell r="P552">
            <v>1670</v>
          </cell>
          <cell r="Q552">
            <v>1667</v>
          </cell>
        </row>
        <row r="553">
          <cell r="B553" t="str">
            <v>30321032701</v>
          </cell>
          <cell r="C553" t="str">
            <v>30321</v>
          </cell>
          <cell r="D553">
            <v>2701</v>
          </cell>
          <cell r="E553">
            <v>179900</v>
          </cell>
          <cell r="F553">
            <v>14992</v>
          </cell>
          <cell r="G553">
            <v>14992</v>
          </cell>
          <cell r="H553">
            <v>14992</v>
          </cell>
          <cell r="I553">
            <v>14992</v>
          </cell>
          <cell r="J553">
            <v>14992</v>
          </cell>
          <cell r="K553">
            <v>14992</v>
          </cell>
          <cell r="L553">
            <v>14992</v>
          </cell>
          <cell r="M553">
            <v>14991</v>
          </cell>
          <cell r="N553">
            <v>14993</v>
          </cell>
          <cell r="O553">
            <v>14992</v>
          </cell>
          <cell r="P553">
            <v>14992</v>
          </cell>
          <cell r="Q553">
            <v>14992</v>
          </cell>
        </row>
        <row r="554">
          <cell r="B554" t="str">
            <v>30321032702</v>
          </cell>
          <cell r="C554" t="str">
            <v>30321</v>
          </cell>
          <cell r="D554">
            <v>2702</v>
          </cell>
          <cell r="E554">
            <v>67900</v>
          </cell>
          <cell r="F554">
            <v>5658</v>
          </cell>
          <cell r="G554">
            <v>5658</v>
          </cell>
          <cell r="H554">
            <v>5658</v>
          </cell>
          <cell r="I554">
            <v>5658</v>
          </cell>
          <cell r="J554">
            <v>5658</v>
          </cell>
          <cell r="K554">
            <v>5658</v>
          </cell>
          <cell r="L554">
            <v>5658</v>
          </cell>
          <cell r="M554">
            <v>5658</v>
          </cell>
          <cell r="N554">
            <v>5658</v>
          </cell>
          <cell r="O554">
            <v>5658</v>
          </cell>
          <cell r="P554">
            <v>5658</v>
          </cell>
          <cell r="Q554">
            <v>5659</v>
          </cell>
        </row>
        <row r="555">
          <cell r="B555" t="str">
            <v>30321032705</v>
          </cell>
          <cell r="C555" t="str">
            <v>30321</v>
          </cell>
          <cell r="D555">
            <v>2705</v>
          </cell>
          <cell r="E555">
            <v>53500</v>
          </cell>
          <cell r="F555">
            <v>4468</v>
          </cell>
          <cell r="G555">
            <v>4458</v>
          </cell>
          <cell r="H555">
            <v>4449</v>
          </cell>
          <cell r="I555">
            <v>4458</v>
          </cell>
          <cell r="J555">
            <v>4458</v>
          </cell>
          <cell r="K555">
            <v>4458</v>
          </cell>
          <cell r="L555">
            <v>4458</v>
          </cell>
          <cell r="M555">
            <v>4458</v>
          </cell>
          <cell r="N555">
            <v>4458</v>
          </cell>
          <cell r="O555">
            <v>4458</v>
          </cell>
          <cell r="P555">
            <v>4458</v>
          </cell>
          <cell r="Q555">
            <v>4458</v>
          </cell>
        </row>
        <row r="556">
          <cell r="B556" t="str">
            <v>30321032800</v>
          </cell>
          <cell r="C556" t="str">
            <v>30321</v>
          </cell>
          <cell r="D556">
            <v>2800</v>
          </cell>
          <cell r="E556">
            <v>771900</v>
          </cell>
          <cell r="F556">
            <v>64325</v>
          </cell>
          <cell r="G556">
            <v>64325</v>
          </cell>
          <cell r="H556">
            <v>64325</v>
          </cell>
          <cell r="I556">
            <v>64325</v>
          </cell>
          <cell r="J556">
            <v>64325</v>
          </cell>
          <cell r="K556">
            <v>64325</v>
          </cell>
          <cell r="L556">
            <v>64325</v>
          </cell>
          <cell r="M556">
            <v>64325</v>
          </cell>
          <cell r="N556">
            <v>64325</v>
          </cell>
          <cell r="O556">
            <v>64325</v>
          </cell>
          <cell r="P556">
            <v>64325</v>
          </cell>
          <cell r="Q556">
            <v>64325</v>
          </cell>
        </row>
        <row r="557">
          <cell r="B557" t="str">
            <v>30321032900</v>
          </cell>
          <cell r="C557" t="str">
            <v>30321</v>
          </cell>
          <cell r="D557">
            <v>2900</v>
          </cell>
          <cell r="E557">
            <v>311100</v>
          </cell>
          <cell r="F557">
            <v>25925</v>
          </cell>
          <cell r="G557">
            <v>25925</v>
          </cell>
          <cell r="H557">
            <v>25925</v>
          </cell>
          <cell r="I557">
            <v>25925</v>
          </cell>
          <cell r="J557">
            <v>25925</v>
          </cell>
          <cell r="K557">
            <v>25925</v>
          </cell>
          <cell r="L557">
            <v>25925</v>
          </cell>
          <cell r="M557">
            <v>25925</v>
          </cell>
          <cell r="N557">
            <v>25925</v>
          </cell>
          <cell r="O557">
            <v>25925</v>
          </cell>
          <cell r="P557">
            <v>25925</v>
          </cell>
          <cell r="Q557">
            <v>25925</v>
          </cell>
        </row>
        <row r="558">
          <cell r="B558" t="str">
            <v>30321032907</v>
          </cell>
          <cell r="C558" t="str">
            <v>30321</v>
          </cell>
          <cell r="D558">
            <v>2907</v>
          </cell>
          <cell r="E558">
            <v>96300</v>
          </cell>
          <cell r="F558">
            <v>8025</v>
          </cell>
          <cell r="G558">
            <v>8025</v>
          </cell>
          <cell r="H558">
            <v>8025</v>
          </cell>
          <cell r="I558">
            <v>8025</v>
          </cell>
          <cell r="J558">
            <v>8025</v>
          </cell>
          <cell r="K558">
            <v>8025</v>
          </cell>
          <cell r="L558">
            <v>8025</v>
          </cell>
          <cell r="M558">
            <v>8025</v>
          </cell>
          <cell r="N558">
            <v>8025</v>
          </cell>
          <cell r="O558">
            <v>8025</v>
          </cell>
          <cell r="P558">
            <v>8025</v>
          </cell>
          <cell r="Q558">
            <v>8025</v>
          </cell>
        </row>
        <row r="559">
          <cell r="B559" t="str">
            <v>30321032920</v>
          </cell>
          <cell r="C559" t="str">
            <v>30321</v>
          </cell>
          <cell r="D559">
            <v>2920</v>
          </cell>
          <cell r="E559">
            <v>87100</v>
          </cell>
          <cell r="F559">
            <v>7258</v>
          </cell>
          <cell r="G559">
            <v>7258</v>
          </cell>
          <cell r="H559">
            <v>7259</v>
          </cell>
          <cell r="I559">
            <v>7258</v>
          </cell>
          <cell r="J559">
            <v>7258</v>
          </cell>
          <cell r="K559">
            <v>7258</v>
          </cell>
          <cell r="L559">
            <v>7258</v>
          </cell>
          <cell r="M559">
            <v>7258</v>
          </cell>
          <cell r="N559">
            <v>7258</v>
          </cell>
          <cell r="O559">
            <v>7258</v>
          </cell>
          <cell r="P559">
            <v>7258</v>
          </cell>
          <cell r="Q559">
            <v>7258</v>
          </cell>
        </row>
        <row r="560">
          <cell r="B560" t="str">
            <v>30321032923</v>
          </cell>
          <cell r="C560" t="str">
            <v>30321</v>
          </cell>
          <cell r="D560">
            <v>2923</v>
          </cell>
          <cell r="E560">
            <v>37700</v>
          </cell>
          <cell r="F560">
            <v>3141</v>
          </cell>
          <cell r="G560">
            <v>3142</v>
          </cell>
          <cell r="H560">
            <v>3142</v>
          </cell>
          <cell r="I560">
            <v>3142</v>
          </cell>
          <cell r="J560">
            <v>3142</v>
          </cell>
          <cell r="K560">
            <v>3143</v>
          </cell>
          <cell r="L560">
            <v>3142</v>
          </cell>
          <cell r="M560">
            <v>3142</v>
          </cell>
          <cell r="N560">
            <v>3142</v>
          </cell>
          <cell r="O560">
            <v>3142</v>
          </cell>
          <cell r="P560">
            <v>3142</v>
          </cell>
          <cell r="Q560">
            <v>3142</v>
          </cell>
        </row>
        <row r="561">
          <cell r="B561" t="str">
            <v>30321033101</v>
          </cell>
          <cell r="C561" t="str">
            <v>30321</v>
          </cell>
          <cell r="D561">
            <v>3101</v>
          </cell>
          <cell r="E561">
            <v>163000</v>
          </cell>
          <cell r="F561">
            <v>13583</v>
          </cell>
          <cell r="G561">
            <v>13583</v>
          </cell>
          <cell r="H561">
            <v>13583</v>
          </cell>
          <cell r="I561">
            <v>13583</v>
          </cell>
          <cell r="J561">
            <v>13583</v>
          </cell>
          <cell r="K561">
            <v>13584</v>
          </cell>
          <cell r="L561">
            <v>13583</v>
          </cell>
          <cell r="M561">
            <v>13583</v>
          </cell>
          <cell r="N561">
            <v>13583</v>
          </cell>
          <cell r="O561">
            <v>13583</v>
          </cell>
          <cell r="P561">
            <v>13583</v>
          </cell>
          <cell r="Q561">
            <v>13583</v>
          </cell>
        </row>
        <row r="562">
          <cell r="B562" t="str">
            <v>30321033103</v>
          </cell>
          <cell r="C562" t="str">
            <v>30321</v>
          </cell>
          <cell r="D562">
            <v>3103</v>
          </cell>
          <cell r="E562">
            <v>64900</v>
          </cell>
          <cell r="F562">
            <v>5408</v>
          </cell>
          <cell r="G562">
            <v>5408</v>
          </cell>
          <cell r="H562">
            <v>5408</v>
          </cell>
          <cell r="I562">
            <v>5408</v>
          </cell>
          <cell r="J562">
            <v>5408</v>
          </cell>
          <cell r="K562">
            <v>5409</v>
          </cell>
          <cell r="L562">
            <v>5408</v>
          </cell>
          <cell r="M562">
            <v>5408</v>
          </cell>
          <cell r="N562">
            <v>5408</v>
          </cell>
          <cell r="O562">
            <v>5408</v>
          </cell>
          <cell r="P562">
            <v>5408</v>
          </cell>
          <cell r="Q562">
            <v>5408</v>
          </cell>
        </row>
        <row r="563">
          <cell r="B563" t="str">
            <v>30321033114</v>
          </cell>
          <cell r="C563" t="str">
            <v>30321</v>
          </cell>
          <cell r="D563">
            <v>3114</v>
          </cell>
          <cell r="E563">
            <v>20000</v>
          </cell>
          <cell r="F563">
            <v>1667</v>
          </cell>
          <cell r="G563">
            <v>1663</v>
          </cell>
          <cell r="H563">
            <v>1667</v>
          </cell>
          <cell r="I563">
            <v>1666</v>
          </cell>
          <cell r="J563">
            <v>1670</v>
          </cell>
          <cell r="K563">
            <v>1667</v>
          </cell>
          <cell r="L563">
            <v>1665</v>
          </cell>
          <cell r="M563">
            <v>1667</v>
          </cell>
          <cell r="N563">
            <v>1669</v>
          </cell>
          <cell r="O563">
            <v>1667</v>
          </cell>
          <cell r="P563">
            <v>1667</v>
          </cell>
          <cell r="Q563">
            <v>1667</v>
          </cell>
        </row>
        <row r="564">
          <cell r="B564" t="str">
            <v>30321033302</v>
          </cell>
          <cell r="C564" t="str">
            <v>30321</v>
          </cell>
          <cell r="D564">
            <v>3302</v>
          </cell>
          <cell r="E564">
            <v>374000</v>
          </cell>
          <cell r="F564">
            <v>31167</v>
          </cell>
          <cell r="G564">
            <v>31167</v>
          </cell>
          <cell r="H564">
            <v>31167</v>
          </cell>
          <cell r="I564">
            <v>31167</v>
          </cell>
          <cell r="J564">
            <v>31167</v>
          </cell>
          <cell r="K564">
            <v>31167</v>
          </cell>
          <cell r="L564">
            <v>31166</v>
          </cell>
          <cell r="M564">
            <v>31167</v>
          </cell>
          <cell r="N564">
            <v>31167</v>
          </cell>
          <cell r="O564">
            <v>31168</v>
          </cell>
          <cell r="P564">
            <v>31167</v>
          </cell>
          <cell r="Q564">
            <v>31167</v>
          </cell>
        </row>
        <row r="565">
          <cell r="B565" t="str">
            <v>30321033303</v>
          </cell>
          <cell r="C565" t="str">
            <v>30321</v>
          </cell>
          <cell r="D565">
            <v>3303</v>
          </cell>
          <cell r="E565">
            <v>215600</v>
          </cell>
          <cell r="F565">
            <v>17967</v>
          </cell>
          <cell r="G565">
            <v>17967</v>
          </cell>
          <cell r="H565">
            <v>17967</v>
          </cell>
          <cell r="I565">
            <v>17967</v>
          </cell>
          <cell r="J565">
            <v>17967</v>
          </cell>
          <cell r="K565">
            <v>17968</v>
          </cell>
          <cell r="L565">
            <v>17967</v>
          </cell>
          <cell r="M565">
            <v>17967</v>
          </cell>
          <cell r="N565">
            <v>17967</v>
          </cell>
          <cell r="O565">
            <v>17966</v>
          </cell>
          <cell r="P565">
            <v>17967</v>
          </cell>
          <cell r="Q565">
            <v>17967</v>
          </cell>
        </row>
        <row r="566">
          <cell r="B566" t="str">
            <v>30321033401</v>
          </cell>
          <cell r="C566" t="str">
            <v>30321</v>
          </cell>
          <cell r="D566">
            <v>3401</v>
          </cell>
          <cell r="E566">
            <v>107500</v>
          </cell>
          <cell r="F566">
            <v>8958</v>
          </cell>
          <cell r="G566">
            <v>8958</v>
          </cell>
          <cell r="H566">
            <v>8958</v>
          </cell>
          <cell r="I566">
            <v>8958</v>
          </cell>
          <cell r="J566">
            <v>8958</v>
          </cell>
          <cell r="K566">
            <v>8958</v>
          </cell>
          <cell r="L566">
            <v>8957</v>
          </cell>
          <cell r="M566">
            <v>8958</v>
          </cell>
          <cell r="N566">
            <v>8960</v>
          </cell>
          <cell r="O566">
            <v>8958</v>
          </cell>
          <cell r="P566">
            <v>8958</v>
          </cell>
          <cell r="Q566">
            <v>8958</v>
          </cell>
        </row>
        <row r="567">
          <cell r="B567" t="str">
            <v>30321033407</v>
          </cell>
          <cell r="C567" t="str">
            <v>30321</v>
          </cell>
          <cell r="D567">
            <v>3407</v>
          </cell>
          <cell r="E567">
            <v>2510700</v>
          </cell>
          <cell r="F567">
            <v>209225</v>
          </cell>
          <cell r="G567">
            <v>209225</v>
          </cell>
          <cell r="H567">
            <v>209225</v>
          </cell>
          <cell r="I567">
            <v>209225</v>
          </cell>
          <cell r="J567">
            <v>209225</v>
          </cell>
          <cell r="K567">
            <v>209225</v>
          </cell>
          <cell r="L567">
            <v>209225</v>
          </cell>
          <cell r="M567">
            <v>209225</v>
          </cell>
          <cell r="N567">
            <v>209225</v>
          </cell>
          <cell r="O567">
            <v>209225</v>
          </cell>
          <cell r="P567">
            <v>209225</v>
          </cell>
          <cell r="Q567">
            <v>209225</v>
          </cell>
        </row>
        <row r="568">
          <cell r="B568" t="str">
            <v>30321033408</v>
          </cell>
          <cell r="C568" t="str">
            <v>30321</v>
          </cell>
          <cell r="D568">
            <v>3408</v>
          </cell>
          <cell r="E568">
            <v>175500</v>
          </cell>
          <cell r="F568">
            <v>14625</v>
          </cell>
          <cell r="G568">
            <v>14625</v>
          </cell>
          <cell r="H568">
            <v>14625</v>
          </cell>
          <cell r="I568">
            <v>14625</v>
          </cell>
          <cell r="J568">
            <v>14625</v>
          </cell>
          <cell r="K568">
            <v>14625</v>
          </cell>
          <cell r="L568">
            <v>14625</v>
          </cell>
          <cell r="M568">
            <v>14625</v>
          </cell>
          <cell r="N568">
            <v>14625</v>
          </cell>
          <cell r="O568">
            <v>14625</v>
          </cell>
          <cell r="P568">
            <v>14625</v>
          </cell>
          <cell r="Q568">
            <v>14625</v>
          </cell>
        </row>
        <row r="569">
          <cell r="B569" t="str">
            <v>30321033418</v>
          </cell>
          <cell r="C569" t="str">
            <v>30321</v>
          </cell>
          <cell r="D569">
            <v>3418</v>
          </cell>
          <cell r="E569">
            <v>43500</v>
          </cell>
          <cell r="F569">
            <v>3625</v>
          </cell>
          <cell r="G569">
            <v>3625</v>
          </cell>
          <cell r="H569">
            <v>3625</v>
          </cell>
          <cell r="I569">
            <v>3625</v>
          </cell>
          <cell r="J569">
            <v>3625</v>
          </cell>
          <cell r="K569">
            <v>3625</v>
          </cell>
          <cell r="L569">
            <v>3625</v>
          </cell>
          <cell r="M569">
            <v>3625</v>
          </cell>
          <cell r="N569">
            <v>3625</v>
          </cell>
          <cell r="O569">
            <v>3625</v>
          </cell>
          <cell r="P569">
            <v>3625</v>
          </cell>
          <cell r="Q569">
            <v>3625</v>
          </cell>
        </row>
        <row r="570">
          <cell r="B570" t="str">
            <v>30321033419</v>
          </cell>
          <cell r="C570" t="str">
            <v>30321</v>
          </cell>
          <cell r="D570">
            <v>3419</v>
          </cell>
          <cell r="E570">
            <v>41300</v>
          </cell>
          <cell r="F570">
            <v>3442</v>
          </cell>
          <cell r="G570">
            <v>3442</v>
          </cell>
          <cell r="H570">
            <v>3442</v>
          </cell>
          <cell r="I570">
            <v>3442</v>
          </cell>
          <cell r="J570">
            <v>3441</v>
          </cell>
          <cell r="K570">
            <v>3442</v>
          </cell>
          <cell r="L570">
            <v>3442</v>
          </cell>
          <cell r="M570">
            <v>3443</v>
          </cell>
          <cell r="N570">
            <v>3442</v>
          </cell>
          <cell r="O570">
            <v>3442</v>
          </cell>
          <cell r="P570">
            <v>3442</v>
          </cell>
          <cell r="Q570">
            <v>3442</v>
          </cell>
        </row>
        <row r="571">
          <cell r="B571" t="str">
            <v>30322041302</v>
          </cell>
          <cell r="C571" t="str">
            <v>30322</v>
          </cell>
          <cell r="D571">
            <v>1302</v>
          </cell>
          <cell r="E571">
            <v>205000</v>
          </cell>
          <cell r="F571">
            <v>17083</v>
          </cell>
          <cell r="G571">
            <v>17083</v>
          </cell>
          <cell r="H571">
            <v>17083</v>
          </cell>
          <cell r="I571">
            <v>17083</v>
          </cell>
          <cell r="J571">
            <v>17083</v>
          </cell>
          <cell r="K571">
            <v>17083</v>
          </cell>
          <cell r="L571">
            <v>17083</v>
          </cell>
          <cell r="M571">
            <v>17083</v>
          </cell>
          <cell r="N571">
            <v>17083</v>
          </cell>
          <cell r="O571">
            <v>17083</v>
          </cell>
          <cell r="P571">
            <v>17083</v>
          </cell>
          <cell r="Q571">
            <v>17087</v>
          </cell>
        </row>
        <row r="572">
          <cell r="B572" t="str">
            <v>30322042103</v>
          </cell>
          <cell r="C572" t="str">
            <v>30322</v>
          </cell>
          <cell r="D572">
            <v>2103</v>
          </cell>
          <cell r="E572">
            <v>27200</v>
          </cell>
          <cell r="F572">
            <v>2267</v>
          </cell>
          <cell r="G572">
            <v>2267</v>
          </cell>
          <cell r="H572">
            <v>2267</v>
          </cell>
          <cell r="I572">
            <v>2267</v>
          </cell>
          <cell r="J572">
            <v>2267</v>
          </cell>
          <cell r="K572">
            <v>2267</v>
          </cell>
          <cell r="L572">
            <v>2267</v>
          </cell>
          <cell r="M572">
            <v>2267</v>
          </cell>
          <cell r="N572">
            <v>2267</v>
          </cell>
          <cell r="O572">
            <v>2267</v>
          </cell>
          <cell r="P572">
            <v>2267</v>
          </cell>
          <cell r="Q572">
            <v>2263</v>
          </cell>
        </row>
        <row r="573">
          <cell r="B573" t="str">
            <v>30322042202</v>
          </cell>
          <cell r="C573" t="str">
            <v>30322</v>
          </cell>
          <cell r="D573">
            <v>2202</v>
          </cell>
          <cell r="E573">
            <v>119560</v>
          </cell>
          <cell r="F573">
            <v>9963</v>
          </cell>
          <cell r="G573">
            <v>9963</v>
          </cell>
          <cell r="H573">
            <v>9963</v>
          </cell>
          <cell r="I573">
            <v>9963</v>
          </cell>
          <cell r="J573">
            <v>9963</v>
          </cell>
          <cell r="K573">
            <v>9963</v>
          </cell>
          <cell r="L573">
            <v>9963</v>
          </cell>
          <cell r="M573">
            <v>9963</v>
          </cell>
          <cell r="N573">
            <v>9963</v>
          </cell>
          <cell r="O573">
            <v>9963</v>
          </cell>
          <cell r="P573">
            <v>9963</v>
          </cell>
          <cell r="Q573">
            <v>9967</v>
          </cell>
        </row>
        <row r="574">
          <cell r="B574" t="str">
            <v>30322042207</v>
          </cell>
          <cell r="C574" t="str">
            <v>30322</v>
          </cell>
          <cell r="D574">
            <v>2207</v>
          </cell>
          <cell r="E574">
            <v>38686</v>
          </cell>
          <cell r="F574">
            <v>3224</v>
          </cell>
          <cell r="G574">
            <v>3224</v>
          </cell>
          <cell r="H574">
            <v>3224</v>
          </cell>
          <cell r="I574">
            <v>3224</v>
          </cell>
          <cell r="J574">
            <v>3224</v>
          </cell>
          <cell r="K574">
            <v>3224</v>
          </cell>
          <cell r="L574">
            <v>3224</v>
          </cell>
          <cell r="M574">
            <v>3224</v>
          </cell>
          <cell r="N574">
            <v>3224</v>
          </cell>
          <cell r="O574">
            <v>3224</v>
          </cell>
          <cell r="P574">
            <v>3224</v>
          </cell>
          <cell r="Q574">
            <v>3222</v>
          </cell>
        </row>
        <row r="575">
          <cell r="B575" t="str">
            <v>30322042208</v>
          </cell>
          <cell r="C575" t="str">
            <v>30322</v>
          </cell>
          <cell r="D575">
            <v>2208</v>
          </cell>
          <cell r="E575">
            <v>7858</v>
          </cell>
          <cell r="F575">
            <v>655</v>
          </cell>
          <cell r="G575">
            <v>655</v>
          </cell>
          <cell r="H575">
            <v>655</v>
          </cell>
          <cell r="I575">
            <v>655</v>
          </cell>
          <cell r="J575">
            <v>655</v>
          </cell>
          <cell r="K575">
            <v>655</v>
          </cell>
          <cell r="L575">
            <v>655</v>
          </cell>
          <cell r="M575">
            <v>655</v>
          </cell>
          <cell r="N575">
            <v>655</v>
          </cell>
          <cell r="O575">
            <v>655</v>
          </cell>
          <cell r="P575">
            <v>655</v>
          </cell>
          <cell r="Q575">
            <v>653</v>
          </cell>
        </row>
        <row r="576">
          <cell r="B576" t="str">
            <v>30322042701</v>
          </cell>
          <cell r="C576" t="str">
            <v>30322</v>
          </cell>
          <cell r="D576">
            <v>2701</v>
          </cell>
          <cell r="E576">
            <v>48900</v>
          </cell>
          <cell r="F576">
            <v>8150</v>
          </cell>
          <cell r="G576">
            <v>0</v>
          </cell>
          <cell r="H576">
            <v>8150</v>
          </cell>
          <cell r="I576">
            <v>0</v>
          </cell>
          <cell r="J576">
            <v>8150</v>
          </cell>
          <cell r="K576">
            <v>0</v>
          </cell>
          <cell r="L576">
            <v>8150</v>
          </cell>
          <cell r="M576">
            <v>0</v>
          </cell>
          <cell r="N576">
            <v>8150</v>
          </cell>
          <cell r="O576">
            <v>0</v>
          </cell>
          <cell r="P576">
            <v>8150</v>
          </cell>
          <cell r="Q576">
            <v>0</v>
          </cell>
        </row>
        <row r="577">
          <cell r="B577" t="str">
            <v>30322042702</v>
          </cell>
          <cell r="C577" t="str">
            <v>30322</v>
          </cell>
          <cell r="D577">
            <v>2702</v>
          </cell>
          <cell r="E577">
            <v>8600</v>
          </cell>
          <cell r="F577">
            <v>1432</v>
          </cell>
          <cell r="G577">
            <v>0</v>
          </cell>
          <cell r="H577">
            <v>1432</v>
          </cell>
          <cell r="I577">
            <v>0</v>
          </cell>
          <cell r="J577">
            <v>1432</v>
          </cell>
          <cell r="K577">
            <v>0</v>
          </cell>
          <cell r="L577">
            <v>1432</v>
          </cell>
          <cell r="M577">
            <v>0</v>
          </cell>
          <cell r="N577">
            <v>1432</v>
          </cell>
          <cell r="O577">
            <v>0</v>
          </cell>
          <cell r="P577">
            <v>1440</v>
          </cell>
          <cell r="Q577">
            <v>0</v>
          </cell>
        </row>
        <row r="578">
          <cell r="B578" t="str">
            <v>30322042705</v>
          </cell>
          <cell r="C578" t="str">
            <v>30322</v>
          </cell>
          <cell r="D578">
            <v>2705</v>
          </cell>
          <cell r="E578">
            <v>9000</v>
          </cell>
          <cell r="F578">
            <v>1500</v>
          </cell>
          <cell r="G578">
            <v>0</v>
          </cell>
          <cell r="H578">
            <v>1500</v>
          </cell>
          <cell r="I578">
            <v>0</v>
          </cell>
          <cell r="J578">
            <v>1500</v>
          </cell>
          <cell r="K578">
            <v>0</v>
          </cell>
          <cell r="L578">
            <v>1500</v>
          </cell>
          <cell r="M578">
            <v>0</v>
          </cell>
          <cell r="N578">
            <v>1500</v>
          </cell>
          <cell r="O578">
            <v>0</v>
          </cell>
          <cell r="P578">
            <v>1500</v>
          </cell>
          <cell r="Q578">
            <v>0</v>
          </cell>
        </row>
        <row r="579">
          <cell r="B579" t="str">
            <v>30322042800</v>
          </cell>
          <cell r="C579" t="str">
            <v>30322</v>
          </cell>
          <cell r="D579">
            <v>2800</v>
          </cell>
          <cell r="E579">
            <v>39600</v>
          </cell>
          <cell r="F579">
            <v>3300</v>
          </cell>
          <cell r="G579">
            <v>3300</v>
          </cell>
          <cell r="H579">
            <v>3300</v>
          </cell>
          <cell r="I579">
            <v>3300</v>
          </cell>
          <cell r="J579">
            <v>3300</v>
          </cell>
          <cell r="K579">
            <v>3300</v>
          </cell>
          <cell r="L579">
            <v>3300</v>
          </cell>
          <cell r="M579">
            <v>3300</v>
          </cell>
          <cell r="N579">
            <v>3300</v>
          </cell>
          <cell r="O579">
            <v>3300</v>
          </cell>
          <cell r="P579">
            <v>3300</v>
          </cell>
          <cell r="Q579">
            <v>3300</v>
          </cell>
        </row>
        <row r="580">
          <cell r="B580" t="str">
            <v>30322042900</v>
          </cell>
          <cell r="C580" t="str">
            <v>30322</v>
          </cell>
          <cell r="D580">
            <v>2900</v>
          </cell>
          <cell r="E580">
            <v>170400</v>
          </cell>
          <cell r="F580">
            <v>14200</v>
          </cell>
          <cell r="G580">
            <v>14200</v>
          </cell>
          <cell r="H580">
            <v>14200</v>
          </cell>
          <cell r="I580">
            <v>14200</v>
          </cell>
          <cell r="J580">
            <v>14200</v>
          </cell>
          <cell r="K580">
            <v>14200</v>
          </cell>
          <cell r="L580">
            <v>14200</v>
          </cell>
          <cell r="M580">
            <v>14200</v>
          </cell>
          <cell r="N580">
            <v>14200</v>
          </cell>
          <cell r="O580">
            <v>14200</v>
          </cell>
          <cell r="P580">
            <v>14200</v>
          </cell>
          <cell r="Q580">
            <v>14200</v>
          </cell>
        </row>
        <row r="581">
          <cell r="B581" t="str">
            <v>30322042907</v>
          </cell>
          <cell r="C581" t="str">
            <v>30322</v>
          </cell>
          <cell r="D581">
            <v>2907</v>
          </cell>
          <cell r="E581">
            <v>50100</v>
          </cell>
          <cell r="F581">
            <v>8350</v>
          </cell>
          <cell r="G581">
            <v>0</v>
          </cell>
          <cell r="H581">
            <v>8350</v>
          </cell>
          <cell r="I581">
            <v>0</v>
          </cell>
          <cell r="J581">
            <v>8350</v>
          </cell>
          <cell r="K581">
            <v>0</v>
          </cell>
          <cell r="L581">
            <v>8350</v>
          </cell>
          <cell r="M581">
            <v>0</v>
          </cell>
          <cell r="N581">
            <v>8350</v>
          </cell>
          <cell r="O581">
            <v>0</v>
          </cell>
          <cell r="P581">
            <v>8350</v>
          </cell>
          <cell r="Q581">
            <v>0</v>
          </cell>
        </row>
        <row r="582">
          <cell r="B582" t="str">
            <v>30322043101</v>
          </cell>
          <cell r="C582" t="str">
            <v>30322</v>
          </cell>
          <cell r="D582">
            <v>3101</v>
          </cell>
          <cell r="E582">
            <v>26696</v>
          </cell>
          <cell r="F582">
            <v>2224</v>
          </cell>
          <cell r="G582">
            <v>2224</v>
          </cell>
          <cell r="H582">
            <v>2224</v>
          </cell>
          <cell r="I582">
            <v>2224</v>
          </cell>
          <cell r="J582">
            <v>2224</v>
          </cell>
          <cell r="K582">
            <v>2224</v>
          </cell>
          <cell r="L582">
            <v>2224</v>
          </cell>
          <cell r="M582">
            <v>2224</v>
          </cell>
          <cell r="N582">
            <v>2224</v>
          </cell>
          <cell r="O582">
            <v>2224</v>
          </cell>
          <cell r="P582">
            <v>2224</v>
          </cell>
          <cell r="Q582">
            <v>2232</v>
          </cell>
        </row>
        <row r="583">
          <cell r="B583" t="str">
            <v>30322043103</v>
          </cell>
          <cell r="C583" t="str">
            <v>30322</v>
          </cell>
          <cell r="D583">
            <v>3103</v>
          </cell>
          <cell r="E583">
            <v>18004</v>
          </cell>
          <cell r="F583">
            <v>1500</v>
          </cell>
          <cell r="G583">
            <v>1500</v>
          </cell>
          <cell r="H583">
            <v>1500</v>
          </cell>
          <cell r="I583">
            <v>1500</v>
          </cell>
          <cell r="J583">
            <v>1500</v>
          </cell>
          <cell r="K583">
            <v>1500</v>
          </cell>
          <cell r="L583">
            <v>1500</v>
          </cell>
          <cell r="M583">
            <v>1500</v>
          </cell>
          <cell r="N583">
            <v>1500</v>
          </cell>
          <cell r="O583">
            <v>1500</v>
          </cell>
          <cell r="P583">
            <v>1500</v>
          </cell>
          <cell r="Q583">
            <v>1504</v>
          </cell>
        </row>
        <row r="584">
          <cell r="B584" t="str">
            <v>30322043302</v>
          </cell>
          <cell r="C584" t="str">
            <v>30322</v>
          </cell>
          <cell r="D584">
            <v>3302</v>
          </cell>
          <cell r="E584">
            <v>119200</v>
          </cell>
          <cell r="F584">
            <v>9933</v>
          </cell>
          <cell r="G584">
            <v>9933</v>
          </cell>
          <cell r="H584">
            <v>9933</v>
          </cell>
          <cell r="I584">
            <v>9933</v>
          </cell>
          <cell r="J584">
            <v>9933</v>
          </cell>
          <cell r="K584">
            <v>9933</v>
          </cell>
          <cell r="L584">
            <v>9933</v>
          </cell>
          <cell r="M584">
            <v>9933</v>
          </cell>
          <cell r="N584">
            <v>9933</v>
          </cell>
          <cell r="O584">
            <v>9933</v>
          </cell>
          <cell r="P584">
            <v>9933</v>
          </cell>
          <cell r="Q584">
            <v>9937</v>
          </cell>
        </row>
        <row r="585">
          <cell r="B585" t="str">
            <v>30322043303</v>
          </cell>
          <cell r="C585" t="str">
            <v>30322</v>
          </cell>
          <cell r="D585">
            <v>3303</v>
          </cell>
          <cell r="E585">
            <v>8200</v>
          </cell>
          <cell r="F585">
            <v>683</v>
          </cell>
          <cell r="G585">
            <v>683</v>
          </cell>
          <cell r="H585">
            <v>683</v>
          </cell>
          <cell r="I585">
            <v>683</v>
          </cell>
          <cell r="J585">
            <v>683</v>
          </cell>
          <cell r="K585">
            <v>683</v>
          </cell>
          <cell r="L585">
            <v>683</v>
          </cell>
          <cell r="M585">
            <v>683</v>
          </cell>
          <cell r="N585">
            <v>683</v>
          </cell>
          <cell r="O585">
            <v>683</v>
          </cell>
          <cell r="P585">
            <v>683</v>
          </cell>
          <cell r="Q585">
            <v>687</v>
          </cell>
        </row>
        <row r="586">
          <cell r="B586" t="str">
            <v>30323041302</v>
          </cell>
          <cell r="C586" t="str">
            <v>30323</v>
          </cell>
          <cell r="D586">
            <v>1302</v>
          </cell>
          <cell r="E586">
            <v>1080800</v>
          </cell>
          <cell r="F586">
            <v>90067</v>
          </cell>
          <cell r="G586">
            <v>90067</v>
          </cell>
          <cell r="H586">
            <v>90067</v>
          </cell>
          <cell r="I586">
            <v>90067</v>
          </cell>
          <cell r="J586">
            <v>90067</v>
          </cell>
          <cell r="K586">
            <v>90067</v>
          </cell>
          <cell r="L586">
            <v>90067</v>
          </cell>
          <cell r="M586">
            <v>90067</v>
          </cell>
          <cell r="N586">
            <v>90067</v>
          </cell>
          <cell r="O586">
            <v>90067</v>
          </cell>
          <cell r="P586">
            <v>90067</v>
          </cell>
          <cell r="Q586">
            <v>90067</v>
          </cell>
        </row>
        <row r="587">
          <cell r="B587" t="str">
            <v>30323042103</v>
          </cell>
          <cell r="C587" t="str">
            <v>30323</v>
          </cell>
          <cell r="D587">
            <v>2103</v>
          </cell>
          <cell r="E587">
            <v>229992</v>
          </cell>
          <cell r="F587">
            <v>19166</v>
          </cell>
          <cell r="G587">
            <v>19166</v>
          </cell>
          <cell r="H587">
            <v>19166</v>
          </cell>
          <cell r="I587">
            <v>19166</v>
          </cell>
          <cell r="J587">
            <v>19166</v>
          </cell>
          <cell r="K587">
            <v>19166</v>
          </cell>
          <cell r="L587">
            <v>19166</v>
          </cell>
          <cell r="M587">
            <v>19166</v>
          </cell>
          <cell r="N587">
            <v>19166</v>
          </cell>
          <cell r="O587">
            <v>19166</v>
          </cell>
          <cell r="P587">
            <v>19166</v>
          </cell>
          <cell r="Q587">
            <v>19166</v>
          </cell>
        </row>
        <row r="588">
          <cell r="B588" t="str">
            <v>30323042202</v>
          </cell>
          <cell r="C588" t="str">
            <v>30323</v>
          </cell>
          <cell r="D588">
            <v>2202</v>
          </cell>
          <cell r="E588">
            <v>245628</v>
          </cell>
          <cell r="F588">
            <v>20469</v>
          </cell>
          <cell r="G588">
            <v>20469</v>
          </cell>
          <cell r="H588">
            <v>20469</v>
          </cell>
          <cell r="I588">
            <v>20469</v>
          </cell>
          <cell r="J588">
            <v>20469</v>
          </cell>
          <cell r="K588">
            <v>20469</v>
          </cell>
          <cell r="L588">
            <v>20469</v>
          </cell>
          <cell r="M588">
            <v>20469</v>
          </cell>
          <cell r="N588">
            <v>20469</v>
          </cell>
          <cell r="O588">
            <v>20469</v>
          </cell>
          <cell r="P588">
            <v>20469</v>
          </cell>
          <cell r="Q588">
            <v>20469</v>
          </cell>
        </row>
        <row r="589">
          <cell r="B589" t="str">
            <v>30323042207</v>
          </cell>
          <cell r="C589" t="str">
            <v>30323</v>
          </cell>
          <cell r="D589">
            <v>2207</v>
          </cell>
          <cell r="E589">
            <v>22260</v>
          </cell>
          <cell r="F589">
            <v>1855</v>
          </cell>
          <cell r="G589">
            <v>1855</v>
          </cell>
          <cell r="H589">
            <v>1855</v>
          </cell>
          <cell r="I589">
            <v>1855</v>
          </cell>
          <cell r="J589">
            <v>1855</v>
          </cell>
          <cell r="K589">
            <v>1855</v>
          </cell>
          <cell r="L589">
            <v>1855</v>
          </cell>
          <cell r="M589">
            <v>1855</v>
          </cell>
          <cell r="N589">
            <v>1855</v>
          </cell>
          <cell r="O589">
            <v>1855</v>
          </cell>
          <cell r="P589">
            <v>1855</v>
          </cell>
          <cell r="Q589">
            <v>1855</v>
          </cell>
        </row>
        <row r="590">
          <cell r="B590" t="str">
            <v>30323042208</v>
          </cell>
          <cell r="C590" t="str">
            <v>30323</v>
          </cell>
          <cell r="D590">
            <v>2208</v>
          </cell>
          <cell r="E590">
            <v>9600</v>
          </cell>
          <cell r="F590">
            <v>800</v>
          </cell>
          <cell r="G590">
            <v>800</v>
          </cell>
          <cell r="H590">
            <v>800</v>
          </cell>
          <cell r="I590">
            <v>800</v>
          </cell>
          <cell r="J590">
            <v>800</v>
          </cell>
          <cell r="K590">
            <v>800</v>
          </cell>
          <cell r="L590">
            <v>800</v>
          </cell>
          <cell r="M590">
            <v>800</v>
          </cell>
          <cell r="N590">
            <v>800</v>
          </cell>
          <cell r="O590">
            <v>800</v>
          </cell>
          <cell r="P590">
            <v>800</v>
          </cell>
          <cell r="Q590">
            <v>800</v>
          </cell>
        </row>
        <row r="591">
          <cell r="B591" t="str">
            <v>30323042306</v>
          </cell>
          <cell r="C591" t="str">
            <v>30323</v>
          </cell>
          <cell r="D591">
            <v>2306</v>
          </cell>
          <cell r="E591">
            <v>6000</v>
          </cell>
          <cell r="F591">
            <v>500</v>
          </cell>
          <cell r="G591">
            <v>500</v>
          </cell>
          <cell r="H591">
            <v>500</v>
          </cell>
          <cell r="I591">
            <v>500</v>
          </cell>
          <cell r="J591">
            <v>500</v>
          </cell>
          <cell r="K591">
            <v>500</v>
          </cell>
          <cell r="L591">
            <v>500</v>
          </cell>
          <cell r="M591">
            <v>500</v>
          </cell>
          <cell r="N591">
            <v>500</v>
          </cell>
          <cell r="O591">
            <v>500</v>
          </cell>
          <cell r="P591">
            <v>500</v>
          </cell>
          <cell r="Q591">
            <v>500</v>
          </cell>
        </row>
        <row r="592">
          <cell r="B592" t="str">
            <v>30323042405</v>
          </cell>
          <cell r="C592" t="str">
            <v>30323</v>
          </cell>
          <cell r="D592">
            <v>2405</v>
          </cell>
          <cell r="E592">
            <v>180000</v>
          </cell>
          <cell r="F592">
            <v>15000</v>
          </cell>
          <cell r="G592">
            <v>15000</v>
          </cell>
          <cell r="H592">
            <v>15000</v>
          </cell>
          <cell r="I592">
            <v>15000</v>
          </cell>
          <cell r="J592">
            <v>15000</v>
          </cell>
          <cell r="K592">
            <v>15000</v>
          </cell>
          <cell r="L592">
            <v>15000</v>
          </cell>
          <cell r="M592">
            <v>15000</v>
          </cell>
          <cell r="N592">
            <v>15000</v>
          </cell>
          <cell r="O592">
            <v>15000</v>
          </cell>
          <cell r="P592">
            <v>15000</v>
          </cell>
          <cell r="Q592">
            <v>15000</v>
          </cell>
        </row>
        <row r="593">
          <cell r="B593" t="str">
            <v>30323042701</v>
          </cell>
          <cell r="C593" t="str">
            <v>30323</v>
          </cell>
          <cell r="D593">
            <v>2701</v>
          </cell>
          <cell r="E593">
            <v>84000</v>
          </cell>
          <cell r="F593">
            <v>7000</v>
          </cell>
          <cell r="G593">
            <v>7000</v>
          </cell>
          <cell r="H593">
            <v>7000</v>
          </cell>
          <cell r="I593">
            <v>7000</v>
          </cell>
          <cell r="J593">
            <v>7000</v>
          </cell>
          <cell r="K593">
            <v>7000</v>
          </cell>
          <cell r="L593">
            <v>7000</v>
          </cell>
          <cell r="M593">
            <v>7000</v>
          </cell>
          <cell r="N593">
            <v>7000</v>
          </cell>
          <cell r="O593">
            <v>7000</v>
          </cell>
          <cell r="P593">
            <v>7000</v>
          </cell>
          <cell r="Q593">
            <v>7000</v>
          </cell>
        </row>
        <row r="594">
          <cell r="B594" t="str">
            <v>30323042702</v>
          </cell>
          <cell r="C594" t="str">
            <v>30323</v>
          </cell>
          <cell r="D594">
            <v>2702</v>
          </cell>
          <cell r="E594">
            <v>33000</v>
          </cell>
          <cell r="F594">
            <v>2750</v>
          </cell>
          <cell r="G594">
            <v>2750</v>
          </cell>
          <cell r="H594">
            <v>2750</v>
          </cell>
          <cell r="I594">
            <v>2750</v>
          </cell>
          <cell r="J594">
            <v>2750</v>
          </cell>
          <cell r="K594">
            <v>2750</v>
          </cell>
          <cell r="L594">
            <v>2750</v>
          </cell>
          <cell r="M594">
            <v>2750</v>
          </cell>
          <cell r="N594">
            <v>2750</v>
          </cell>
          <cell r="O594">
            <v>2750</v>
          </cell>
          <cell r="P594">
            <v>2750</v>
          </cell>
          <cell r="Q594">
            <v>2750</v>
          </cell>
        </row>
        <row r="595">
          <cell r="B595" t="str">
            <v>30323042705</v>
          </cell>
          <cell r="C595" t="str">
            <v>30323</v>
          </cell>
          <cell r="D595">
            <v>2705</v>
          </cell>
          <cell r="E595">
            <v>490704</v>
          </cell>
          <cell r="F595">
            <v>17558</v>
          </cell>
          <cell r="G595">
            <v>217558</v>
          </cell>
          <cell r="H595">
            <v>17558</v>
          </cell>
          <cell r="I595">
            <v>17558</v>
          </cell>
          <cell r="J595">
            <v>17558</v>
          </cell>
          <cell r="K595">
            <v>17558</v>
          </cell>
          <cell r="L595">
            <v>17558</v>
          </cell>
          <cell r="M595">
            <v>17558</v>
          </cell>
          <cell r="N595">
            <v>17558</v>
          </cell>
          <cell r="O595">
            <v>17558</v>
          </cell>
          <cell r="P595">
            <v>97566</v>
          </cell>
          <cell r="Q595">
            <v>17558</v>
          </cell>
        </row>
        <row r="596">
          <cell r="B596" t="str">
            <v>30323042800</v>
          </cell>
          <cell r="C596" t="str">
            <v>30323</v>
          </cell>
          <cell r="D596">
            <v>2800</v>
          </cell>
          <cell r="E596">
            <v>726408</v>
          </cell>
          <cell r="F596">
            <v>60534</v>
          </cell>
          <cell r="G596">
            <v>60534</v>
          </cell>
          <cell r="H596">
            <v>60534</v>
          </cell>
          <cell r="I596">
            <v>60534</v>
          </cell>
          <cell r="J596">
            <v>60534</v>
          </cell>
          <cell r="K596">
            <v>60534</v>
          </cell>
          <cell r="L596">
            <v>60534</v>
          </cell>
          <cell r="M596">
            <v>60534</v>
          </cell>
          <cell r="N596">
            <v>60534</v>
          </cell>
          <cell r="O596">
            <v>60534</v>
          </cell>
          <cell r="P596">
            <v>60534</v>
          </cell>
          <cell r="Q596">
            <v>60534</v>
          </cell>
        </row>
        <row r="597">
          <cell r="B597" t="str">
            <v>30323042900</v>
          </cell>
          <cell r="C597" t="str">
            <v>30323</v>
          </cell>
          <cell r="D597">
            <v>2900</v>
          </cell>
          <cell r="E597">
            <v>60000</v>
          </cell>
          <cell r="F597">
            <v>5000</v>
          </cell>
          <cell r="G597">
            <v>5000</v>
          </cell>
          <cell r="H597">
            <v>5000</v>
          </cell>
          <cell r="I597">
            <v>5000</v>
          </cell>
          <cell r="J597">
            <v>5000</v>
          </cell>
          <cell r="K597">
            <v>5000</v>
          </cell>
          <cell r="L597">
            <v>5000</v>
          </cell>
          <cell r="M597">
            <v>5000</v>
          </cell>
          <cell r="N597">
            <v>5000</v>
          </cell>
          <cell r="O597">
            <v>5000</v>
          </cell>
          <cell r="P597">
            <v>5000</v>
          </cell>
          <cell r="Q597">
            <v>5000</v>
          </cell>
        </row>
        <row r="598">
          <cell r="B598" t="str">
            <v>30323042907</v>
          </cell>
          <cell r="C598" t="str">
            <v>30323</v>
          </cell>
          <cell r="D598">
            <v>2907</v>
          </cell>
          <cell r="E598">
            <v>56100</v>
          </cell>
          <cell r="F598">
            <v>4675</v>
          </cell>
          <cell r="G598">
            <v>4675</v>
          </cell>
          <cell r="H598">
            <v>4675</v>
          </cell>
          <cell r="I598">
            <v>4675</v>
          </cell>
          <cell r="J598">
            <v>4675</v>
          </cell>
          <cell r="K598">
            <v>4675</v>
          </cell>
          <cell r="L598">
            <v>4675</v>
          </cell>
          <cell r="M598">
            <v>4675</v>
          </cell>
          <cell r="N598">
            <v>4675</v>
          </cell>
          <cell r="O598">
            <v>4675</v>
          </cell>
          <cell r="P598">
            <v>4675</v>
          </cell>
          <cell r="Q598">
            <v>4675</v>
          </cell>
        </row>
        <row r="599">
          <cell r="B599" t="str">
            <v>30323043101</v>
          </cell>
          <cell r="C599" t="str">
            <v>30323</v>
          </cell>
          <cell r="D599">
            <v>3101</v>
          </cell>
          <cell r="E599">
            <v>420000</v>
          </cell>
          <cell r="F599">
            <v>35000</v>
          </cell>
          <cell r="G599">
            <v>35000</v>
          </cell>
          <cell r="H599">
            <v>35000</v>
          </cell>
          <cell r="I599">
            <v>35000</v>
          </cell>
          <cell r="J599">
            <v>35000</v>
          </cell>
          <cell r="K599">
            <v>35000</v>
          </cell>
          <cell r="L599">
            <v>35000</v>
          </cell>
          <cell r="M599">
            <v>35000</v>
          </cell>
          <cell r="N599">
            <v>35000</v>
          </cell>
          <cell r="O599">
            <v>35000</v>
          </cell>
          <cell r="P599">
            <v>35000</v>
          </cell>
          <cell r="Q599">
            <v>35000</v>
          </cell>
        </row>
        <row r="600">
          <cell r="B600" t="str">
            <v>30323043103</v>
          </cell>
          <cell r="C600" t="str">
            <v>30323</v>
          </cell>
          <cell r="D600">
            <v>3103</v>
          </cell>
          <cell r="E600">
            <v>192996</v>
          </cell>
          <cell r="F600">
            <v>16083</v>
          </cell>
          <cell r="G600">
            <v>16083</v>
          </cell>
          <cell r="H600">
            <v>16083</v>
          </cell>
          <cell r="I600">
            <v>16083</v>
          </cell>
          <cell r="J600">
            <v>16083</v>
          </cell>
          <cell r="K600">
            <v>16083</v>
          </cell>
          <cell r="L600">
            <v>16083</v>
          </cell>
          <cell r="M600">
            <v>16083</v>
          </cell>
          <cell r="N600">
            <v>16083</v>
          </cell>
          <cell r="O600">
            <v>16083</v>
          </cell>
          <cell r="P600">
            <v>16083</v>
          </cell>
          <cell r="Q600">
            <v>16083</v>
          </cell>
        </row>
        <row r="601">
          <cell r="B601" t="str">
            <v>30323043302</v>
          </cell>
          <cell r="C601" t="str">
            <v>30323</v>
          </cell>
          <cell r="D601">
            <v>3302</v>
          </cell>
          <cell r="E601">
            <v>120000</v>
          </cell>
          <cell r="F601">
            <v>10000</v>
          </cell>
          <cell r="G601">
            <v>10000</v>
          </cell>
          <cell r="H601">
            <v>10000</v>
          </cell>
          <cell r="I601">
            <v>10000</v>
          </cell>
          <cell r="J601">
            <v>10000</v>
          </cell>
          <cell r="K601">
            <v>10000</v>
          </cell>
          <cell r="L601">
            <v>10000</v>
          </cell>
          <cell r="M601">
            <v>10000</v>
          </cell>
          <cell r="N601">
            <v>10000</v>
          </cell>
          <cell r="O601">
            <v>10000</v>
          </cell>
          <cell r="P601">
            <v>10000</v>
          </cell>
          <cell r="Q601">
            <v>10000</v>
          </cell>
        </row>
        <row r="602">
          <cell r="B602" t="str">
            <v>30323043303</v>
          </cell>
          <cell r="C602" t="str">
            <v>30323</v>
          </cell>
          <cell r="D602">
            <v>3303</v>
          </cell>
          <cell r="E602">
            <v>120000</v>
          </cell>
          <cell r="F602">
            <v>10000</v>
          </cell>
          <cell r="G602">
            <v>10000</v>
          </cell>
          <cell r="H602">
            <v>10000</v>
          </cell>
          <cell r="I602">
            <v>10000</v>
          </cell>
          <cell r="J602">
            <v>10000</v>
          </cell>
          <cell r="K602">
            <v>10000</v>
          </cell>
          <cell r="L602">
            <v>10000</v>
          </cell>
          <cell r="M602">
            <v>10000</v>
          </cell>
          <cell r="N602">
            <v>10000</v>
          </cell>
          <cell r="O602">
            <v>10000</v>
          </cell>
          <cell r="P602">
            <v>10000</v>
          </cell>
          <cell r="Q602">
            <v>10000</v>
          </cell>
        </row>
        <row r="603">
          <cell r="B603" t="str">
            <v>30324041302</v>
          </cell>
          <cell r="C603" t="str">
            <v>30324</v>
          </cell>
          <cell r="D603">
            <v>1302</v>
          </cell>
          <cell r="E603">
            <v>425500</v>
          </cell>
          <cell r="F603">
            <v>35458</v>
          </cell>
          <cell r="G603">
            <v>35458</v>
          </cell>
          <cell r="H603">
            <v>35458</v>
          </cell>
          <cell r="I603">
            <v>35458</v>
          </cell>
          <cell r="J603">
            <v>35458</v>
          </cell>
          <cell r="K603">
            <v>35458</v>
          </cell>
          <cell r="L603">
            <v>35458</v>
          </cell>
          <cell r="M603">
            <v>35458</v>
          </cell>
          <cell r="N603">
            <v>35458</v>
          </cell>
          <cell r="O603">
            <v>35458</v>
          </cell>
          <cell r="P603">
            <v>35458</v>
          </cell>
          <cell r="Q603">
            <v>35462</v>
          </cell>
        </row>
        <row r="604">
          <cell r="B604" t="str">
            <v>30324042103</v>
          </cell>
          <cell r="C604" t="str">
            <v>30324</v>
          </cell>
          <cell r="D604">
            <v>2103</v>
          </cell>
          <cell r="E604">
            <v>33700</v>
          </cell>
          <cell r="F604">
            <v>2808</v>
          </cell>
          <cell r="G604">
            <v>2808</v>
          </cell>
          <cell r="H604">
            <v>2808</v>
          </cell>
          <cell r="I604">
            <v>2808</v>
          </cell>
          <cell r="J604">
            <v>2808</v>
          </cell>
          <cell r="K604">
            <v>2808</v>
          </cell>
          <cell r="L604">
            <v>2808</v>
          </cell>
          <cell r="M604">
            <v>2808</v>
          </cell>
          <cell r="N604">
            <v>2808</v>
          </cell>
          <cell r="O604">
            <v>2808</v>
          </cell>
          <cell r="P604">
            <v>2808</v>
          </cell>
          <cell r="Q604">
            <v>2812</v>
          </cell>
        </row>
        <row r="605">
          <cell r="B605" t="str">
            <v>30324042202</v>
          </cell>
          <cell r="C605" t="str">
            <v>30324</v>
          </cell>
          <cell r="D605">
            <v>2202</v>
          </cell>
          <cell r="E605">
            <v>968092</v>
          </cell>
          <cell r="F605">
            <v>80674</v>
          </cell>
          <cell r="G605">
            <v>80674</v>
          </cell>
          <cell r="H605">
            <v>80674</v>
          </cell>
          <cell r="I605">
            <v>80674</v>
          </cell>
          <cell r="J605">
            <v>80674</v>
          </cell>
          <cell r="K605">
            <v>80674</v>
          </cell>
          <cell r="L605">
            <v>80674</v>
          </cell>
          <cell r="M605">
            <v>80674</v>
          </cell>
          <cell r="N605">
            <v>80674</v>
          </cell>
          <cell r="O605">
            <v>80674</v>
          </cell>
          <cell r="P605">
            <v>80674</v>
          </cell>
          <cell r="Q605">
            <v>80678</v>
          </cell>
        </row>
        <row r="606">
          <cell r="B606" t="str">
            <v>30324042207</v>
          </cell>
          <cell r="C606" t="str">
            <v>30324</v>
          </cell>
          <cell r="D606">
            <v>2207</v>
          </cell>
          <cell r="E606">
            <v>52486</v>
          </cell>
          <cell r="F606">
            <v>4374</v>
          </cell>
          <cell r="G606">
            <v>4374</v>
          </cell>
          <cell r="H606">
            <v>4374</v>
          </cell>
          <cell r="I606">
            <v>4374</v>
          </cell>
          <cell r="J606">
            <v>4374</v>
          </cell>
          <cell r="K606">
            <v>4374</v>
          </cell>
          <cell r="L606">
            <v>4374</v>
          </cell>
          <cell r="M606">
            <v>4374</v>
          </cell>
          <cell r="N606">
            <v>4374</v>
          </cell>
          <cell r="O606">
            <v>4374</v>
          </cell>
          <cell r="P606">
            <v>4374</v>
          </cell>
          <cell r="Q606">
            <v>4372</v>
          </cell>
        </row>
        <row r="607">
          <cell r="B607" t="str">
            <v>30324042306</v>
          </cell>
          <cell r="C607" t="str">
            <v>30324</v>
          </cell>
          <cell r="D607">
            <v>2306</v>
          </cell>
          <cell r="E607">
            <v>45800</v>
          </cell>
          <cell r="F607">
            <v>3817</v>
          </cell>
          <cell r="G607">
            <v>3817</v>
          </cell>
          <cell r="H607">
            <v>3817</v>
          </cell>
          <cell r="I607">
            <v>3817</v>
          </cell>
          <cell r="J607">
            <v>3817</v>
          </cell>
          <cell r="K607">
            <v>3817</v>
          </cell>
          <cell r="L607">
            <v>3817</v>
          </cell>
          <cell r="M607">
            <v>3817</v>
          </cell>
          <cell r="N607">
            <v>3817</v>
          </cell>
          <cell r="O607">
            <v>3817</v>
          </cell>
          <cell r="P607">
            <v>3817</v>
          </cell>
          <cell r="Q607">
            <v>3813</v>
          </cell>
        </row>
        <row r="608">
          <cell r="B608" t="str">
            <v>30324042701</v>
          </cell>
          <cell r="C608" t="str">
            <v>30324</v>
          </cell>
          <cell r="D608">
            <v>2701</v>
          </cell>
          <cell r="E608">
            <v>50800</v>
          </cell>
          <cell r="F608">
            <v>4233</v>
          </cell>
          <cell r="G608">
            <v>4233</v>
          </cell>
          <cell r="H608">
            <v>4233</v>
          </cell>
          <cell r="I608">
            <v>4233</v>
          </cell>
          <cell r="J608">
            <v>4233</v>
          </cell>
          <cell r="K608">
            <v>4233</v>
          </cell>
          <cell r="L608">
            <v>4233</v>
          </cell>
          <cell r="M608">
            <v>4233</v>
          </cell>
          <cell r="N608">
            <v>4233</v>
          </cell>
          <cell r="O608">
            <v>4233</v>
          </cell>
          <cell r="P608">
            <v>4233</v>
          </cell>
          <cell r="Q608">
            <v>4237</v>
          </cell>
        </row>
        <row r="609">
          <cell r="B609" t="str">
            <v>30324042702</v>
          </cell>
          <cell r="C609" t="str">
            <v>30324</v>
          </cell>
          <cell r="D609">
            <v>2702</v>
          </cell>
          <cell r="E609">
            <v>124900</v>
          </cell>
          <cell r="F609">
            <v>10408</v>
          </cell>
          <cell r="G609">
            <v>10408</v>
          </cell>
          <cell r="H609">
            <v>10408</v>
          </cell>
          <cell r="I609">
            <v>10408</v>
          </cell>
          <cell r="J609">
            <v>10408</v>
          </cell>
          <cell r="K609">
            <v>10408</v>
          </cell>
          <cell r="L609">
            <v>10408</v>
          </cell>
          <cell r="M609">
            <v>10408</v>
          </cell>
          <cell r="N609">
            <v>10408</v>
          </cell>
          <cell r="O609">
            <v>10408</v>
          </cell>
          <cell r="P609">
            <v>10408</v>
          </cell>
          <cell r="Q609">
            <v>10412</v>
          </cell>
        </row>
        <row r="610">
          <cell r="B610" t="str">
            <v>30324042705</v>
          </cell>
          <cell r="C610" t="str">
            <v>30324</v>
          </cell>
          <cell r="D610">
            <v>2705</v>
          </cell>
          <cell r="E610">
            <v>86800</v>
          </cell>
          <cell r="F610">
            <v>7233</v>
          </cell>
          <cell r="G610">
            <v>7233</v>
          </cell>
          <cell r="H610">
            <v>7233</v>
          </cell>
          <cell r="I610">
            <v>7233</v>
          </cell>
          <cell r="J610">
            <v>7233</v>
          </cell>
          <cell r="K610">
            <v>7233</v>
          </cell>
          <cell r="L610">
            <v>7233</v>
          </cell>
          <cell r="M610">
            <v>7233</v>
          </cell>
          <cell r="N610">
            <v>7233</v>
          </cell>
          <cell r="O610">
            <v>7233</v>
          </cell>
          <cell r="P610">
            <v>7233</v>
          </cell>
          <cell r="Q610">
            <v>7237</v>
          </cell>
        </row>
        <row r="611">
          <cell r="B611" t="str">
            <v>30324042709</v>
          </cell>
          <cell r="C611" t="str">
            <v>30324</v>
          </cell>
          <cell r="D611">
            <v>2709</v>
          </cell>
          <cell r="E611">
            <v>83700</v>
          </cell>
          <cell r="F611">
            <v>6975</v>
          </cell>
          <cell r="G611">
            <v>6975</v>
          </cell>
          <cell r="H611">
            <v>6975</v>
          </cell>
          <cell r="I611">
            <v>6975</v>
          </cell>
          <cell r="J611">
            <v>6975</v>
          </cell>
          <cell r="K611">
            <v>6975</v>
          </cell>
          <cell r="L611">
            <v>6975</v>
          </cell>
          <cell r="M611">
            <v>6975</v>
          </cell>
          <cell r="N611">
            <v>6975</v>
          </cell>
          <cell r="O611">
            <v>6975</v>
          </cell>
          <cell r="P611">
            <v>6975</v>
          </cell>
          <cell r="Q611">
            <v>6975</v>
          </cell>
        </row>
        <row r="612">
          <cell r="B612" t="str">
            <v>30324042800</v>
          </cell>
          <cell r="C612" t="str">
            <v>30324</v>
          </cell>
          <cell r="D612">
            <v>2800</v>
          </cell>
          <cell r="E612">
            <v>717200</v>
          </cell>
          <cell r="F612">
            <v>59766</v>
          </cell>
          <cell r="G612">
            <v>59766</v>
          </cell>
          <cell r="H612">
            <v>59766</v>
          </cell>
          <cell r="I612">
            <v>59766</v>
          </cell>
          <cell r="J612">
            <v>59766</v>
          </cell>
          <cell r="K612">
            <v>59766</v>
          </cell>
          <cell r="L612">
            <v>59766</v>
          </cell>
          <cell r="M612">
            <v>59766</v>
          </cell>
          <cell r="N612">
            <v>59766</v>
          </cell>
          <cell r="O612">
            <v>59766</v>
          </cell>
          <cell r="P612">
            <v>59766</v>
          </cell>
          <cell r="Q612">
            <v>59774</v>
          </cell>
        </row>
        <row r="613">
          <cell r="B613" t="str">
            <v>30324042900</v>
          </cell>
          <cell r="C613" t="str">
            <v>30324</v>
          </cell>
          <cell r="D613">
            <v>2900</v>
          </cell>
          <cell r="E613">
            <v>83700</v>
          </cell>
          <cell r="F613">
            <v>6975</v>
          </cell>
          <cell r="G613">
            <v>6975</v>
          </cell>
          <cell r="H613">
            <v>6975</v>
          </cell>
          <cell r="I613">
            <v>6975</v>
          </cell>
          <cell r="J613">
            <v>6975</v>
          </cell>
          <cell r="K613">
            <v>6975</v>
          </cell>
          <cell r="L613">
            <v>6975</v>
          </cell>
          <cell r="M613">
            <v>6975</v>
          </cell>
          <cell r="N613">
            <v>6975</v>
          </cell>
          <cell r="O613">
            <v>6975</v>
          </cell>
          <cell r="P613">
            <v>6975</v>
          </cell>
          <cell r="Q613">
            <v>6975</v>
          </cell>
        </row>
        <row r="614">
          <cell r="B614" t="str">
            <v>30324042907</v>
          </cell>
          <cell r="C614" t="str">
            <v>30324</v>
          </cell>
          <cell r="D614">
            <v>2907</v>
          </cell>
          <cell r="E614">
            <v>139335</v>
          </cell>
          <cell r="F614">
            <v>11611</v>
          </cell>
          <cell r="G614">
            <v>11611</v>
          </cell>
          <cell r="H614">
            <v>11611</v>
          </cell>
          <cell r="I614">
            <v>11611</v>
          </cell>
          <cell r="J614">
            <v>11611</v>
          </cell>
          <cell r="K614">
            <v>11611</v>
          </cell>
          <cell r="L614">
            <v>11611</v>
          </cell>
          <cell r="M614">
            <v>11611</v>
          </cell>
          <cell r="N614">
            <v>11611</v>
          </cell>
          <cell r="O614">
            <v>11611</v>
          </cell>
          <cell r="P614">
            <v>11611</v>
          </cell>
          <cell r="Q614">
            <v>11614</v>
          </cell>
        </row>
        <row r="615">
          <cell r="B615" t="str">
            <v>30324042908</v>
          </cell>
          <cell r="C615" t="str">
            <v>30324</v>
          </cell>
          <cell r="D615">
            <v>2908</v>
          </cell>
          <cell r="E615">
            <v>6065</v>
          </cell>
          <cell r="F615">
            <v>505</v>
          </cell>
          <cell r="G615">
            <v>505</v>
          </cell>
          <cell r="H615">
            <v>505</v>
          </cell>
          <cell r="I615">
            <v>505</v>
          </cell>
          <cell r="J615">
            <v>505</v>
          </cell>
          <cell r="K615">
            <v>505</v>
          </cell>
          <cell r="L615">
            <v>505</v>
          </cell>
          <cell r="M615">
            <v>505</v>
          </cell>
          <cell r="N615">
            <v>505</v>
          </cell>
          <cell r="O615">
            <v>505</v>
          </cell>
          <cell r="P615">
            <v>505</v>
          </cell>
          <cell r="Q615">
            <v>510</v>
          </cell>
        </row>
        <row r="616">
          <cell r="B616" t="str">
            <v>30324042925</v>
          </cell>
          <cell r="C616" t="str">
            <v>30324</v>
          </cell>
          <cell r="D616">
            <v>2925</v>
          </cell>
          <cell r="E616">
            <v>2500</v>
          </cell>
          <cell r="F616">
            <v>208</v>
          </cell>
          <cell r="G616">
            <v>208</v>
          </cell>
          <cell r="H616">
            <v>208</v>
          </cell>
          <cell r="I616">
            <v>208</v>
          </cell>
          <cell r="J616">
            <v>208</v>
          </cell>
          <cell r="K616">
            <v>208</v>
          </cell>
          <cell r="L616">
            <v>208</v>
          </cell>
          <cell r="M616">
            <v>208</v>
          </cell>
          <cell r="N616">
            <v>208</v>
          </cell>
          <cell r="O616">
            <v>208</v>
          </cell>
          <cell r="P616">
            <v>208</v>
          </cell>
          <cell r="Q616">
            <v>212</v>
          </cell>
        </row>
        <row r="617">
          <cell r="B617" t="str">
            <v>30324043101</v>
          </cell>
          <cell r="C617" t="str">
            <v>30324</v>
          </cell>
          <cell r="D617">
            <v>3101</v>
          </cell>
          <cell r="E617">
            <v>262500</v>
          </cell>
          <cell r="F617">
            <v>21875</v>
          </cell>
          <cell r="G617">
            <v>21875</v>
          </cell>
          <cell r="H617">
            <v>21875</v>
          </cell>
          <cell r="I617">
            <v>21875</v>
          </cell>
          <cell r="J617">
            <v>21875</v>
          </cell>
          <cell r="K617">
            <v>21875</v>
          </cell>
          <cell r="L617">
            <v>21875</v>
          </cell>
          <cell r="M617">
            <v>21875</v>
          </cell>
          <cell r="N617">
            <v>21875</v>
          </cell>
          <cell r="O617">
            <v>21875</v>
          </cell>
          <cell r="P617">
            <v>21875</v>
          </cell>
          <cell r="Q617">
            <v>21875</v>
          </cell>
        </row>
        <row r="618">
          <cell r="B618" t="str">
            <v>30324043103</v>
          </cell>
          <cell r="C618" t="str">
            <v>30324</v>
          </cell>
          <cell r="D618">
            <v>3103</v>
          </cell>
          <cell r="E618">
            <v>961300</v>
          </cell>
          <cell r="F618">
            <v>80108</v>
          </cell>
          <cell r="G618">
            <v>80108</v>
          </cell>
          <cell r="H618">
            <v>80108</v>
          </cell>
          <cell r="I618">
            <v>80108</v>
          </cell>
          <cell r="J618">
            <v>80108</v>
          </cell>
          <cell r="K618">
            <v>80108</v>
          </cell>
          <cell r="L618">
            <v>80108</v>
          </cell>
          <cell r="M618">
            <v>80108</v>
          </cell>
          <cell r="N618">
            <v>80108</v>
          </cell>
          <cell r="O618">
            <v>80108</v>
          </cell>
          <cell r="P618">
            <v>80108</v>
          </cell>
          <cell r="Q618">
            <v>80112</v>
          </cell>
        </row>
        <row r="619">
          <cell r="B619" t="str">
            <v>30324043104</v>
          </cell>
          <cell r="C619" t="str">
            <v>30324</v>
          </cell>
          <cell r="D619">
            <v>3104</v>
          </cell>
          <cell r="E619">
            <v>2097289</v>
          </cell>
          <cell r="F619">
            <v>174774</v>
          </cell>
          <cell r="G619">
            <v>174774</v>
          </cell>
          <cell r="H619">
            <v>174774</v>
          </cell>
          <cell r="I619">
            <v>174774</v>
          </cell>
          <cell r="J619">
            <v>174774</v>
          </cell>
          <cell r="K619">
            <v>174774</v>
          </cell>
          <cell r="L619">
            <v>174774</v>
          </cell>
          <cell r="M619">
            <v>174774</v>
          </cell>
          <cell r="N619">
            <v>174774</v>
          </cell>
          <cell r="O619">
            <v>174774</v>
          </cell>
          <cell r="P619">
            <v>174774</v>
          </cell>
          <cell r="Q619">
            <v>174775</v>
          </cell>
        </row>
        <row r="620">
          <cell r="B620" t="str">
            <v>30324043302</v>
          </cell>
          <cell r="C620" t="str">
            <v>30324</v>
          </cell>
          <cell r="D620">
            <v>3302</v>
          </cell>
          <cell r="E620">
            <v>92700</v>
          </cell>
          <cell r="F620">
            <v>7725</v>
          </cell>
          <cell r="G620">
            <v>7725</v>
          </cell>
          <cell r="H620">
            <v>7725</v>
          </cell>
          <cell r="I620">
            <v>7725</v>
          </cell>
          <cell r="J620">
            <v>7725</v>
          </cell>
          <cell r="K620">
            <v>7725</v>
          </cell>
          <cell r="L620">
            <v>7725</v>
          </cell>
          <cell r="M620">
            <v>7725</v>
          </cell>
          <cell r="N620">
            <v>7725</v>
          </cell>
          <cell r="O620">
            <v>7725</v>
          </cell>
          <cell r="P620">
            <v>7725</v>
          </cell>
          <cell r="Q620">
            <v>7725</v>
          </cell>
        </row>
        <row r="621">
          <cell r="B621" t="str">
            <v>30324043303</v>
          </cell>
          <cell r="C621" t="str">
            <v>30324</v>
          </cell>
          <cell r="D621">
            <v>3303</v>
          </cell>
          <cell r="E621">
            <v>40900</v>
          </cell>
          <cell r="F621">
            <v>3408</v>
          </cell>
          <cell r="G621">
            <v>3408</v>
          </cell>
          <cell r="H621">
            <v>3408</v>
          </cell>
          <cell r="I621">
            <v>3408</v>
          </cell>
          <cell r="J621">
            <v>3408</v>
          </cell>
          <cell r="K621">
            <v>3408</v>
          </cell>
          <cell r="L621">
            <v>3408</v>
          </cell>
          <cell r="M621">
            <v>3408</v>
          </cell>
          <cell r="N621">
            <v>3408</v>
          </cell>
          <cell r="O621">
            <v>3408</v>
          </cell>
          <cell r="P621">
            <v>3408</v>
          </cell>
          <cell r="Q621">
            <v>3412</v>
          </cell>
        </row>
        <row r="622">
          <cell r="B622" t="str">
            <v>30324043401</v>
          </cell>
          <cell r="C622" t="str">
            <v>30324</v>
          </cell>
          <cell r="D622">
            <v>3401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</row>
        <row r="623">
          <cell r="B623" t="str">
            <v>30325041302</v>
          </cell>
          <cell r="C623" t="str">
            <v>30325</v>
          </cell>
          <cell r="D623">
            <v>1302</v>
          </cell>
          <cell r="E623">
            <v>204800</v>
          </cell>
          <cell r="F623">
            <v>17067</v>
          </cell>
          <cell r="G623">
            <v>17067</v>
          </cell>
          <cell r="H623">
            <v>17067</v>
          </cell>
          <cell r="I623">
            <v>17067</v>
          </cell>
          <cell r="J623">
            <v>17067</v>
          </cell>
          <cell r="K623">
            <v>17067</v>
          </cell>
          <cell r="L623">
            <v>17067</v>
          </cell>
          <cell r="M623">
            <v>17067</v>
          </cell>
          <cell r="N623">
            <v>17067</v>
          </cell>
          <cell r="O623">
            <v>17067</v>
          </cell>
          <cell r="P623">
            <v>17067</v>
          </cell>
          <cell r="Q623">
            <v>17063</v>
          </cell>
        </row>
        <row r="624">
          <cell r="B624" t="str">
            <v>30325042103</v>
          </cell>
          <cell r="C624" t="str">
            <v>30325</v>
          </cell>
          <cell r="D624">
            <v>2103</v>
          </cell>
          <cell r="E624">
            <v>13000</v>
          </cell>
          <cell r="F624">
            <v>1083</v>
          </cell>
          <cell r="G624">
            <v>1083</v>
          </cell>
          <cell r="H624">
            <v>1083</v>
          </cell>
          <cell r="I624">
            <v>1083</v>
          </cell>
          <cell r="J624">
            <v>1083</v>
          </cell>
          <cell r="K624">
            <v>1083</v>
          </cell>
          <cell r="L624">
            <v>1083</v>
          </cell>
          <cell r="M624">
            <v>1083</v>
          </cell>
          <cell r="N624">
            <v>1083</v>
          </cell>
          <cell r="O624">
            <v>1083</v>
          </cell>
          <cell r="P624">
            <v>1083</v>
          </cell>
          <cell r="Q624">
            <v>1087</v>
          </cell>
        </row>
        <row r="625">
          <cell r="B625" t="str">
            <v>30325042202</v>
          </cell>
          <cell r="C625" t="str">
            <v>30325</v>
          </cell>
          <cell r="D625">
            <v>2202</v>
          </cell>
          <cell r="E625">
            <v>75033</v>
          </cell>
          <cell r="F625">
            <v>6253</v>
          </cell>
          <cell r="G625">
            <v>6253</v>
          </cell>
          <cell r="H625">
            <v>6253</v>
          </cell>
          <cell r="I625">
            <v>6253</v>
          </cell>
          <cell r="J625">
            <v>6253</v>
          </cell>
          <cell r="K625">
            <v>6253</v>
          </cell>
          <cell r="L625">
            <v>6253</v>
          </cell>
          <cell r="M625">
            <v>6253</v>
          </cell>
          <cell r="N625">
            <v>6253</v>
          </cell>
          <cell r="O625">
            <v>6253</v>
          </cell>
          <cell r="P625">
            <v>6253</v>
          </cell>
          <cell r="Q625">
            <v>6250</v>
          </cell>
        </row>
        <row r="626">
          <cell r="B626" t="str">
            <v>30325042207</v>
          </cell>
          <cell r="C626" t="str">
            <v>30325</v>
          </cell>
          <cell r="D626">
            <v>2207</v>
          </cell>
          <cell r="E626">
            <v>14445</v>
          </cell>
          <cell r="F626">
            <v>1204</v>
          </cell>
          <cell r="G626">
            <v>1204</v>
          </cell>
          <cell r="H626">
            <v>1204</v>
          </cell>
          <cell r="I626">
            <v>1204</v>
          </cell>
          <cell r="J626">
            <v>1204</v>
          </cell>
          <cell r="K626">
            <v>1204</v>
          </cell>
          <cell r="L626">
            <v>1204</v>
          </cell>
          <cell r="M626">
            <v>1204</v>
          </cell>
          <cell r="N626">
            <v>1204</v>
          </cell>
          <cell r="O626">
            <v>1204</v>
          </cell>
          <cell r="P626">
            <v>1204</v>
          </cell>
          <cell r="Q626">
            <v>1201</v>
          </cell>
        </row>
        <row r="627">
          <cell r="B627" t="str">
            <v>30325042208</v>
          </cell>
          <cell r="C627" t="str">
            <v>30325</v>
          </cell>
          <cell r="D627">
            <v>2208</v>
          </cell>
          <cell r="E627">
            <v>1903</v>
          </cell>
          <cell r="F627">
            <v>159</v>
          </cell>
          <cell r="G627">
            <v>159</v>
          </cell>
          <cell r="H627">
            <v>159</v>
          </cell>
          <cell r="I627">
            <v>159</v>
          </cell>
          <cell r="J627">
            <v>159</v>
          </cell>
          <cell r="K627">
            <v>159</v>
          </cell>
          <cell r="L627">
            <v>159</v>
          </cell>
          <cell r="M627">
            <v>159</v>
          </cell>
          <cell r="N627">
            <v>159</v>
          </cell>
          <cell r="O627">
            <v>159</v>
          </cell>
          <cell r="P627">
            <v>159</v>
          </cell>
          <cell r="Q627">
            <v>154</v>
          </cell>
        </row>
        <row r="628">
          <cell r="B628" t="str">
            <v>30325042306</v>
          </cell>
          <cell r="C628" t="str">
            <v>30325</v>
          </cell>
          <cell r="D628">
            <v>2306</v>
          </cell>
          <cell r="E628">
            <v>10180</v>
          </cell>
          <cell r="F628">
            <v>848</v>
          </cell>
          <cell r="G628">
            <v>848</v>
          </cell>
          <cell r="H628">
            <v>848</v>
          </cell>
          <cell r="I628">
            <v>848</v>
          </cell>
          <cell r="J628">
            <v>848</v>
          </cell>
          <cell r="K628">
            <v>848</v>
          </cell>
          <cell r="L628">
            <v>848</v>
          </cell>
          <cell r="M628">
            <v>848</v>
          </cell>
          <cell r="N628">
            <v>848</v>
          </cell>
          <cell r="O628">
            <v>848</v>
          </cell>
          <cell r="P628">
            <v>848</v>
          </cell>
          <cell r="Q628">
            <v>852</v>
          </cell>
        </row>
        <row r="629">
          <cell r="B629" t="str">
            <v>30325042701</v>
          </cell>
          <cell r="C629" t="str">
            <v>30325</v>
          </cell>
          <cell r="D629">
            <v>2701</v>
          </cell>
          <cell r="E629">
            <v>32670</v>
          </cell>
          <cell r="F629">
            <v>2723</v>
          </cell>
          <cell r="G629">
            <v>2723</v>
          </cell>
          <cell r="H629">
            <v>2723</v>
          </cell>
          <cell r="I629">
            <v>2723</v>
          </cell>
          <cell r="J629">
            <v>2723</v>
          </cell>
          <cell r="K629">
            <v>2723</v>
          </cell>
          <cell r="L629">
            <v>2723</v>
          </cell>
          <cell r="M629">
            <v>2723</v>
          </cell>
          <cell r="N629">
            <v>2723</v>
          </cell>
          <cell r="O629">
            <v>2723</v>
          </cell>
          <cell r="P629">
            <v>2723</v>
          </cell>
          <cell r="Q629">
            <v>2717</v>
          </cell>
        </row>
        <row r="630">
          <cell r="B630" t="str">
            <v>30325042702</v>
          </cell>
          <cell r="C630" t="str">
            <v>30325</v>
          </cell>
          <cell r="D630">
            <v>2702</v>
          </cell>
          <cell r="E630">
            <v>5330</v>
          </cell>
          <cell r="F630">
            <v>444</v>
          </cell>
          <cell r="G630">
            <v>444</v>
          </cell>
          <cell r="H630">
            <v>444</v>
          </cell>
          <cell r="I630">
            <v>444</v>
          </cell>
          <cell r="J630">
            <v>444</v>
          </cell>
          <cell r="K630">
            <v>444</v>
          </cell>
          <cell r="L630">
            <v>444</v>
          </cell>
          <cell r="M630">
            <v>444</v>
          </cell>
          <cell r="N630">
            <v>444</v>
          </cell>
          <cell r="O630">
            <v>444</v>
          </cell>
          <cell r="P630">
            <v>444</v>
          </cell>
          <cell r="Q630">
            <v>446</v>
          </cell>
        </row>
        <row r="631">
          <cell r="B631" t="str">
            <v>30325042705</v>
          </cell>
          <cell r="C631" t="str">
            <v>30325</v>
          </cell>
          <cell r="D631">
            <v>2705</v>
          </cell>
          <cell r="E631">
            <v>11420</v>
          </cell>
          <cell r="F631">
            <v>951</v>
          </cell>
          <cell r="G631">
            <v>951</v>
          </cell>
          <cell r="H631">
            <v>951</v>
          </cell>
          <cell r="I631">
            <v>951</v>
          </cell>
          <cell r="J631">
            <v>951</v>
          </cell>
          <cell r="K631">
            <v>951</v>
          </cell>
          <cell r="L631">
            <v>951</v>
          </cell>
          <cell r="M631">
            <v>951</v>
          </cell>
          <cell r="N631">
            <v>951</v>
          </cell>
          <cell r="O631">
            <v>951</v>
          </cell>
          <cell r="P631">
            <v>951</v>
          </cell>
          <cell r="Q631">
            <v>959</v>
          </cell>
        </row>
        <row r="632">
          <cell r="B632" t="str">
            <v>30325042800</v>
          </cell>
          <cell r="C632" t="str">
            <v>30325</v>
          </cell>
          <cell r="D632">
            <v>2800</v>
          </cell>
          <cell r="E632">
            <v>39000</v>
          </cell>
          <cell r="F632">
            <v>3250</v>
          </cell>
          <cell r="G632">
            <v>3250</v>
          </cell>
          <cell r="H632">
            <v>3250</v>
          </cell>
          <cell r="I632">
            <v>3250</v>
          </cell>
          <cell r="J632">
            <v>3250</v>
          </cell>
          <cell r="K632">
            <v>3250</v>
          </cell>
          <cell r="L632">
            <v>3250</v>
          </cell>
          <cell r="M632">
            <v>3250</v>
          </cell>
          <cell r="N632">
            <v>3250</v>
          </cell>
          <cell r="O632">
            <v>3250</v>
          </cell>
          <cell r="P632">
            <v>3250</v>
          </cell>
          <cell r="Q632">
            <v>3250</v>
          </cell>
        </row>
        <row r="633">
          <cell r="B633" t="str">
            <v>30325042900</v>
          </cell>
          <cell r="C633" t="str">
            <v>30325</v>
          </cell>
          <cell r="D633">
            <v>2900</v>
          </cell>
          <cell r="E633">
            <v>27350</v>
          </cell>
          <cell r="F633">
            <v>2279</v>
          </cell>
          <cell r="G633">
            <v>2279</v>
          </cell>
          <cell r="H633">
            <v>2279</v>
          </cell>
          <cell r="I633">
            <v>2279</v>
          </cell>
          <cell r="J633">
            <v>2279</v>
          </cell>
          <cell r="K633">
            <v>2279</v>
          </cell>
          <cell r="L633">
            <v>2279</v>
          </cell>
          <cell r="M633">
            <v>2279</v>
          </cell>
          <cell r="N633">
            <v>2279</v>
          </cell>
          <cell r="O633">
            <v>2279</v>
          </cell>
          <cell r="P633">
            <v>2279</v>
          </cell>
          <cell r="Q633">
            <v>2281</v>
          </cell>
        </row>
        <row r="634">
          <cell r="B634" t="str">
            <v>30325042907</v>
          </cell>
          <cell r="C634" t="str">
            <v>30325</v>
          </cell>
          <cell r="D634">
            <v>2907</v>
          </cell>
          <cell r="E634">
            <v>170</v>
          </cell>
          <cell r="F634">
            <v>14</v>
          </cell>
          <cell r="G634">
            <v>14</v>
          </cell>
          <cell r="H634">
            <v>14</v>
          </cell>
          <cell r="I634">
            <v>14</v>
          </cell>
          <cell r="J634">
            <v>14</v>
          </cell>
          <cell r="K634">
            <v>14</v>
          </cell>
          <cell r="L634">
            <v>14</v>
          </cell>
          <cell r="M634">
            <v>14</v>
          </cell>
          <cell r="N634">
            <v>14</v>
          </cell>
          <cell r="O634">
            <v>14</v>
          </cell>
          <cell r="P634">
            <v>14</v>
          </cell>
          <cell r="Q634">
            <v>16</v>
          </cell>
        </row>
        <row r="635">
          <cell r="B635" t="str">
            <v>30325043101</v>
          </cell>
          <cell r="C635" t="str">
            <v>30325</v>
          </cell>
          <cell r="D635">
            <v>3101</v>
          </cell>
          <cell r="E635">
            <v>26300</v>
          </cell>
          <cell r="F635">
            <v>2191</v>
          </cell>
          <cell r="G635">
            <v>2191</v>
          </cell>
          <cell r="H635">
            <v>2191</v>
          </cell>
          <cell r="I635">
            <v>2191</v>
          </cell>
          <cell r="J635">
            <v>2191</v>
          </cell>
          <cell r="K635">
            <v>2191</v>
          </cell>
          <cell r="L635">
            <v>2191</v>
          </cell>
          <cell r="M635">
            <v>2191</v>
          </cell>
          <cell r="N635">
            <v>2191</v>
          </cell>
          <cell r="O635">
            <v>2191</v>
          </cell>
          <cell r="P635">
            <v>2191</v>
          </cell>
          <cell r="Q635">
            <v>2199</v>
          </cell>
        </row>
        <row r="636">
          <cell r="B636" t="str">
            <v>30325043103</v>
          </cell>
          <cell r="C636" t="str">
            <v>30325</v>
          </cell>
          <cell r="D636">
            <v>3103</v>
          </cell>
          <cell r="E636">
            <v>22330</v>
          </cell>
          <cell r="F636">
            <v>1861</v>
          </cell>
          <cell r="G636">
            <v>1861</v>
          </cell>
          <cell r="H636">
            <v>1861</v>
          </cell>
          <cell r="I636">
            <v>1861</v>
          </cell>
          <cell r="J636">
            <v>1861</v>
          </cell>
          <cell r="K636">
            <v>1861</v>
          </cell>
          <cell r="L636">
            <v>1861</v>
          </cell>
          <cell r="M636">
            <v>1861</v>
          </cell>
          <cell r="N636">
            <v>1861</v>
          </cell>
          <cell r="O636">
            <v>1861</v>
          </cell>
          <cell r="P636">
            <v>1861</v>
          </cell>
          <cell r="Q636">
            <v>1859</v>
          </cell>
        </row>
        <row r="637">
          <cell r="B637" t="str">
            <v>30325043115</v>
          </cell>
          <cell r="C637" t="str">
            <v>30325</v>
          </cell>
          <cell r="D637">
            <v>3115</v>
          </cell>
          <cell r="E637">
            <v>300000</v>
          </cell>
          <cell r="F637">
            <v>25000</v>
          </cell>
          <cell r="G637">
            <v>25000</v>
          </cell>
          <cell r="H637">
            <v>25000</v>
          </cell>
          <cell r="I637">
            <v>25000</v>
          </cell>
          <cell r="J637">
            <v>25000</v>
          </cell>
          <cell r="K637">
            <v>25000</v>
          </cell>
          <cell r="L637">
            <v>25000</v>
          </cell>
          <cell r="M637">
            <v>25000</v>
          </cell>
          <cell r="N637">
            <v>25000</v>
          </cell>
          <cell r="O637">
            <v>25000</v>
          </cell>
          <cell r="P637">
            <v>25000</v>
          </cell>
          <cell r="Q637">
            <v>25000</v>
          </cell>
        </row>
        <row r="638">
          <cell r="B638" t="str">
            <v>30325043302</v>
          </cell>
          <cell r="C638" t="str">
            <v>30325</v>
          </cell>
          <cell r="D638">
            <v>3302</v>
          </cell>
          <cell r="E638">
            <v>80400</v>
          </cell>
          <cell r="F638">
            <v>6700</v>
          </cell>
          <cell r="G638">
            <v>6700</v>
          </cell>
          <cell r="H638">
            <v>6700</v>
          </cell>
          <cell r="I638">
            <v>6700</v>
          </cell>
          <cell r="J638">
            <v>6700</v>
          </cell>
          <cell r="K638">
            <v>6700</v>
          </cell>
          <cell r="L638">
            <v>6700</v>
          </cell>
          <cell r="M638">
            <v>6700</v>
          </cell>
          <cell r="N638">
            <v>6700</v>
          </cell>
          <cell r="O638">
            <v>6700</v>
          </cell>
          <cell r="P638">
            <v>6700</v>
          </cell>
          <cell r="Q638">
            <v>6700</v>
          </cell>
        </row>
        <row r="639">
          <cell r="B639" t="str">
            <v>30325043303</v>
          </cell>
          <cell r="C639" t="str">
            <v>30325</v>
          </cell>
          <cell r="D639">
            <v>3303</v>
          </cell>
          <cell r="E639">
            <v>11100</v>
          </cell>
          <cell r="F639">
            <v>925</v>
          </cell>
          <cell r="G639">
            <v>925</v>
          </cell>
          <cell r="H639">
            <v>925</v>
          </cell>
          <cell r="I639">
            <v>925</v>
          </cell>
          <cell r="J639">
            <v>925</v>
          </cell>
          <cell r="K639">
            <v>925</v>
          </cell>
          <cell r="L639">
            <v>925</v>
          </cell>
          <cell r="M639">
            <v>925</v>
          </cell>
          <cell r="N639">
            <v>925</v>
          </cell>
          <cell r="O639">
            <v>925</v>
          </cell>
          <cell r="P639">
            <v>925</v>
          </cell>
          <cell r="Q639">
            <v>925</v>
          </cell>
        </row>
        <row r="640">
          <cell r="B640" t="str">
            <v>30325043401</v>
          </cell>
          <cell r="C640" t="str">
            <v>30325</v>
          </cell>
          <cell r="D640">
            <v>3401</v>
          </cell>
          <cell r="E640">
            <v>9150</v>
          </cell>
          <cell r="F640">
            <v>762</v>
          </cell>
          <cell r="G640">
            <v>762</v>
          </cell>
          <cell r="H640">
            <v>762</v>
          </cell>
          <cell r="I640">
            <v>762</v>
          </cell>
          <cell r="J640">
            <v>762</v>
          </cell>
          <cell r="K640">
            <v>762</v>
          </cell>
          <cell r="L640">
            <v>762</v>
          </cell>
          <cell r="M640">
            <v>762</v>
          </cell>
          <cell r="N640">
            <v>762</v>
          </cell>
          <cell r="O640">
            <v>762</v>
          </cell>
          <cell r="P640">
            <v>762</v>
          </cell>
          <cell r="Q640">
            <v>768</v>
          </cell>
        </row>
        <row r="641">
          <cell r="B641" t="str">
            <v>30326041302</v>
          </cell>
          <cell r="C641" t="str">
            <v>30326</v>
          </cell>
          <cell r="D641">
            <v>1302</v>
          </cell>
          <cell r="E641">
            <v>129360</v>
          </cell>
          <cell r="F641">
            <v>10780</v>
          </cell>
          <cell r="G641">
            <v>10780</v>
          </cell>
          <cell r="H641">
            <v>10780</v>
          </cell>
          <cell r="I641">
            <v>10780</v>
          </cell>
          <cell r="J641">
            <v>10780</v>
          </cell>
          <cell r="K641">
            <v>10780</v>
          </cell>
          <cell r="L641">
            <v>10780</v>
          </cell>
          <cell r="M641">
            <v>10780</v>
          </cell>
          <cell r="N641">
            <v>10780</v>
          </cell>
          <cell r="O641">
            <v>10780</v>
          </cell>
          <cell r="P641">
            <v>10780</v>
          </cell>
          <cell r="Q641">
            <v>10780</v>
          </cell>
        </row>
        <row r="642">
          <cell r="B642" t="str">
            <v>30326042103</v>
          </cell>
          <cell r="C642" t="str">
            <v>30326</v>
          </cell>
          <cell r="D642">
            <v>2103</v>
          </cell>
          <cell r="E642">
            <v>35000</v>
          </cell>
          <cell r="F642">
            <v>2916</v>
          </cell>
          <cell r="G642">
            <v>2916</v>
          </cell>
          <cell r="H642">
            <v>2916</v>
          </cell>
          <cell r="I642">
            <v>2916</v>
          </cell>
          <cell r="J642">
            <v>2916</v>
          </cell>
          <cell r="K642">
            <v>2916</v>
          </cell>
          <cell r="L642">
            <v>2916</v>
          </cell>
          <cell r="M642">
            <v>2916</v>
          </cell>
          <cell r="N642">
            <v>2916</v>
          </cell>
          <cell r="O642">
            <v>2916</v>
          </cell>
          <cell r="P642">
            <v>2916</v>
          </cell>
          <cell r="Q642">
            <v>2924</v>
          </cell>
        </row>
        <row r="643">
          <cell r="B643" t="str">
            <v>30326042201</v>
          </cell>
          <cell r="C643" t="str">
            <v>30326</v>
          </cell>
          <cell r="D643">
            <v>2201</v>
          </cell>
          <cell r="E643">
            <v>8000</v>
          </cell>
          <cell r="F643">
            <v>666</v>
          </cell>
          <cell r="G643">
            <v>666</v>
          </cell>
          <cell r="H643">
            <v>666</v>
          </cell>
          <cell r="I643">
            <v>666</v>
          </cell>
          <cell r="J643">
            <v>666</v>
          </cell>
          <cell r="K643">
            <v>666</v>
          </cell>
          <cell r="L643">
            <v>666</v>
          </cell>
          <cell r="M643">
            <v>666</v>
          </cell>
          <cell r="N643">
            <v>666</v>
          </cell>
          <cell r="O643">
            <v>666</v>
          </cell>
          <cell r="P643">
            <v>666</v>
          </cell>
          <cell r="Q643">
            <v>674</v>
          </cell>
        </row>
        <row r="644">
          <cell r="B644" t="str">
            <v>30326042202</v>
          </cell>
          <cell r="C644" t="str">
            <v>30326</v>
          </cell>
          <cell r="D644">
            <v>2202</v>
          </cell>
          <cell r="E644">
            <v>366134</v>
          </cell>
          <cell r="F644">
            <v>30511</v>
          </cell>
          <cell r="G644">
            <v>30511</v>
          </cell>
          <cell r="H644">
            <v>30511</v>
          </cell>
          <cell r="I644">
            <v>30511</v>
          </cell>
          <cell r="J644">
            <v>30511</v>
          </cell>
          <cell r="K644">
            <v>30511</v>
          </cell>
          <cell r="L644">
            <v>30511</v>
          </cell>
          <cell r="M644">
            <v>30511</v>
          </cell>
          <cell r="N644">
            <v>30511</v>
          </cell>
          <cell r="O644">
            <v>30511</v>
          </cell>
          <cell r="P644">
            <v>30511</v>
          </cell>
          <cell r="Q644">
            <v>30513</v>
          </cell>
        </row>
        <row r="645">
          <cell r="B645" t="str">
            <v>30326042207</v>
          </cell>
          <cell r="C645" t="str">
            <v>30326</v>
          </cell>
          <cell r="D645">
            <v>2207</v>
          </cell>
          <cell r="E645">
            <v>20210</v>
          </cell>
          <cell r="F645">
            <v>1684</v>
          </cell>
          <cell r="G645">
            <v>1684</v>
          </cell>
          <cell r="H645">
            <v>1684</v>
          </cell>
          <cell r="I645">
            <v>1684</v>
          </cell>
          <cell r="J645">
            <v>1684</v>
          </cell>
          <cell r="K645">
            <v>1684</v>
          </cell>
          <cell r="L645">
            <v>1684</v>
          </cell>
          <cell r="M645">
            <v>1684</v>
          </cell>
          <cell r="N645">
            <v>1684</v>
          </cell>
          <cell r="O645">
            <v>1684</v>
          </cell>
          <cell r="P645">
            <v>1684</v>
          </cell>
          <cell r="Q645">
            <v>1686</v>
          </cell>
        </row>
        <row r="646">
          <cell r="B646" t="str">
            <v>30326042208</v>
          </cell>
          <cell r="C646" t="str">
            <v>30326</v>
          </cell>
          <cell r="D646">
            <v>2208</v>
          </cell>
          <cell r="E646">
            <v>24024</v>
          </cell>
          <cell r="F646">
            <v>2002</v>
          </cell>
          <cell r="G646">
            <v>2002</v>
          </cell>
          <cell r="H646">
            <v>2002</v>
          </cell>
          <cell r="I646">
            <v>2002</v>
          </cell>
          <cell r="J646">
            <v>2002</v>
          </cell>
          <cell r="K646">
            <v>2002</v>
          </cell>
          <cell r="L646">
            <v>2002</v>
          </cell>
          <cell r="M646">
            <v>2002</v>
          </cell>
          <cell r="N646">
            <v>2002</v>
          </cell>
          <cell r="O646">
            <v>2002</v>
          </cell>
          <cell r="P646">
            <v>2002</v>
          </cell>
          <cell r="Q646">
            <v>2002</v>
          </cell>
        </row>
        <row r="647">
          <cell r="B647" t="str">
            <v>30326042701</v>
          </cell>
          <cell r="C647" t="str">
            <v>30326</v>
          </cell>
          <cell r="D647">
            <v>2701</v>
          </cell>
          <cell r="E647">
            <v>69000</v>
          </cell>
          <cell r="F647">
            <v>5750</v>
          </cell>
          <cell r="G647">
            <v>5750</v>
          </cell>
          <cell r="H647">
            <v>5750</v>
          </cell>
          <cell r="I647">
            <v>5750</v>
          </cell>
          <cell r="J647">
            <v>5750</v>
          </cell>
          <cell r="K647">
            <v>5750</v>
          </cell>
          <cell r="L647">
            <v>5750</v>
          </cell>
          <cell r="M647">
            <v>5750</v>
          </cell>
          <cell r="N647">
            <v>5750</v>
          </cell>
          <cell r="O647">
            <v>5750</v>
          </cell>
          <cell r="P647">
            <v>5750</v>
          </cell>
          <cell r="Q647">
            <v>5750</v>
          </cell>
        </row>
        <row r="648">
          <cell r="B648" t="str">
            <v>30326042702</v>
          </cell>
          <cell r="C648" t="str">
            <v>30326</v>
          </cell>
          <cell r="D648">
            <v>2702</v>
          </cell>
          <cell r="E648">
            <v>51300</v>
          </cell>
          <cell r="F648">
            <v>4275</v>
          </cell>
          <cell r="G648">
            <v>4275</v>
          </cell>
          <cell r="H648">
            <v>4275</v>
          </cell>
          <cell r="I648">
            <v>4275</v>
          </cell>
          <cell r="J648">
            <v>4275</v>
          </cell>
          <cell r="K648">
            <v>4275</v>
          </cell>
          <cell r="L648">
            <v>4275</v>
          </cell>
          <cell r="M648">
            <v>4275</v>
          </cell>
          <cell r="N648">
            <v>4275</v>
          </cell>
          <cell r="O648">
            <v>4275</v>
          </cell>
          <cell r="P648">
            <v>4275</v>
          </cell>
          <cell r="Q648">
            <v>4275</v>
          </cell>
        </row>
        <row r="649">
          <cell r="B649" t="str">
            <v>30326042704</v>
          </cell>
          <cell r="C649" t="str">
            <v>30326</v>
          </cell>
          <cell r="D649">
            <v>2704</v>
          </cell>
          <cell r="E649">
            <v>500</v>
          </cell>
          <cell r="F649">
            <v>41</v>
          </cell>
          <cell r="G649">
            <v>41</v>
          </cell>
          <cell r="H649">
            <v>41</v>
          </cell>
          <cell r="I649">
            <v>41</v>
          </cell>
          <cell r="J649">
            <v>41</v>
          </cell>
          <cell r="K649">
            <v>41</v>
          </cell>
          <cell r="L649">
            <v>41</v>
          </cell>
          <cell r="M649">
            <v>41</v>
          </cell>
          <cell r="N649">
            <v>41</v>
          </cell>
          <cell r="O649">
            <v>41</v>
          </cell>
          <cell r="P649">
            <v>41</v>
          </cell>
          <cell r="Q649">
            <v>49</v>
          </cell>
        </row>
        <row r="650">
          <cell r="B650" t="str">
            <v>30326042705</v>
          </cell>
          <cell r="C650" t="str">
            <v>30326</v>
          </cell>
          <cell r="D650">
            <v>2705</v>
          </cell>
          <cell r="E650">
            <v>27200</v>
          </cell>
          <cell r="F650">
            <v>2266</v>
          </cell>
          <cell r="G650">
            <v>2266</v>
          </cell>
          <cell r="H650">
            <v>2266</v>
          </cell>
          <cell r="I650">
            <v>2266</v>
          </cell>
          <cell r="J650">
            <v>2266</v>
          </cell>
          <cell r="K650">
            <v>2266</v>
          </cell>
          <cell r="L650">
            <v>2266</v>
          </cell>
          <cell r="M650">
            <v>2266</v>
          </cell>
          <cell r="N650">
            <v>2266</v>
          </cell>
          <cell r="O650">
            <v>2266</v>
          </cell>
          <cell r="P650">
            <v>2266</v>
          </cell>
          <cell r="Q650">
            <v>2274</v>
          </cell>
        </row>
        <row r="651">
          <cell r="B651" t="str">
            <v>30326042800</v>
          </cell>
          <cell r="C651" t="str">
            <v>30326</v>
          </cell>
          <cell r="D651">
            <v>2800</v>
          </cell>
          <cell r="E651">
            <v>200019</v>
          </cell>
          <cell r="F651">
            <v>16668</v>
          </cell>
          <cell r="G651">
            <v>16668</v>
          </cell>
          <cell r="H651">
            <v>16668</v>
          </cell>
          <cell r="I651">
            <v>16668</v>
          </cell>
          <cell r="J651">
            <v>16668</v>
          </cell>
          <cell r="K651">
            <v>16668</v>
          </cell>
          <cell r="L651">
            <v>16668</v>
          </cell>
          <cell r="M651">
            <v>16668</v>
          </cell>
          <cell r="N651">
            <v>16668</v>
          </cell>
          <cell r="O651">
            <v>16668</v>
          </cell>
          <cell r="P651">
            <v>16668</v>
          </cell>
          <cell r="Q651">
            <v>16671</v>
          </cell>
        </row>
        <row r="652">
          <cell r="B652" t="str">
            <v>30326042900</v>
          </cell>
          <cell r="C652" t="str">
            <v>30326</v>
          </cell>
          <cell r="D652">
            <v>2900</v>
          </cell>
          <cell r="E652">
            <v>30600</v>
          </cell>
          <cell r="F652">
            <v>2550</v>
          </cell>
          <cell r="G652">
            <v>2550</v>
          </cell>
          <cell r="H652">
            <v>2550</v>
          </cell>
          <cell r="I652">
            <v>2550</v>
          </cell>
          <cell r="J652">
            <v>2550</v>
          </cell>
          <cell r="K652">
            <v>2550</v>
          </cell>
          <cell r="L652">
            <v>2550</v>
          </cell>
          <cell r="M652">
            <v>2550</v>
          </cell>
          <cell r="N652">
            <v>2550</v>
          </cell>
          <cell r="O652">
            <v>2550</v>
          </cell>
          <cell r="P652">
            <v>2550</v>
          </cell>
          <cell r="Q652">
            <v>2550</v>
          </cell>
        </row>
        <row r="653">
          <cell r="B653" t="str">
            <v>30326042907</v>
          </cell>
          <cell r="C653" t="str">
            <v>30326</v>
          </cell>
          <cell r="D653">
            <v>2907</v>
          </cell>
          <cell r="E653">
            <v>170000</v>
          </cell>
          <cell r="F653">
            <v>14166</v>
          </cell>
          <cell r="G653">
            <v>14166</v>
          </cell>
          <cell r="H653">
            <v>14166</v>
          </cell>
          <cell r="I653">
            <v>14166</v>
          </cell>
          <cell r="J653">
            <v>14166</v>
          </cell>
          <cell r="K653">
            <v>14166</v>
          </cell>
          <cell r="L653">
            <v>14166</v>
          </cell>
          <cell r="M653">
            <v>14166</v>
          </cell>
          <cell r="N653">
            <v>14166</v>
          </cell>
          <cell r="O653">
            <v>14166</v>
          </cell>
          <cell r="P653">
            <v>14166</v>
          </cell>
          <cell r="Q653">
            <v>14174</v>
          </cell>
        </row>
        <row r="654">
          <cell r="B654" t="str">
            <v>30326042908</v>
          </cell>
          <cell r="C654" t="str">
            <v>30326</v>
          </cell>
          <cell r="D654">
            <v>2908</v>
          </cell>
          <cell r="E654">
            <v>13000</v>
          </cell>
          <cell r="F654">
            <v>1083</v>
          </cell>
          <cell r="G654">
            <v>1083</v>
          </cell>
          <cell r="H654">
            <v>1083</v>
          </cell>
          <cell r="I654">
            <v>1083</v>
          </cell>
          <cell r="J654">
            <v>1083</v>
          </cell>
          <cell r="K654">
            <v>1083</v>
          </cell>
          <cell r="L654">
            <v>1083</v>
          </cell>
          <cell r="M654">
            <v>1083</v>
          </cell>
          <cell r="N654">
            <v>1083</v>
          </cell>
          <cell r="O654">
            <v>1083</v>
          </cell>
          <cell r="P654">
            <v>1083</v>
          </cell>
          <cell r="Q654">
            <v>1087</v>
          </cell>
        </row>
        <row r="655">
          <cell r="B655" t="str">
            <v>30326043101</v>
          </cell>
          <cell r="C655" t="str">
            <v>30326</v>
          </cell>
          <cell r="D655">
            <v>3101</v>
          </cell>
          <cell r="E655">
            <v>110000</v>
          </cell>
          <cell r="F655">
            <v>9166</v>
          </cell>
          <cell r="G655">
            <v>9166</v>
          </cell>
          <cell r="H655">
            <v>9166</v>
          </cell>
          <cell r="I655">
            <v>9166</v>
          </cell>
          <cell r="J655">
            <v>9166</v>
          </cell>
          <cell r="K655">
            <v>9166</v>
          </cell>
          <cell r="L655">
            <v>9166</v>
          </cell>
          <cell r="M655">
            <v>9166</v>
          </cell>
          <cell r="N655">
            <v>9166</v>
          </cell>
          <cell r="O655">
            <v>9166</v>
          </cell>
          <cell r="P655">
            <v>9166</v>
          </cell>
          <cell r="Q655">
            <v>9174</v>
          </cell>
        </row>
        <row r="656">
          <cell r="B656" t="str">
            <v>30326043103</v>
          </cell>
          <cell r="C656" t="str">
            <v>30326</v>
          </cell>
          <cell r="D656">
            <v>3103</v>
          </cell>
          <cell r="E656">
            <v>63250</v>
          </cell>
          <cell r="F656">
            <v>5270</v>
          </cell>
          <cell r="G656">
            <v>5270</v>
          </cell>
          <cell r="H656">
            <v>5270</v>
          </cell>
          <cell r="I656">
            <v>5270</v>
          </cell>
          <cell r="J656">
            <v>5270</v>
          </cell>
          <cell r="K656">
            <v>5270</v>
          </cell>
          <cell r="L656">
            <v>5270</v>
          </cell>
          <cell r="M656">
            <v>5270</v>
          </cell>
          <cell r="N656">
            <v>5270</v>
          </cell>
          <cell r="O656">
            <v>5270</v>
          </cell>
          <cell r="P656">
            <v>5270</v>
          </cell>
          <cell r="Q656">
            <v>5280</v>
          </cell>
        </row>
        <row r="657">
          <cell r="B657" t="str">
            <v>30326043109</v>
          </cell>
          <cell r="C657" t="str">
            <v>30326</v>
          </cell>
          <cell r="D657">
            <v>3109</v>
          </cell>
          <cell r="E657">
            <v>7800</v>
          </cell>
          <cell r="F657">
            <v>650</v>
          </cell>
          <cell r="G657">
            <v>650</v>
          </cell>
          <cell r="H657">
            <v>650</v>
          </cell>
          <cell r="I657">
            <v>650</v>
          </cell>
          <cell r="J657">
            <v>650</v>
          </cell>
          <cell r="K657">
            <v>650</v>
          </cell>
          <cell r="L657">
            <v>650</v>
          </cell>
          <cell r="M657">
            <v>650</v>
          </cell>
          <cell r="N657">
            <v>650</v>
          </cell>
          <cell r="O657">
            <v>650</v>
          </cell>
          <cell r="P657">
            <v>650</v>
          </cell>
          <cell r="Q657">
            <v>650</v>
          </cell>
        </row>
        <row r="658">
          <cell r="B658" t="str">
            <v>30326043302</v>
          </cell>
          <cell r="C658" t="str">
            <v>30326</v>
          </cell>
          <cell r="D658">
            <v>3302</v>
          </cell>
          <cell r="E658">
            <v>168935</v>
          </cell>
          <cell r="F658">
            <v>14077</v>
          </cell>
          <cell r="G658">
            <v>14077</v>
          </cell>
          <cell r="H658">
            <v>14077</v>
          </cell>
          <cell r="I658">
            <v>14077</v>
          </cell>
          <cell r="J658">
            <v>14077</v>
          </cell>
          <cell r="K658">
            <v>14077</v>
          </cell>
          <cell r="L658">
            <v>14077</v>
          </cell>
          <cell r="M658">
            <v>14077</v>
          </cell>
          <cell r="N658">
            <v>14077</v>
          </cell>
          <cell r="O658">
            <v>14077</v>
          </cell>
          <cell r="P658">
            <v>14077</v>
          </cell>
          <cell r="Q658">
            <v>14088</v>
          </cell>
        </row>
        <row r="659">
          <cell r="B659" t="str">
            <v>30326043303</v>
          </cell>
          <cell r="C659" t="str">
            <v>30326</v>
          </cell>
          <cell r="D659">
            <v>3303</v>
          </cell>
          <cell r="E659">
            <v>37620</v>
          </cell>
          <cell r="F659">
            <v>3135</v>
          </cell>
          <cell r="G659">
            <v>3135</v>
          </cell>
          <cell r="H659">
            <v>3135</v>
          </cell>
          <cell r="I659">
            <v>3135</v>
          </cell>
          <cell r="J659">
            <v>3135</v>
          </cell>
          <cell r="K659">
            <v>3135</v>
          </cell>
          <cell r="L659">
            <v>3135</v>
          </cell>
          <cell r="M659">
            <v>3135</v>
          </cell>
          <cell r="N659">
            <v>3135</v>
          </cell>
          <cell r="O659">
            <v>3135</v>
          </cell>
          <cell r="P659">
            <v>3135</v>
          </cell>
          <cell r="Q659">
            <v>3135</v>
          </cell>
        </row>
        <row r="660">
          <cell r="B660" t="str">
            <v>30326043401</v>
          </cell>
          <cell r="C660" t="str">
            <v>30326</v>
          </cell>
          <cell r="D660">
            <v>3401</v>
          </cell>
          <cell r="E660">
            <v>150000</v>
          </cell>
          <cell r="F660">
            <v>12500</v>
          </cell>
          <cell r="G660">
            <v>12500</v>
          </cell>
          <cell r="H660">
            <v>12500</v>
          </cell>
          <cell r="I660">
            <v>12500</v>
          </cell>
          <cell r="J660">
            <v>12500</v>
          </cell>
          <cell r="K660">
            <v>12500</v>
          </cell>
          <cell r="L660">
            <v>12500</v>
          </cell>
          <cell r="M660">
            <v>12500</v>
          </cell>
          <cell r="N660">
            <v>12500</v>
          </cell>
          <cell r="O660">
            <v>12500</v>
          </cell>
          <cell r="P660">
            <v>12500</v>
          </cell>
          <cell r="Q660">
            <v>12500</v>
          </cell>
        </row>
        <row r="661">
          <cell r="B661" t="str">
            <v>30327061302</v>
          </cell>
          <cell r="C661" t="str">
            <v>30327</v>
          </cell>
          <cell r="D661">
            <v>1302</v>
          </cell>
          <cell r="E661">
            <v>93600</v>
          </cell>
          <cell r="F661">
            <v>7800</v>
          </cell>
          <cell r="G661">
            <v>7800</v>
          </cell>
          <cell r="H661">
            <v>7800</v>
          </cell>
          <cell r="I661">
            <v>7800</v>
          </cell>
          <cell r="J661">
            <v>7800</v>
          </cell>
          <cell r="K661">
            <v>7800</v>
          </cell>
          <cell r="L661">
            <v>7800</v>
          </cell>
          <cell r="M661">
            <v>7800</v>
          </cell>
          <cell r="N661">
            <v>7800</v>
          </cell>
          <cell r="O661">
            <v>7800</v>
          </cell>
          <cell r="P661">
            <v>7800</v>
          </cell>
          <cell r="Q661">
            <v>7800</v>
          </cell>
        </row>
        <row r="662">
          <cell r="B662" t="str">
            <v>30327062103</v>
          </cell>
          <cell r="C662" t="str">
            <v>30327</v>
          </cell>
          <cell r="D662">
            <v>2103</v>
          </cell>
          <cell r="E662">
            <v>20400</v>
          </cell>
          <cell r="F662">
            <v>1700</v>
          </cell>
          <cell r="G662">
            <v>1700</v>
          </cell>
          <cell r="H662">
            <v>1700</v>
          </cell>
          <cell r="I662">
            <v>1700</v>
          </cell>
          <cell r="J662">
            <v>1700</v>
          </cell>
          <cell r="K662">
            <v>1700</v>
          </cell>
          <cell r="L662">
            <v>1700</v>
          </cell>
          <cell r="M662">
            <v>1700</v>
          </cell>
          <cell r="N662">
            <v>1700</v>
          </cell>
          <cell r="O662">
            <v>1700</v>
          </cell>
          <cell r="P662">
            <v>1700</v>
          </cell>
          <cell r="Q662">
            <v>1700</v>
          </cell>
        </row>
        <row r="663">
          <cell r="B663" t="str">
            <v>30327062202</v>
          </cell>
          <cell r="C663" t="str">
            <v>30327</v>
          </cell>
          <cell r="D663">
            <v>2202</v>
          </cell>
          <cell r="E663">
            <v>128220</v>
          </cell>
          <cell r="F663">
            <v>10685</v>
          </cell>
          <cell r="G663">
            <v>10685</v>
          </cell>
          <cell r="H663">
            <v>10685</v>
          </cell>
          <cell r="I663">
            <v>10685</v>
          </cell>
          <cell r="J663">
            <v>10685</v>
          </cell>
          <cell r="K663">
            <v>10685</v>
          </cell>
          <cell r="L663">
            <v>10685</v>
          </cell>
          <cell r="M663">
            <v>10685</v>
          </cell>
          <cell r="N663">
            <v>10685</v>
          </cell>
          <cell r="O663">
            <v>10685</v>
          </cell>
          <cell r="P663">
            <v>10685</v>
          </cell>
          <cell r="Q663">
            <v>10685</v>
          </cell>
        </row>
        <row r="664">
          <cell r="B664" t="str">
            <v>30327062701</v>
          </cell>
          <cell r="C664" t="str">
            <v>30327</v>
          </cell>
          <cell r="D664">
            <v>2701</v>
          </cell>
          <cell r="E664">
            <v>30200</v>
          </cell>
          <cell r="F664">
            <v>2517</v>
          </cell>
          <cell r="G664">
            <v>2517</v>
          </cell>
          <cell r="H664">
            <v>2517</v>
          </cell>
          <cell r="I664">
            <v>2517</v>
          </cell>
          <cell r="J664">
            <v>2517</v>
          </cell>
          <cell r="K664">
            <v>2517</v>
          </cell>
          <cell r="L664">
            <v>2517</v>
          </cell>
          <cell r="M664">
            <v>2517</v>
          </cell>
          <cell r="N664">
            <v>2517</v>
          </cell>
          <cell r="O664">
            <v>2517</v>
          </cell>
          <cell r="P664">
            <v>2517</v>
          </cell>
          <cell r="Q664">
            <v>2513</v>
          </cell>
        </row>
        <row r="665">
          <cell r="B665" t="str">
            <v>30327062702</v>
          </cell>
          <cell r="C665" t="str">
            <v>30327</v>
          </cell>
          <cell r="D665">
            <v>2702</v>
          </cell>
          <cell r="E665">
            <v>7500</v>
          </cell>
          <cell r="F665">
            <v>625</v>
          </cell>
          <cell r="G665">
            <v>625</v>
          </cell>
          <cell r="H665">
            <v>625</v>
          </cell>
          <cell r="I665">
            <v>625</v>
          </cell>
          <cell r="J665">
            <v>625</v>
          </cell>
          <cell r="K665">
            <v>625</v>
          </cell>
          <cell r="L665">
            <v>625</v>
          </cell>
          <cell r="M665">
            <v>625</v>
          </cell>
          <cell r="N665">
            <v>625</v>
          </cell>
          <cell r="O665">
            <v>625</v>
          </cell>
          <cell r="P665">
            <v>625</v>
          </cell>
          <cell r="Q665">
            <v>625</v>
          </cell>
        </row>
        <row r="666">
          <cell r="B666" t="str">
            <v>30327062705</v>
          </cell>
          <cell r="C666" t="str">
            <v>30327</v>
          </cell>
          <cell r="D666">
            <v>2705</v>
          </cell>
          <cell r="E666">
            <v>9400</v>
          </cell>
          <cell r="F666">
            <v>783</v>
          </cell>
          <cell r="G666">
            <v>783</v>
          </cell>
          <cell r="H666">
            <v>783</v>
          </cell>
          <cell r="I666">
            <v>783</v>
          </cell>
          <cell r="J666">
            <v>783</v>
          </cell>
          <cell r="K666">
            <v>783</v>
          </cell>
          <cell r="L666">
            <v>783</v>
          </cell>
          <cell r="M666">
            <v>783</v>
          </cell>
          <cell r="N666">
            <v>783</v>
          </cell>
          <cell r="O666">
            <v>783</v>
          </cell>
          <cell r="P666">
            <v>783</v>
          </cell>
          <cell r="Q666">
            <v>787</v>
          </cell>
        </row>
        <row r="667">
          <cell r="B667" t="str">
            <v>30327062800</v>
          </cell>
          <cell r="C667" t="str">
            <v>30327</v>
          </cell>
          <cell r="D667">
            <v>2800</v>
          </cell>
          <cell r="E667">
            <v>35700</v>
          </cell>
          <cell r="F667">
            <v>2975</v>
          </cell>
          <cell r="G667">
            <v>2975</v>
          </cell>
          <cell r="H667">
            <v>2975</v>
          </cell>
          <cell r="I667">
            <v>2975</v>
          </cell>
          <cell r="J667">
            <v>2975</v>
          </cell>
          <cell r="K667">
            <v>2975</v>
          </cell>
          <cell r="L667">
            <v>2975</v>
          </cell>
          <cell r="M667">
            <v>2975</v>
          </cell>
          <cell r="N667">
            <v>2975</v>
          </cell>
          <cell r="O667">
            <v>2975</v>
          </cell>
          <cell r="P667">
            <v>2975</v>
          </cell>
          <cell r="Q667">
            <v>2975</v>
          </cell>
        </row>
        <row r="668">
          <cell r="B668" t="str">
            <v>30327062900</v>
          </cell>
          <cell r="C668" t="str">
            <v>30327</v>
          </cell>
          <cell r="D668">
            <v>2900</v>
          </cell>
          <cell r="E668">
            <v>68800</v>
          </cell>
          <cell r="F668">
            <v>5733</v>
          </cell>
          <cell r="G668">
            <v>5733</v>
          </cell>
          <cell r="H668">
            <v>5733</v>
          </cell>
          <cell r="I668">
            <v>5733</v>
          </cell>
          <cell r="J668">
            <v>5733</v>
          </cell>
          <cell r="K668">
            <v>5733</v>
          </cell>
          <cell r="L668">
            <v>5733</v>
          </cell>
          <cell r="M668">
            <v>5733</v>
          </cell>
          <cell r="N668">
            <v>5733</v>
          </cell>
          <cell r="O668">
            <v>5733</v>
          </cell>
          <cell r="P668">
            <v>5733</v>
          </cell>
          <cell r="Q668">
            <v>5737</v>
          </cell>
        </row>
        <row r="669">
          <cell r="B669" t="str">
            <v>30327062907</v>
          </cell>
          <cell r="C669" t="str">
            <v>30327</v>
          </cell>
          <cell r="D669">
            <v>2907</v>
          </cell>
          <cell r="E669">
            <v>9800</v>
          </cell>
          <cell r="F669">
            <v>817</v>
          </cell>
          <cell r="G669">
            <v>817</v>
          </cell>
          <cell r="H669">
            <v>817</v>
          </cell>
          <cell r="I669">
            <v>817</v>
          </cell>
          <cell r="J669">
            <v>817</v>
          </cell>
          <cell r="K669">
            <v>817</v>
          </cell>
          <cell r="L669">
            <v>817</v>
          </cell>
          <cell r="M669">
            <v>817</v>
          </cell>
          <cell r="N669">
            <v>817</v>
          </cell>
          <cell r="O669">
            <v>817</v>
          </cell>
          <cell r="P669">
            <v>817</v>
          </cell>
          <cell r="Q669">
            <v>813</v>
          </cell>
        </row>
        <row r="670">
          <cell r="B670" t="str">
            <v>30327063101</v>
          </cell>
          <cell r="C670" t="str">
            <v>30327</v>
          </cell>
          <cell r="D670">
            <v>3101</v>
          </cell>
          <cell r="E670">
            <v>21600</v>
          </cell>
          <cell r="F670">
            <v>1800</v>
          </cell>
          <cell r="G670">
            <v>1800</v>
          </cell>
          <cell r="H670">
            <v>1800</v>
          </cell>
          <cell r="I670">
            <v>1800</v>
          </cell>
          <cell r="J670">
            <v>1800</v>
          </cell>
          <cell r="K670">
            <v>1800</v>
          </cell>
          <cell r="L670">
            <v>1800</v>
          </cell>
          <cell r="M670">
            <v>1800</v>
          </cell>
          <cell r="N670">
            <v>1800</v>
          </cell>
          <cell r="O670">
            <v>1800</v>
          </cell>
          <cell r="P670">
            <v>1800</v>
          </cell>
          <cell r="Q670">
            <v>1800</v>
          </cell>
        </row>
        <row r="671">
          <cell r="B671" t="str">
            <v>30327063103</v>
          </cell>
          <cell r="C671" t="str">
            <v>30327</v>
          </cell>
          <cell r="D671">
            <v>3103</v>
          </cell>
          <cell r="E671">
            <v>14100</v>
          </cell>
          <cell r="F671">
            <v>1175</v>
          </cell>
          <cell r="G671">
            <v>1175</v>
          </cell>
          <cell r="H671">
            <v>1175</v>
          </cell>
          <cell r="I671">
            <v>1175</v>
          </cell>
          <cell r="J671">
            <v>1175</v>
          </cell>
          <cell r="K671">
            <v>1175</v>
          </cell>
          <cell r="L671">
            <v>1175</v>
          </cell>
          <cell r="M671">
            <v>1175</v>
          </cell>
          <cell r="N671">
            <v>1175</v>
          </cell>
          <cell r="O671">
            <v>1175</v>
          </cell>
          <cell r="P671">
            <v>1175</v>
          </cell>
          <cell r="Q671">
            <v>1175</v>
          </cell>
        </row>
        <row r="672">
          <cell r="B672" t="str">
            <v>30327063302</v>
          </cell>
          <cell r="C672" t="str">
            <v>30327</v>
          </cell>
          <cell r="D672">
            <v>3302</v>
          </cell>
          <cell r="E672">
            <v>65000</v>
          </cell>
          <cell r="F672">
            <v>5417</v>
          </cell>
          <cell r="G672">
            <v>5417</v>
          </cell>
          <cell r="H672">
            <v>5417</v>
          </cell>
          <cell r="I672">
            <v>5417</v>
          </cell>
          <cell r="J672">
            <v>5417</v>
          </cell>
          <cell r="K672">
            <v>5417</v>
          </cell>
          <cell r="L672">
            <v>5417</v>
          </cell>
          <cell r="M672">
            <v>5417</v>
          </cell>
          <cell r="N672">
            <v>5417</v>
          </cell>
          <cell r="O672">
            <v>5417</v>
          </cell>
          <cell r="P672">
            <v>5417</v>
          </cell>
          <cell r="Q672">
            <v>5413</v>
          </cell>
        </row>
        <row r="673">
          <cell r="B673" t="str">
            <v>30327063303</v>
          </cell>
          <cell r="C673" t="str">
            <v>30327</v>
          </cell>
          <cell r="D673">
            <v>3303</v>
          </cell>
          <cell r="E673">
            <v>14100</v>
          </cell>
          <cell r="F673">
            <v>1175</v>
          </cell>
          <cell r="G673">
            <v>1175</v>
          </cell>
          <cell r="H673">
            <v>1175</v>
          </cell>
          <cell r="I673">
            <v>1175</v>
          </cell>
          <cell r="J673">
            <v>1175</v>
          </cell>
          <cell r="K673">
            <v>1175</v>
          </cell>
          <cell r="L673">
            <v>1175</v>
          </cell>
          <cell r="M673">
            <v>1175</v>
          </cell>
          <cell r="N673">
            <v>1175</v>
          </cell>
          <cell r="O673">
            <v>1175</v>
          </cell>
          <cell r="P673">
            <v>1175</v>
          </cell>
          <cell r="Q673">
            <v>1175</v>
          </cell>
        </row>
        <row r="674">
          <cell r="B674" t="str">
            <v>30327063405</v>
          </cell>
          <cell r="C674" t="str">
            <v>30327</v>
          </cell>
          <cell r="D674">
            <v>3405</v>
          </cell>
          <cell r="E674">
            <v>33000</v>
          </cell>
          <cell r="F674">
            <v>2750</v>
          </cell>
          <cell r="G674">
            <v>2750</v>
          </cell>
          <cell r="H674">
            <v>2750</v>
          </cell>
          <cell r="I674">
            <v>2750</v>
          </cell>
          <cell r="J674">
            <v>2750</v>
          </cell>
          <cell r="K674">
            <v>2750</v>
          </cell>
          <cell r="L674">
            <v>2750</v>
          </cell>
          <cell r="M674">
            <v>2750</v>
          </cell>
          <cell r="N674">
            <v>2750</v>
          </cell>
          <cell r="O674">
            <v>2750</v>
          </cell>
          <cell r="P674">
            <v>2750</v>
          </cell>
          <cell r="Q674">
            <v>2750</v>
          </cell>
        </row>
        <row r="675">
          <cell r="B675" t="str">
            <v>30328041302</v>
          </cell>
          <cell r="C675" t="str">
            <v>30328</v>
          </cell>
          <cell r="D675">
            <v>1302</v>
          </cell>
          <cell r="E675">
            <v>39000</v>
          </cell>
          <cell r="F675">
            <v>3250</v>
          </cell>
          <cell r="G675">
            <v>3250</v>
          </cell>
          <cell r="H675">
            <v>3250</v>
          </cell>
          <cell r="I675">
            <v>3250</v>
          </cell>
          <cell r="J675">
            <v>3250</v>
          </cell>
          <cell r="K675">
            <v>3250</v>
          </cell>
          <cell r="L675">
            <v>3250</v>
          </cell>
          <cell r="M675">
            <v>3250</v>
          </cell>
          <cell r="N675">
            <v>3250</v>
          </cell>
          <cell r="O675">
            <v>3250</v>
          </cell>
          <cell r="P675">
            <v>3250</v>
          </cell>
          <cell r="Q675">
            <v>3250</v>
          </cell>
        </row>
        <row r="676">
          <cell r="B676" t="str">
            <v>30328042103</v>
          </cell>
          <cell r="C676" t="str">
            <v>30328</v>
          </cell>
          <cell r="D676">
            <v>2103</v>
          </cell>
          <cell r="E676">
            <v>15900</v>
          </cell>
          <cell r="F676">
            <v>1325</v>
          </cell>
          <cell r="G676">
            <v>1325</v>
          </cell>
          <cell r="H676">
            <v>1325</v>
          </cell>
          <cell r="I676">
            <v>1325</v>
          </cell>
          <cell r="J676">
            <v>1325</v>
          </cell>
          <cell r="K676">
            <v>1325</v>
          </cell>
          <cell r="L676">
            <v>1325</v>
          </cell>
          <cell r="M676">
            <v>1325</v>
          </cell>
          <cell r="N676">
            <v>1325</v>
          </cell>
          <cell r="O676">
            <v>1325</v>
          </cell>
          <cell r="P676">
            <v>1325</v>
          </cell>
          <cell r="Q676">
            <v>1325</v>
          </cell>
        </row>
        <row r="677">
          <cell r="B677" t="str">
            <v>30328042201</v>
          </cell>
          <cell r="C677" t="str">
            <v>30328</v>
          </cell>
          <cell r="D677">
            <v>2201</v>
          </cell>
          <cell r="E677">
            <v>8400</v>
          </cell>
          <cell r="F677">
            <v>700</v>
          </cell>
          <cell r="G677">
            <v>700</v>
          </cell>
          <cell r="H677">
            <v>700</v>
          </cell>
          <cell r="I677">
            <v>700</v>
          </cell>
          <cell r="J677">
            <v>700</v>
          </cell>
          <cell r="K677">
            <v>700</v>
          </cell>
          <cell r="L677">
            <v>700</v>
          </cell>
          <cell r="M677">
            <v>700</v>
          </cell>
          <cell r="N677">
            <v>700</v>
          </cell>
          <cell r="O677">
            <v>700</v>
          </cell>
          <cell r="P677">
            <v>700</v>
          </cell>
          <cell r="Q677">
            <v>700</v>
          </cell>
        </row>
        <row r="678">
          <cell r="B678" t="str">
            <v>30328042202</v>
          </cell>
          <cell r="C678" t="str">
            <v>30328</v>
          </cell>
          <cell r="D678">
            <v>2202</v>
          </cell>
          <cell r="E678">
            <v>74000</v>
          </cell>
          <cell r="F678">
            <v>6166</v>
          </cell>
          <cell r="G678">
            <v>6166</v>
          </cell>
          <cell r="H678">
            <v>6166</v>
          </cell>
          <cell r="I678">
            <v>6166</v>
          </cell>
          <cell r="J678">
            <v>6166</v>
          </cell>
          <cell r="K678">
            <v>6166</v>
          </cell>
          <cell r="L678">
            <v>6166</v>
          </cell>
          <cell r="M678">
            <v>6166</v>
          </cell>
          <cell r="N678">
            <v>6166</v>
          </cell>
          <cell r="O678">
            <v>6166</v>
          </cell>
          <cell r="P678">
            <v>6166</v>
          </cell>
          <cell r="Q678">
            <v>6174</v>
          </cell>
        </row>
        <row r="679">
          <cell r="B679" t="str">
            <v>30328042207</v>
          </cell>
          <cell r="C679" t="str">
            <v>30328</v>
          </cell>
          <cell r="D679">
            <v>2207</v>
          </cell>
          <cell r="E679">
            <v>21000</v>
          </cell>
          <cell r="F679">
            <v>1750</v>
          </cell>
          <cell r="G679">
            <v>1750</v>
          </cell>
          <cell r="H679">
            <v>1750</v>
          </cell>
          <cell r="I679">
            <v>1750</v>
          </cell>
          <cell r="J679">
            <v>1750</v>
          </cell>
          <cell r="K679">
            <v>1750</v>
          </cell>
          <cell r="L679">
            <v>1750</v>
          </cell>
          <cell r="M679">
            <v>1750</v>
          </cell>
          <cell r="N679">
            <v>1750</v>
          </cell>
          <cell r="O679">
            <v>1750</v>
          </cell>
          <cell r="P679">
            <v>1750</v>
          </cell>
          <cell r="Q679">
            <v>1750</v>
          </cell>
        </row>
        <row r="680">
          <cell r="B680" t="str">
            <v>30328042701</v>
          </cell>
          <cell r="C680" t="str">
            <v>30328</v>
          </cell>
          <cell r="D680">
            <v>2701</v>
          </cell>
          <cell r="E680">
            <v>32700</v>
          </cell>
          <cell r="F680">
            <v>2725</v>
          </cell>
          <cell r="G680">
            <v>2725</v>
          </cell>
          <cell r="H680">
            <v>2725</v>
          </cell>
          <cell r="I680">
            <v>2725</v>
          </cell>
          <cell r="J680">
            <v>2725</v>
          </cell>
          <cell r="K680">
            <v>2725</v>
          </cell>
          <cell r="L680">
            <v>2725</v>
          </cell>
          <cell r="M680">
            <v>2725</v>
          </cell>
          <cell r="N680">
            <v>2725</v>
          </cell>
          <cell r="O680">
            <v>2725</v>
          </cell>
          <cell r="P680">
            <v>2725</v>
          </cell>
          <cell r="Q680">
            <v>2725</v>
          </cell>
        </row>
        <row r="681">
          <cell r="B681" t="str">
            <v>30328042702</v>
          </cell>
          <cell r="C681" t="str">
            <v>30328</v>
          </cell>
          <cell r="D681">
            <v>2702</v>
          </cell>
          <cell r="E681">
            <v>16500</v>
          </cell>
          <cell r="F681">
            <v>1375</v>
          </cell>
          <cell r="G681">
            <v>1375</v>
          </cell>
          <cell r="H681">
            <v>1375</v>
          </cell>
          <cell r="I681">
            <v>1375</v>
          </cell>
          <cell r="J681">
            <v>1375</v>
          </cell>
          <cell r="K681">
            <v>1375</v>
          </cell>
          <cell r="L681">
            <v>1375</v>
          </cell>
          <cell r="M681">
            <v>1375</v>
          </cell>
          <cell r="N681">
            <v>1375</v>
          </cell>
          <cell r="O681">
            <v>1375</v>
          </cell>
          <cell r="P681">
            <v>1375</v>
          </cell>
          <cell r="Q681">
            <v>1375</v>
          </cell>
        </row>
        <row r="682">
          <cell r="B682" t="str">
            <v>30328042705</v>
          </cell>
          <cell r="C682" t="str">
            <v>30328</v>
          </cell>
          <cell r="D682">
            <v>2705</v>
          </cell>
          <cell r="E682">
            <v>20400</v>
          </cell>
          <cell r="F682">
            <v>1700</v>
          </cell>
          <cell r="G682">
            <v>1700</v>
          </cell>
          <cell r="H682">
            <v>1700</v>
          </cell>
          <cell r="I682">
            <v>1700</v>
          </cell>
          <cell r="J682">
            <v>1700</v>
          </cell>
          <cell r="K682">
            <v>1700</v>
          </cell>
          <cell r="L682">
            <v>1700</v>
          </cell>
          <cell r="M682">
            <v>1700</v>
          </cell>
          <cell r="N682">
            <v>1700</v>
          </cell>
          <cell r="O682">
            <v>1700</v>
          </cell>
          <cell r="P682">
            <v>1700</v>
          </cell>
          <cell r="Q682">
            <v>1700</v>
          </cell>
        </row>
        <row r="683">
          <cell r="B683" t="str">
            <v>30328042708</v>
          </cell>
          <cell r="C683" t="str">
            <v>30328</v>
          </cell>
          <cell r="D683">
            <v>2708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</row>
        <row r="684">
          <cell r="B684" t="str">
            <v>30328042800</v>
          </cell>
          <cell r="C684" t="str">
            <v>30328</v>
          </cell>
          <cell r="D684">
            <v>2800</v>
          </cell>
          <cell r="E684">
            <v>143651</v>
          </cell>
          <cell r="F684">
            <v>11970</v>
          </cell>
          <cell r="G684">
            <v>11970</v>
          </cell>
          <cell r="H684">
            <v>11970</v>
          </cell>
          <cell r="I684">
            <v>11970</v>
          </cell>
          <cell r="J684">
            <v>11970</v>
          </cell>
          <cell r="K684">
            <v>11970</v>
          </cell>
          <cell r="L684">
            <v>11970</v>
          </cell>
          <cell r="M684">
            <v>11970</v>
          </cell>
          <cell r="N684">
            <v>11970</v>
          </cell>
          <cell r="O684">
            <v>11970</v>
          </cell>
          <cell r="P684">
            <v>11970</v>
          </cell>
          <cell r="Q684">
            <v>11981</v>
          </cell>
        </row>
        <row r="685">
          <cell r="B685" t="str">
            <v>30328042900</v>
          </cell>
          <cell r="C685" t="str">
            <v>30328</v>
          </cell>
          <cell r="D685">
            <v>2900</v>
          </cell>
          <cell r="E685">
            <v>114000</v>
          </cell>
          <cell r="F685">
            <v>9500</v>
          </cell>
          <cell r="G685">
            <v>9500</v>
          </cell>
          <cell r="H685">
            <v>9500</v>
          </cell>
          <cell r="I685">
            <v>9500</v>
          </cell>
          <cell r="J685">
            <v>9500</v>
          </cell>
          <cell r="K685">
            <v>9500</v>
          </cell>
          <cell r="L685">
            <v>9500</v>
          </cell>
          <cell r="M685">
            <v>9500</v>
          </cell>
          <cell r="N685">
            <v>9500</v>
          </cell>
          <cell r="O685">
            <v>9500</v>
          </cell>
          <cell r="P685">
            <v>9500</v>
          </cell>
          <cell r="Q685">
            <v>9500</v>
          </cell>
        </row>
        <row r="686">
          <cell r="B686" t="str">
            <v>30328042907</v>
          </cell>
          <cell r="C686" t="str">
            <v>30328</v>
          </cell>
          <cell r="D686">
            <v>2907</v>
          </cell>
          <cell r="E686">
            <v>79200</v>
          </cell>
          <cell r="F686">
            <v>6600</v>
          </cell>
          <cell r="G686">
            <v>6600</v>
          </cell>
          <cell r="H686">
            <v>6600</v>
          </cell>
          <cell r="I686">
            <v>6600</v>
          </cell>
          <cell r="J686">
            <v>6600</v>
          </cell>
          <cell r="K686">
            <v>6600</v>
          </cell>
          <cell r="L686">
            <v>6600</v>
          </cell>
          <cell r="M686">
            <v>6600</v>
          </cell>
          <cell r="N686">
            <v>6600</v>
          </cell>
          <cell r="O686">
            <v>6600</v>
          </cell>
          <cell r="P686">
            <v>6600</v>
          </cell>
          <cell r="Q686">
            <v>6600</v>
          </cell>
        </row>
        <row r="687">
          <cell r="B687" t="str">
            <v>30328042908</v>
          </cell>
          <cell r="C687" t="str">
            <v>30328</v>
          </cell>
          <cell r="D687">
            <v>2908</v>
          </cell>
          <cell r="E687">
            <v>33450</v>
          </cell>
          <cell r="F687">
            <v>2787</v>
          </cell>
          <cell r="G687">
            <v>2787</v>
          </cell>
          <cell r="H687">
            <v>2787</v>
          </cell>
          <cell r="I687">
            <v>2787</v>
          </cell>
          <cell r="J687">
            <v>2787</v>
          </cell>
          <cell r="K687">
            <v>2787</v>
          </cell>
          <cell r="L687">
            <v>2787</v>
          </cell>
          <cell r="M687">
            <v>2787</v>
          </cell>
          <cell r="N687">
            <v>2787</v>
          </cell>
          <cell r="O687">
            <v>2787</v>
          </cell>
          <cell r="P687">
            <v>2787</v>
          </cell>
          <cell r="Q687">
            <v>2793</v>
          </cell>
        </row>
        <row r="688">
          <cell r="B688" t="str">
            <v>30328042925</v>
          </cell>
          <cell r="C688" t="str">
            <v>30328</v>
          </cell>
          <cell r="D688">
            <v>2925</v>
          </cell>
          <cell r="E688">
            <v>24000</v>
          </cell>
          <cell r="F688">
            <v>2000</v>
          </cell>
          <cell r="G688">
            <v>2000</v>
          </cell>
          <cell r="H688">
            <v>2000</v>
          </cell>
          <cell r="I688">
            <v>2000</v>
          </cell>
          <cell r="J688">
            <v>2000</v>
          </cell>
          <cell r="K688">
            <v>2000</v>
          </cell>
          <cell r="L688">
            <v>2000</v>
          </cell>
          <cell r="M688">
            <v>2000</v>
          </cell>
          <cell r="N688">
            <v>2000</v>
          </cell>
          <cell r="O688">
            <v>2000</v>
          </cell>
          <cell r="P688">
            <v>2000</v>
          </cell>
          <cell r="Q688">
            <v>2000</v>
          </cell>
        </row>
        <row r="689">
          <cell r="B689" t="str">
            <v>30328043101</v>
          </cell>
          <cell r="C689" t="str">
            <v>30328</v>
          </cell>
          <cell r="D689">
            <v>3101</v>
          </cell>
          <cell r="E689">
            <v>75000</v>
          </cell>
          <cell r="F689">
            <v>6250</v>
          </cell>
          <cell r="G689">
            <v>6250</v>
          </cell>
          <cell r="H689">
            <v>6250</v>
          </cell>
          <cell r="I689">
            <v>6250</v>
          </cell>
          <cell r="J689">
            <v>6250</v>
          </cell>
          <cell r="K689">
            <v>6250</v>
          </cell>
          <cell r="L689">
            <v>6250</v>
          </cell>
          <cell r="M689">
            <v>6250</v>
          </cell>
          <cell r="N689">
            <v>6250</v>
          </cell>
          <cell r="O689">
            <v>6250</v>
          </cell>
          <cell r="P689">
            <v>6250</v>
          </cell>
          <cell r="Q689">
            <v>6250</v>
          </cell>
        </row>
        <row r="690">
          <cell r="B690" t="str">
            <v>30328043103</v>
          </cell>
          <cell r="C690" t="str">
            <v>30328</v>
          </cell>
          <cell r="D690">
            <v>3103</v>
          </cell>
          <cell r="E690">
            <v>72000</v>
          </cell>
          <cell r="F690">
            <v>6000</v>
          </cell>
          <cell r="G690">
            <v>6000</v>
          </cell>
          <cell r="H690">
            <v>6000</v>
          </cell>
          <cell r="I690">
            <v>6000</v>
          </cell>
          <cell r="J690">
            <v>6000</v>
          </cell>
          <cell r="K690">
            <v>6000</v>
          </cell>
          <cell r="L690">
            <v>6000</v>
          </cell>
          <cell r="M690">
            <v>6000</v>
          </cell>
          <cell r="N690">
            <v>6000</v>
          </cell>
          <cell r="O690">
            <v>6000</v>
          </cell>
          <cell r="P690">
            <v>6000</v>
          </cell>
          <cell r="Q690">
            <v>6000</v>
          </cell>
        </row>
        <row r="691">
          <cell r="B691" t="str">
            <v>30328043106</v>
          </cell>
          <cell r="C691" t="str">
            <v>30328</v>
          </cell>
          <cell r="D691">
            <v>3106</v>
          </cell>
          <cell r="E691">
            <v>30000</v>
          </cell>
          <cell r="F691">
            <v>2500</v>
          </cell>
          <cell r="G691">
            <v>2500</v>
          </cell>
          <cell r="H691">
            <v>2500</v>
          </cell>
          <cell r="I691">
            <v>2500</v>
          </cell>
          <cell r="J691">
            <v>2500</v>
          </cell>
          <cell r="K691">
            <v>2500</v>
          </cell>
          <cell r="L691">
            <v>2500</v>
          </cell>
          <cell r="M691">
            <v>2500</v>
          </cell>
          <cell r="N691">
            <v>2500</v>
          </cell>
          <cell r="O691">
            <v>2500</v>
          </cell>
          <cell r="P691">
            <v>2500</v>
          </cell>
          <cell r="Q691">
            <v>2500</v>
          </cell>
        </row>
        <row r="692">
          <cell r="B692" t="str">
            <v>30328043109</v>
          </cell>
          <cell r="C692" t="str">
            <v>30328</v>
          </cell>
          <cell r="D692">
            <v>3109</v>
          </cell>
          <cell r="E692">
            <v>51000</v>
          </cell>
          <cell r="F692">
            <v>0</v>
          </cell>
          <cell r="G692">
            <v>8500</v>
          </cell>
          <cell r="H692">
            <v>0</v>
          </cell>
          <cell r="I692">
            <v>8500</v>
          </cell>
          <cell r="J692">
            <v>0</v>
          </cell>
          <cell r="K692">
            <v>8500</v>
          </cell>
          <cell r="L692">
            <v>0</v>
          </cell>
          <cell r="M692">
            <v>8500</v>
          </cell>
          <cell r="N692">
            <v>0</v>
          </cell>
          <cell r="O692">
            <v>8500</v>
          </cell>
          <cell r="P692">
            <v>0</v>
          </cell>
          <cell r="Q692">
            <v>8500</v>
          </cell>
        </row>
        <row r="693">
          <cell r="B693" t="str">
            <v>30328043111</v>
          </cell>
          <cell r="C693" t="str">
            <v>30328</v>
          </cell>
          <cell r="D693">
            <v>3111</v>
          </cell>
          <cell r="E693">
            <v>162000</v>
          </cell>
          <cell r="F693">
            <v>0</v>
          </cell>
          <cell r="G693">
            <v>0</v>
          </cell>
          <cell r="H693">
            <v>54000</v>
          </cell>
          <cell r="I693">
            <v>0</v>
          </cell>
          <cell r="J693">
            <v>0</v>
          </cell>
          <cell r="K693">
            <v>0</v>
          </cell>
          <cell r="L693">
            <v>54000</v>
          </cell>
          <cell r="M693">
            <v>0</v>
          </cell>
          <cell r="N693">
            <v>0</v>
          </cell>
          <cell r="O693">
            <v>54000</v>
          </cell>
          <cell r="P693">
            <v>0</v>
          </cell>
          <cell r="Q693">
            <v>0</v>
          </cell>
        </row>
        <row r="694">
          <cell r="B694" t="str">
            <v>30328043302</v>
          </cell>
          <cell r="C694" t="str">
            <v>30328</v>
          </cell>
          <cell r="D694">
            <v>3302</v>
          </cell>
          <cell r="E694">
            <v>59100</v>
          </cell>
          <cell r="F694">
            <v>4925</v>
          </cell>
          <cell r="G694">
            <v>4925</v>
          </cell>
          <cell r="H694">
            <v>4925</v>
          </cell>
          <cell r="I694">
            <v>4925</v>
          </cell>
          <cell r="J694">
            <v>4925</v>
          </cell>
          <cell r="K694">
            <v>4925</v>
          </cell>
          <cell r="L694">
            <v>4925</v>
          </cell>
          <cell r="M694">
            <v>4925</v>
          </cell>
          <cell r="N694">
            <v>4925</v>
          </cell>
          <cell r="O694">
            <v>4925</v>
          </cell>
          <cell r="P694">
            <v>4925</v>
          </cell>
          <cell r="Q694">
            <v>4925</v>
          </cell>
        </row>
        <row r="695">
          <cell r="B695" t="str">
            <v>30328043303</v>
          </cell>
          <cell r="C695" t="str">
            <v>30328</v>
          </cell>
          <cell r="D695">
            <v>3303</v>
          </cell>
          <cell r="E695">
            <v>30000</v>
          </cell>
          <cell r="F695">
            <v>2500</v>
          </cell>
          <cell r="G695">
            <v>2500</v>
          </cell>
          <cell r="H695">
            <v>2500</v>
          </cell>
          <cell r="I695">
            <v>2500</v>
          </cell>
          <cell r="J695">
            <v>2500</v>
          </cell>
          <cell r="K695">
            <v>2500</v>
          </cell>
          <cell r="L695">
            <v>2500</v>
          </cell>
          <cell r="M695">
            <v>2500</v>
          </cell>
          <cell r="N695">
            <v>2500</v>
          </cell>
          <cell r="O695">
            <v>2500</v>
          </cell>
          <cell r="P695">
            <v>2500</v>
          </cell>
          <cell r="Q695">
            <v>2500</v>
          </cell>
        </row>
        <row r="696">
          <cell r="B696" t="str">
            <v>30328043401</v>
          </cell>
          <cell r="C696" t="str">
            <v>30328</v>
          </cell>
          <cell r="D696">
            <v>3401</v>
          </cell>
          <cell r="E696">
            <v>30000</v>
          </cell>
          <cell r="F696">
            <v>0</v>
          </cell>
          <cell r="G696">
            <v>5000</v>
          </cell>
          <cell r="H696">
            <v>0</v>
          </cell>
          <cell r="I696">
            <v>5000</v>
          </cell>
          <cell r="J696">
            <v>0</v>
          </cell>
          <cell r="K696">
            <v>5000</v>
          </cell>
          <cell r="L696">
            <v>0</v>
          </cell>
          <cell r="M696">
            <v>5000</v>
          </cell>
          <cell r="N696">
            <v>0</v>
          </cell>
          <cell r="O696">
            <v>5000</v>
          </cell>
          <cell r="P696">
            <v>0</v>
          </cell>
          <cell r="Q696">
            <v>5000</v>
          </cell>
        </row>
        <row r="697">
          <cell r="B697" t="str">
            <v>30328043404</v>
          </cell>
          <cell r="C697" t="str">
            <v>30328</v>
          </cell>
          <cell r="D697">
            <v>3404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</row>
        <row r="698">
          <cell r="B698" t="str">
            <v>30329061302</v>
          </cell>
          <cell r="C698" t="str">
            <v>30329</v>
          </cell>
          <cell r="D698">
            <v>1302</v>
          </cell>
          <cell r="E698">
            <v>158132</v>
          </cell>
          <cell r="F698">
            <v>13178</v>
          </cell>
          <cell r="G698">
            <v>13178</v>
          </cell>
          <cell r="H698">
            <v>13178</v>
          </cell>
          <cell r="I698">
            <v>13178</v>
          </cell>
          <cell r="J698">
            <v>13178</v>
          </cell>
          <cell r="K698">
            <v>13178</v>
          </cell>
          <cell r="L698">
            <v>13178</v>
          </cell>
          <cell r="M698">
            <v>13178</v>
          </cell>
          <cell r="N698">
            <v>13178</v>
          </cell>
          <cell r="O698">
            <v>13178</v>
          </cell>
          <cell r="P698">
            <v>13178</v>
          </cell>
          <cell r="Q698">
            <v>13174</v>
          </cell>
        </row>
        <row r="699">
          <cell r="B699" t="str">
            <v>30329062103</v>
          </cell>
          <cell r="C699" t="str">
            <v>30329</v>
          </cell>
          <cell r="D699">
            <v>2103</v>
          </cell>
          <cell r="E699">
            <v>31400</v>
          </cell>
          <cell r="F699">
            <v>2617</v>
          </cell>
          <cell r="G699">
            <v>2617</v>
          </cell>
          <cell r="H699">
            <v>2617</v>
          </cell>
          <cell r="I699">
            <v>2617</v>
          </cell>
          <cell r="J699">
            <v>2617</v>
          </cell>
          <cell r="K699">
            <v>2617</v>
          </cell>
          <cell r="L699">
            <v>2617</v>
          </cell>
          <cell r="M699">
            <v>2617</v>
          </cell>
          <cell r="N699">
            <v>2617</v>
          </cell>
          <cell r="O699">
            <v>2617</v>
          </cell>
          <cell r="P699">
            <v>2617</v>
          </cell>
          <cell r="Q699">
            <v>2613</v>
          </cell>
        </row>
        <row r="700">
          <cell r="B700" t="str">
            <v>30329062202</v>
          </cell>
          <cell r="C700" t="str">
            <v>30329</v>
          </cell>
          <cell r="D700">
            <v>2202</v>
          </cell>
          <cell r="E700">
            <v>238539</v>
          </cell>
          <cell r="F700">
            <v>19878</v>
          </cell>
          <cell r="G700">
            <v>19878</v>
          </cell>
          <cell r="H700">
            <v>19878</v>
          </cell>
          <cell r="I700">
            <v>19878</v>
          </cell>
          <cell r="J700">
            <v>19878</v>
          </cell>
          <cell r="K700">
            <v>19878</v>
          </cell>
          <cell r="L700">
            <v>19878</v>
          </cell>
          <cell r="M700">
            <v>19878</v>
          </cell>
          <cell r="N700">
            <v>19878</v>
          </cell>
          <cell r="O700">
            <v>19878</v>
          </cell>
          <cell r="P700">
            <v>19878</v>
          </cell>
          <cell r="Q700">
            <v>19881</v>
          </cell>
        </row>
        <row r="701">
          <cell r="B701" t="str">
            <v>30329062207</v>
          </cell>
          <cell r="C701" t="str">
            <v>30329</v>
          </cell>
          <cell r="D701">
            <v>2207</v>
          </cell>
          <cell r="E701">
            <v>23677</v>
          </cell>
          <cell r="F701">
            <v>1973</v>
          </cell>
          <cell r="G701">
            <v>1973</v>
          </cell>
          <cell r="H701">
            <v>1973</v>
          </cell>
          <cell r="I701">
            <v>1973</v>
          </cell>
          <cell r="J701">
            <v>1973</v>
          </cell>
          <cell r="K701">
            <v>1973</v>
          </cell>
          <cell r="L701">
            <v>1973</v>
          </cell>
          <cell r="M701">
            <v>1973</v>
          </cell>
          <cell r="N701">
            <v>1973</v>
          </cell>
          <cell r="O701">
            <v>1973</v>
          </cell>
          <cell r="P701">
            <v>1973</v>
          </cell>
          <cell r="Q701">
            <v>1974</v>
          </cell>
        </row>
        <row r="702">
          <cell r="B702" t="str">
            <v>30329062208</v>
          </cell>
          <cell r="C702" t="str">
            <v>30329</v>
          </cell>
          <cell r="D702">
            <v>2208</v>
          </cell>
          <cell r="E702">
            <v>16254</v>
          </cell>
          <cell r="F702">
            <v>1354</v>
          </cell>
          <cell r="G702">
            <v>1354</v>
          </cell>
          <cell r="H702">
            <v>1354</v>
          </cell>
          <cell r="I702">
            <v>1354</v>
          </cell>
          <cell r="J702">
            <v>1354</v>
          </cell>
          <cell r="K702">
            <v>1354</v>
          </cell>
          <cell r="L702">
            <v>1354</v>
          </cell>
          <cell r="M702">
            <v>1354</v>
          </cell>
          <cell r="N702">
            <v>1354</v>
          </cell>
          <cell r="O702">
            <v>1354</v>
          </cell>
          <cell r="P702">
            <v>1354</v>
          </cell>
          <cell r="Q702">
            <v>1360</v>
          </cell>
        </row>
        <row r="703">
          <cell r="B703" t="str">
            <v>30329062306</v>
          </cell>
          <cell r="C703" t="str">
            <v>30329</v>
          </cell>
          <cell r="D703">
            <v>2306</v>
          </cell>
          <cell r="E703">
            <v>12800</v>
          </cell>
          <cell r="F703">
            <v>1067</v>
          </cell>
          <cell r="G703">
            <v>1067</v>
          </cell>
          <cell r="H703">
            <v>1067</v>
          </cell>
          <cell r="I703">
            <v>1067</v>
          </cell>
          <cell r="J703">
            <v>1067</v>
          </cell>
          <cell r="K703">
            <v>1067</v>
          </cell>
          <cell r="L703">
            <v>1067</v>
          </cell>
          <cell r="M703">
            <v>1067</v>
          </cell>
          <cell r="N703">
            <v>1067</v>
          </cell>
          <cell r="O703">
            <v>1067</v>
          </cell>
          <cell r="P703">
            <v>1067</v>
          </cell>
          <cell r="Q703">
            <v>1063</v>
          </cell>
        </row>
        <row r="704">
          <cell r="B704" t="str">
            <v>30329062701</v>
          </cell>
          <cell r="C704" t="str">
            <v>30329</v>
          </cell>
          <cell r="D704">
            <v>2701</v>
          </cell>
          <cell r="E704">
            <v>80200</v>
          </cell>
          <cell r="F704">
            <v>6683</v>
          </cell>
          <cell r="G704">
            <v>6683</v>
          </cell>
          <cell r="H704">
            <v>6683</v>
          </cell>
          <cell r="I704">
            <v>6683</v>
          </cell>
          <cell r="J704">
            <v>6683</v>
          </cell>
          <cell r="K704">
            <v>6683</v>
          </cell>
          <cell r="L704">
            <v>6683</v>
          </cell>
          <cell r="M704">
            <v>6683</v>
          </cell>
          <cell r="N704">
            <v>6683</v>
          </cell>
          <cell r="O704">
            <v>6683</v>
          </cell>
          <cell r="P704">
            <v>6683</v>
          </cell>
          <cell r="Q704">
            <v>6687</v>
          </cell>
        </row>
        <row r="705">
          <cell r="B705" t="str">
            <v>30329062702</v>
          </cell>
          <cell r="C705" t="str">
            <v>30329</v>
          </cell>
          <cell r="D705">
            <v>2702</v>
          </cell>
          <cell r="E705">
            <v>6300</v>
          </cell>
          <cell r="F705">
            <v>525</v>
          </cell>
          <cell r="G705">
            <v>525</v>
          </cell>
          <cell r="H705">
            <v>525</v>
          </cell>
          <cell r="I705">
            <v>525</v>
          </cell>
          <cell r="J705">
            <v>525</v>
          </cell>
          <cell r="K705">
            <v>525</v>
          </cell>
          <cell r="L705">
            <v>525</v>
          </cell>
          <cell r="M705">
            <v>525</v>
          </cell>
          <cell r="N705">
            <v>525</v>
          </cell>
          <cell r="O705">
            <v>525</v>
          </cell>
          <cell r="P705">
            <v>525</v>
          </cell>
          <cell r="Q705">
            <v>525</v>
          </cell>
        </row>
        <row r="706">
          <cell r="B706" t="str">
            <v>30329062704</v>
          </cell>
          <cell r="C706" t="str">
            <v>30329</v>
          </cell>
          <cell r="D706">
            <v>2704</v>
          </cell>
          <cell r="E706">
            <v>8100</v>
          </cell>
          <cell r="F706">
            <v>675</v>
          </cell>
          <cell r="G706">
            <v>675</v>
          </cell>
          <cell r="H706">
            <v>675</v>
          </cell>
          <cell r="I706">
            <v>675</v>
          </cell>
          <cell r="J706">
            <v>675</v>
          </cell>
          <cell r="K706">
            <v>675</v>
          </cell>
          <cell r="L706">
            <v>675</v>
          </cell>
          <cell r="M706">
            <v>675</v>
          </cell>
          <cell r="N706">
            <v>675</v>
          </cell>
          <cell r="O706">
            <v>675</v>
          </cell>
          <cell r="P706">
            <v>675</v>
          </cell>
          <cell r="Q706">
            <v>675</v>
          </cell>
        </row>
        <row r="707">
          <cell r="B707" t="str">
            <v>30329062705</v>
          </cell>
          <cell r="C707" t="str">
            <v>30329</v>
          </cell>
          <cell r="D707">
            <v>2705</v>
          </cell>
          <cell r="E707">
            <v>18700</v>
          </cell>
          <cell r="F707">
            <v>1558</v>
          </cell>
          <cell r="G707">
            <v>1558</v>
          </cell>
          <cell r="H707">
            <v>1558</v>
          </cell>
          <cell r="I707">
            <v>1558</v>
          </cell>
          <cell r="J707">
            <v>1558</v>
          </cell>
          <cell r="K707">
            <v>1558</v>
          </cell>
          <cell r="L707">
            <v>1558</v>
          </cell>
          <cell r="M707">
            <v>1558</v>
          </cell>
          <cell r="N707">
            <v>1558</v>
          </cell>
          <cell r="O707">
            <v>1558</v>
          </cell>
          <cell r="P707">
            <v>1558</v>
          </cell>
          <cell r="Q707">
            <v>1562</v>
          </cell>
        </row>
        <row r="708">
          <cell r="B708" t="str">
            <v>30329062800</v>
          </cell>
          <cell r="C708" t="str">
            <v>30329</v>
          </cell>
          <cell r="D708">
            <v>2800</v>
          </cell>
          <cell r="E708">
            <v>110268</v>
          </cell>
          <cell r="F708">
            <v>9189</v>
          </cell>
          <cell r="G708">
            <v>9189</v>
          </cell>
          <cell r="H708">
            <v>9189</v>
          </cell>
          <cell r="I708">
            <v>9189</v>
          </cell>
          <cell r="J708">
            <v>9189</v>
          </cell>
          <cell r="K708">
            <v>9189</v>
          </cell>
          <cell r="L708">
            <v>9189</v>
          </cell>
          <cell r="M708">
            <v>9189</v>
          </cell>
          <cell r="N708">
            <v>9189</v>
          </cell>
          <cell r="O708">
            <v>9189</v>
          </cell>
          <cell r="P708">
            <v>9189</v>
          </cell>
          <cell r="Q708">
            <v>9189</v>
          </cell>
        </row>
        <row r="709">
          <cell r="B709" t="str">
            <v>30329062900</v>
          </cell>
          <cell r="C709" t="str">
            <v>30329</v>
          </cell>
          <cell r="D709">
            <v>2900</v>
          </cell>
          <cell r="E709">
            <v>89400</v>
          </cell>
          <cell r="F709">
            <v>7450</v>
          </cell>
          <cell r="G709">
            <v>7450</v>
          </cell>
          <cell r="H709">
            <v>7450</v>
          </cell>
          <cell r="I709">
            <v>7450</v>
          </cell>
          <cell r="J709">
            <v>7450</v>
          </cell>
          <cell r="K709">
            <v>7450</v>
          </cell>
          <cell r="L709">
            <v>7450</v>
          </cell>
          <cell r="M709">
            <v>7450</v>
          </cell>
          <cell r="N709">
            <v>7450</v>
          </cell>
          <cell r="O709">
            <v>7450</v>
          </cell>
          <cell r="P709">
            <v>7450</v>
          </cell>
          <cell r="Q709">
            <v>7450</v>
          </cell>
        </row>
        <row r="710">
          <cell r="B710" t="str">
            <v>30329062907</v>
          </cell>
          <cell r="C710" t="str">
            <v>30329</v>
          </cell>
          <cell r="D710">
            <v>2907</v>
          </cell>
          <cell r="E710">
            <v>128400</v>
          </cell>
          <cell r="F710">
            <v>10700</v>
          </cell>
          <cell r="G710">
            <v>10700</v>
          </cell>
          <cell r="H710">
            <v>10700</v>
          </cell>
          <cell r="I710">
            <v>10700</v>
          </cell>
          <cell r="J710">
            <v>10700</v>
          </cell>
          <cell r="K710">
            <v>10700</v>
          </cell>
          <cell r="L710">
            <v>10700</v>
          </cell>
          <cell r="M710">
            <v>10700</v>
          </cell>
          <cell r="N710">
            <v>10700</v>
          </cell>
          <cell r="O710">
            <v>10700</v>
          </cell>
          <cell r="P710">
            <v>10700</v>
          </cell>
          <cell r="Q710">
            <v>10700</v>
          </cell>
        </row>
        <row r="711">
          <cell r="B711" t="str">
            <v>30329063101</v>
          </cell>
          <cell r="C711" t="str">
            <v>30329</v>
          </cell>
          <cell r="D711">
            <v>3101</v>
          </cell>
          <cell r="E711">
            <v>60000</v>
          </cell>
          <cell r="F711">
            <v>5000</v>
          </cell>
          <cell r="G711">
            <v>5000</v>
          </cell>
          <cell r="H711">
            <v>5000</v>
          </cell>
          <cell r="I711">
            <v>5000</v>
          </cell>
          <cell r="J711">
            <v>5000</v>
          </cell>
          <cell r="K711">
            <v>5000</v>
          </cell>
          <cell r="L711">
            <v>5000</v>
          </cell>
          <cell r="M711">
            <v>5000</v>
          </cell>
          <cell r="N711">
            <v>5000</v>
          </cell>
          <cell r="O711">
            <v>5000</v>
          </cell>
          <cell r="P711">
            <v>5000</v>
          </cell>
          <cell r="Q711">
            <v>5000</v>
          </cell>
        </row>
        <row r="712">
          <cell r="B712" t="str">
            <v>30329063103</v>
          </cell>
          <cell r="C712" t="str">
            <v>30329</v>
          </cell>
          <cell r="D712">
            <v>3103</v>
          </cell>
          <cell r="E712">
            <v>28200</v>
          </cell>
          <cell r="F712">
            <v>2350</v>
          </cell>
          <cell r="G712">
            <v>2350</v>
          </cell>
          <cell r="H712">
            <v>2350</v>
          </cell>
          <cell r="I712">
            <v>2350</v>
          </cell>
          <cell r="J712">
            <v>2350</v>
          </cell>
          <cell r="K712">
            <v>2350</v>
          </cell>
          <cell r="L712">
            <v>2350</v>
          </cell>
          <cell r="M712">
            <v>2350</v>
          </cell>
          <cell r="N712">
            <v>2350</v>
          </cell>
          <cell r="O712">
            <v>2350</v>
          </cell>
          <cell r="P712">
            <v>2350</v>
          </cell>
          <cell r="Q712">
            <v>2350</v>
          </cell>
        </row>
        <row r="713">
          <cell r="B713" t="str">
            <v>30329063302</v>
          </cell>
          <cell r="C713" t="str">
            <v>30329</v>
          </cell>
          <cell r="D713">
            <v>3302</v>
          </cell>
          <cell r="E713">
            <v>189300</v>
          </cell>
          <cell r="F713">
            <v>15775</v>
          </cell>
          <cell r="G713">
            <v>15775</v>
          </cell>
          <cell r="H713">
            <v>15775</v>
          </cell>
          <cell r="I713">
            <v>15775</v>
          </cell>
          <cell r="J713">
            <v>15775</v>
          </cell>
          <cell r="K713">
            <v>15775</v>
          </cell>
          <cell r="L713">
            <v>15775</v>
          </cell>
          <cell r="M713">
            <v>15775</v>
          </cell>
          <cell r="N713">
            <v>15775</v>
          </cell>
          <cell r="O713">
            <v>15775</v>
          </cell>
          <cell r="P713">
            <v>15775</v>
          </cell>
          <cell r="Q713">
            <v>15775</v>
          </cell>
        </row>
        <row r="714">
          <cell r="B714" t="str">
            <v>30329063303</v>
          </cell>
          <cell r="C714" t="str">
            <v>30329</v>
          </cell>
          <cell r="D714">
            <v>3303</v>
          </cell>
          <cell r="E714">
            <v>28300</v>
          </cell>
          <cell r="F714">
            <v>2358</v>
          </cell>
          <cell r="G714">
            <v>2358</v>
          </cell>
          <cell r="H714">
            <v>2358</v>
          </cell>
          <cell r="I714">
            <v>2358</v>
          </cell>
          <cell r="J714">
            <v>2358</v>
          </cell>
          <cell r="K714">
            <v>2358</v>
          </cell>
          <cell r="L714">
            <v>2358</v>
          </cell>
          <cell r="M714">
            <v>2358</v>
          </cell>
          <cell r="N714">
            <v>2358</v>
          </cell>
          <cell r="O714">
            <v>2358</v>
          </cell>
          <cell r="P714">
            <v>2358</v>
          </cell>
          <cell r="Q714">
            <v>2362</v>
          </cell>
        </row>
        <row r="715">
          <cell r="B715" t="str">
            <v>30329063401</v>
          </cell>
          <cell r="C715" t="str">
            <v>30329</v>
          </cell>
          <cell r="D715">
            <v>3401</v>
          </cell>
          <cell r="E715">
            <v>44000</v>
          </cell>
          <cell r="F715">
            <v>3667</v>
          </cell>
          <cell r="G715">
            <v>3667</v>
          </cell>
          <cell r="H715">
            <v>3667</v>
          </cell>
          <cell r="I715">
            <v>3667</v>
          </cell>
          <cell r="J715">
            <v>3667</v>
          </cell>
          <cell r="K715">
            <v>3667</v>
          </cell>
          <cell r="L715">
            <v>3667</v>
          </cell>
          <cell r="M715">
            <v>3667</v>
          </cell>
          <cell r="N715">
            <v>3667</v>
          </cell>
          <cell r="O715">
            <v>3667</v>
          </cell>
          <cell r="P715">
            <v>3667</v>
          </cell>
          <cell r="Q715">
            <v>3663</v>
          </cell>
        </row>
        <row r="716">
          <cell r="B716" t="str">
            <v>30330061302</v>
          </cell>
          <cell r="C716" t="str">
            <v>30330</v>
          </cell>
          <cell r="D716">
            <v>1302</v>
          </cell>
          <cell r="E716">
            <v>665000</v>
          </cell>
          <cell r="F716">
            <v>55417</v>
          </cell>
          <cell r="G716">
            <v>55417</v>
          </cell>
          <cell r="H716">
            <v>55417</v>
          </cell>
          <cell r="I716">
            <v>55417</v>
          </cell>
          <cell r="J716">
            <v>55417</v>
          </cell>
          <cell r="K716">
            <v>55417</v>
          </cell>
          <cell r="L716">
            <v>55417</v>
          </cell>
          <cell r="M716">
            <v>55417</v>
          </cell>
          <cell r="N716">
            <v>55417</v>
          </cell>
          <cell r="O716">
            <v>55417</v>
          </cell>
          <cell r="P716">
            <v>55417</v>
          </cell>
          <cell r="Q716">
            <v>55413</v>
          </cell>
        </row>
        <row r="717">
          <cell r="B717" t="str">
            <v>30330062103</v>
          </cell>
          <cell r="C717" t="str">
            <v>30330</v>
          </cell>
          <cell r="D717">
            <v>2103</v>
          </cell>
          <cell r="E717">
            <v>48900</v>
          </cell>
          <cell r="F717">
            <v>4075</v>
          </cell>
          <cell r="G717">
            <v>4075</v>
          </cell>
          <cell r="H717">
            <v>4075</v>
          </cell>
          <cell r="I717">
            <v>4075</v>
          </cell>
          <cell r="J717">
            <v>4075</v>
          </cell>
          <cell r="K717">
            <v>4075</v>
          </cell>
          <cell r="L717">
            <v>4075</v>
          </cell>
          <cell r="M717">
            <v>4075</v>
          </cell>
          <cell r="N717">
            <v>4075</v>
          </cell>
          <cell r="O717">
            <v>4075</v>
          </cell>
          <cell r="P717">
            <v>4075</v>
          </cell>
          <cell r="Q717">
            <v>4075</v>
          </cell>
        </row>
        <row r="718">
          <cell r="B718" t="str">
            <v>30330062202</v>
          </cell>
          <cell r="C718" t="str">
            <v>30330</v>
          </cell>
          <cell r="D718">
            <v>2202</v>
          </cell>
          <cell r="E718">
            <v>1093001</v>
          </cell>
          <cell r="F718">
            <v>91083</v>
          </cell>
          <cell r="G718">
            <v>91083</v>
          </cell>
          <cell r="H718">
            <v>91083</v>
          </cell>
          <cell r="I718">
            <v>91083</v>
          </cell>
          <cell r="J718">
            <v>91083</v>
          </cell>
          <cell r="K718">
            <v>91083</v>
          </cell>
          <cell r="L718">
            <v>91083</v>
          </cell>
          <cell r="M718">
            <v>91083</v>
          </cell>
          <cell r="N718">
            <v>91083</v>
          </cell>
          <cell r="O718">
            <v>91083</v>
          </cell>
          <cell r="P718">
            <v>91083</v>
          </cell>
          <cell r="Q718">
            <v>91088</v>
          </cell>
        </row>
        <row r="719">
          <cell r="B719" t="str">
            <v>30330062207</v>
          </cell>
          <cell r="C719" t="str">
            <v>30330</v>
          </cell>
          <cell r="D719">
            <v>2207</v>
          </cell>
          <cell r="E719">
            <v>1263</v>
          </cell>
          <cell r="F719">
            <v>105</v>
          </cell>
          <cell r="G719">
            <v>105</v>
          </cell>
          <cell r="H719">
            <v>105</v>
          </cell>
          <cell r="I719">
            <v>105</v>
          </cell>
          <cell r="J719">
            <v>105</v>
          </cell>
          <cell r="K719">
            <v>105</v>
          </cell>
          <cell r="L719">
            <v>105</v>
          </cell>
          <cell r="M719">
            <v>105</v>
          </cell>
          <cell r="N719">
            <v>105</v>
          </cell>
          <cell r="O719">
            <v>105</v>
          </cell>
          <cell r="P719">
            <v>105</v>
          </cell>
          <cell r="Q719">
            <v>108</v>
          </cell>
        </row>
        <row r="720">
          <cell r="B720" t="str">
            <v>30330062208</v>
          </cell>
          <cell r="C720" t="str">
            <v>30330</v>
          </cell>
          <cell r="D720">
            <v>2208</v>
          </cell>
          <cell r="E720">
            <v>1817</v>
          </cell>
          <cell r="F720">
            <v>151</v>
          </cell>
          <cell r="G720">
            <v>151</v>
          </cell>
          <cell r="H720">
            <v>151</v>
          </cell>
          <cell r="I720">
            <v>151</v>
          </cell>
          <cell r="J720">
            <v>151</v>
          </cell>
          <cell r="K720">
            <v>151</v>
          </cell>
          <cell r="L720">
            <v>151</v>
          </cell>
          <cell r="M720">
            <v>151</v>
          </cell>
          <cell r="N720">
            <v>151</v>
          </cell>
          <cell r="O720">
            <v>151</v>
          </cell>
          <cell r="P720">
            <v>151</v>
          </cell>
          <cell r="Q720">
            <v>156</v>
          </cell>
        </row>
        <row r="721">
          <cell r="B721" t="str">
            <v>30330062701</v>
          </cell>
          <cell r="C721" t="str">
            <v>30330</v>
          </cell>
          <cell r="D721">
            <v>2701</v>
          </cell>
          <cell r="E721">
            <v>32700</v>
          </cell>
          <cell r="F721">
            <v>2725</v>
          </cell>
          <cell r="G721">
            <v>2725</v>
          </cell>
          <cell r="H721">
            <v>2725</v>
          </cell>
          <cell r="I721">
            <v>2725</v>
          </cell>
          <cell r="J721">
            <v>2725</v>
          </cell>
          <cell r="K721">
            <v>2725</v>
          </cell>
          <cell r="L721">
            <v>2725</v>
          </cell>
          <cell r="M721">
            <v>2725</v>
          </cell>
          <cell r="N721">
            <v>2725</v>
          </cell>
          <cell r="O721">
            <v>2725</v>
          </cell>
          <cell r="P721">
            <v>2725</v>
          </cell>
          <cell r="Q721">
            <v>2725</v>
          </cell>
        </row>
        <row r="722">
          <cell r="B722" t="str">
            <v>30330062702</v>
          </cell>
          <cell r="C722" t="str">
            <v>30330</v>
          </cell>
          <cell r="D722">
            <v>2702</v>
          </cell>
          <cell r="E722">
            <v>9600</v>
          </cell>
          <cell r="F722">
            <v>800</v>
          </cell>
          <cell r="G722">
            <v>800</v>
          </cell>
          <cell r="H722">
            <v>800</v>
          </cell>
          <cell r="I722">
            <v>800</v>
          </cell>
          <cell r="J722">
            <v>800</v>
          </cell>
          <cell r="K722">
            <v>800</v>
          </cell>
          <cell r="L722">
            <v>800</v>
          </cell>
          <cell r="M722">
            <v>800</v>
          </cell>
          <cell r="N722">
            <v>800</v>
          </cell>
          <cell r="O722">
            <v>800</v>
          </cell>
          <cell r="P722">
            <v>800</v>
          </cell>
          <cell r="Q722">
            <v>800</v>
          </cell>
        </row>
        <row r="723">
          <cell r="B723" t="str">
            <v>30330062704</v>
          </cell>
          <cell r="C723" t="str">
            <v>30330</v>
          </cell>
          <cell r="D723">
            <v>2704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</row>
        <row r="724">
          <cell r="B724" t="str">
            <v>30330062705</v>
          </cell>
          <cell r="C724" t="str">
            <v>30330</v>
          </cell>
          <cell r="D724">
            <v>2705</v>
          </cell>
          <cell r="E724">
            <v>20000</v>
          </cell>
          <cell r="F724">
            <v>1666</v>
          </cell>
          <cell r="G724">
            <v>1666</v>
          </cell>
          <cell r="H724">
            <v>1666</v>
          </cell>
          <cell r="I724">
            <v>1666</v>
          </cell>
          <cell r="J724">
            <v>1666</v>
          </cell>
          <cell r="K724">
            <v>1666</v>
          </cell>
          <cell r="L724">
            <v>1666</v>
          </cell>
          <cell r="M724">
            <v>1666</v>
          </cell>
          <cell r="N724">
            <v>1666</v>
          </cell>
          <cell r="O724">
            <v>1666</v>
          </cell>
          <cell r="P724">
            <v>1666</v>
          </cell>
          <cell r="Q724">
            <v>1674</v>
          </cell>
        </row>
        <row r="725">
          <cell r="B725" t="str">
            <v>30330062800</v>
          </cell>
          <cell r="C725" t="str">
            <v>30330</v>
          </cell>
          <cell r="D725">
            <v>2800</v>
          </cell>
          <cell r="E725">
            <v>30500</v>
          </cell>
          <cell r="F725">
            <v>2542</v>
          </cell>
          <cell r="G725">
            <v>2542</v>
          </cell>
          <cell r="H725">
            <v>2542</v>
          </cell>
          <cell r="I725">
            <v>2542</v>
          </cell>
          <cell r="J725">
            <v>2542</v>
          </cell>
          <cell r="K725">
            <v>2542</v>
          </cell>
          <cell r="L725">
            <v>2542</v>
          </cell>
          <cell r="M725">
            <v>2542</v>
          </cell>
          <cell r="N725">
            <v>2542</v>
          </cell>
          <cell r="O725">
            <v>2542</v>
          </cell>
          <cell r="P725">
            <v>2542</v>
          </cell>
          <cell r="Q725">
            <v>2538</v>
          </cell>
        </row>
        <row r="726">
          <cell r="B726" t="str">
            <v>30330062900</v>
          </cell>
          <cell r="C726" t="str">
            <v>30330</v>
          </cell>
          <cell r="D726">
            <v>2900</v>
          </cell>
          <cell r="E726">
            <v>40300</v>
          </cell>
          <cell r="F726">
            <v>3358</v>
          </cell>
          <cell r="G726">
            <v>3358</v>
          </cell>
          <cell r="H726">
            <v>3358</v>
          </cell>
          <cell r="I726">
            <v>3358</v>
          </cell>
          <cell r="J726">
            <v>3358</v>
          </cell>
          <cell r="K726">
            <v>3358</v>
          </cell>
          <cell r="L726">
            <v>3358</v>
          </cell>
          <cell r="M726">
            <v>3358</v>
          </cell>
          <cell r="N726">
            <v>3358</v>
          </cell>
          <cell r="O726">
            <v>3358</v>
          </cell>
          <cell r="P726">
            <v>3358</v>
          </cell>
          <cell r="Q726">
            <v>3362</v>
          </cell>
        </row>
        <row r="727">
          <cell r="B727" t="str">
            <v>30330062907</v>
          </cell>
          <cell r="C727" t="str">
            <v>30330</v>
          </cell>
          <cell r="D727">
            <v>2907</v>
          </cell>
          <cell r="E727">
            <v>15800</v>
          </cell>
          <cell r="F727">
            <v>1316</v>
          </cell>
          <cell r="G727">
            <v>1316</v>
          </cell>
          <cell r="H727">
            <v>1316</v>
          </cell>
          <cell r="I727">
            <v>1316</v>
          </cell>
          <cell r="J727">
            <v>1316</v>
          </cell>
          <cell r="K727">
            <v>1316</v>
          </cell>
          <cell r="L727">
            <v>1316</v>
          </cell>
          <cell r="M727">
            <v>1316</v>
          </cell>
          <cell r="N727">
            <v>1316</v>
          </cell>
          <cell r="O727">
            <v>1316</v>
          </cell>
          <cell r="P727">
            <v>1316</v>
          </cell>
          <cell r="Q727">
            <v>1324</v>
          </cell>
        </row>
        <row r="728">
          <cell r="B728" t="str">
            <v>30330062925</v>
          </cell>
          <cell r="C728" t="str">
            <v>30330</v>
          </cell>
          <cell r="D728">
            <v>2925</v>
          </cell>
          <cell r="E728">
            <v>8000</v>
          </cell>
          <cell r="F728">
            <v>666</v>
          </cell>
          <cell r="G728">
            <v>666</v>
          </cell>
          <cell r="H728">
            <v>666</v>
          </cell>
          <cell r="I728">
            <v>666</v>
          </cell>
          <cell r="J728">
            <v>666</v>
          </cell>
          <cell r="K728">
            <v>666</v>
          </cell>
          <cell r="L728">
            <v>666</v>
          </cell>
          <cell r="M728">
            <v>666</v>
          </cell>
          <cell r="N728">
            <v>666</v>
          </cell>
          <cell r="O728">
            <v>666</v>
          </cell>
          <cell r="P728">
            <v>666</v>
          </cell>
          <cell r="Q728">
            <v>674</v>
          </cell>
        </row>
        <row r="729">
          <cell r="B729" t="str">
            <v>30330063101</v>
          </cell>
          <cell r="C729" t="str">
            <v>30330</v>
          </cell>
          <cell r="D729">
            <v>3101</v>
          </cell>
          <cell r="E729">
            <v>53600</v>
          </cell>
          <cell r="F729">
            <v>4466</v>
          </cell>
          <cell r="G729">
            <v>4466</v>
          </cell>
          <cell r="H729">
            <v>4466</v>
          </cell>
          <cell r="I729">
            <v>4466</v>
          </cell>
          <cell r="J729">
            <v>4466</v>
          </cell>
          <cell r="K729">
            <v>4466</v>
          </cell>
          <cell r="L729">
            <v>4466</v>
          </cell>
          <cell r="M729">
            <v>4466</v>
          </cell>
          <cell r="N729">
            <v>4466</v>
          </cell>
          <cell r="O729">
            <v>4466</v>
          </cell>
          <cell r="P729">
            <v>4466</v>
          </cell>
          <cell r="Q729">
            <v>4474</v>
          </cell>
        </row>
        <row r="730">
          <cell r="B730" t="str">
            <v>30330063103</v>
          </cell>
          <cell r="C730" t="str">
            <v>30330</v>
          </cell>
          <cell r="D730">
            <v>3103</v>
          </cell>
          <cell r="E730">
            <v>54000</v>
          </cell>
          <cell r="F730">
            <v>4500</v>
          </cell>
          <cell r="G730">
            <v>4500</v>
          </cell>
          <cell r="H730">
            <v>4500</v>
          </cell>
          <cell r="I730">
            <v>4500</v>
          </cell>
          <cell r="J730">
            <v>4500</v>
          </cell>
          <cell r="K730">
            <v>4500</v>
          </cell>
          <cell r="L730">
            <v>4500</v>
          </cell>
          <cell r="M730">
            <v>4500</v>
          </cell>
          <cell r="N730">
            <v>4500</v>
          </cell>
          <cell r="O730">
            <v>4500</v>
          </cell>
          <cell r="P730">
            <v>4500</v>
          </cell>
          <cell r="Q730">
            <v>4500</v>
          </cell>
        </row>
        <row r="731">
          <cell r="B731" t="str">
            <v>30330063106</v>
          </cell>
          <cell r="C731" t="str">
            <v>30330</v>
          </cell>
          <cell r="D731">
            <v>3106</v>
          </cell>
          <cell r="E731">
            <v>2100</v>
          </cell>
          <cell r="F731">
            <v>175</v>
          </cell>
          <cell r="G731">
            <v>175</v>
          </cell>
          <cell r="H731">
            <v>175</v>
          </cell>
          <cell r="I731">
            <v>175</v>
          </cell>
          <cell r="J731">
            <v>175</v>
          </cell>
          <cell r="K731">
            <v>175</v>
          </cell>
          <cell r="L731">
            <v>175</v>
          </cell>
          <cell r="M731">
            <v>175</v>
          </cell>
          <cell r="N731">
            <v>175</v>
          </cell>
          <cell r="O731">
            <v>175</v>
          </cell>
          <cell r="P731">
            <v>175</v>
          </cell>
          <cell r="Q731">
            <v>175</v>
          </cell>
        </row>
        <row r="732">
          <cell r="B732" t="str">
            <v>30330063109</v>
          </cell>
          <cell r="C732" t="str">
            <v>30330</v>
          </cell>
          <cell r="D732">
            <v>3109</v>
          </cell>
          <cell r="E732">
            <v>8400</v>
          </cell>
          <cell r="F732">
            <v>700</v>
          </cell>
          <cell r="G732">
            <v>700</v>
          </cell>
          <cell r="H732">
            <v>700</v>
          </cell>
          <cell r="I732">
            <v>700</v>
          </cell>
          <cell r="J732">
            <v>700</v>
          </cell>
          <cell r="K732">
            <v>700</v>
          </cell>
          <cell r="L732">
            <v>700</v>
          </cell>
          <cell r="M732">
            <v>700</v>
          </cell>
          <cell r="N732">
            <v>700</v>
          </cell>
          <cell r="O732">
            <v>700</v>
          </cell>
          <cell r="P732">
            <v>700</v>
          </cell>
          <cell r="Q732">
            <v>700</v>
          </cell>
        </row>
        <row r="733">
          <cell r="B733" t="str">
            <v>30330063110</v>
          </cell>
          <cell r="C733" t="str">
            <v>30330</v>
          </cell>
          <cell r="D733">
            <v>3110</v>
          </cell>
          <cell r="E733">
            <v>64000</v>
          </cell>
          <cell r="F733">
            <v>5333</v>
          </cell>
          <cell r="G733">
            <v>5333</v>
          </cell>
          <cell r="H733">
            <v>5333</v>
          </cell>
          <cell r="I733">
            <v>5333</v>
          </cell>
          <cell r="J733">
            <v>5333</v>
          </cell>
          <cell r="K733">
            <v>5333</v>
          </cell>
          <cell r="L733">
            <v>5333</v>
          </cell>
          <cell r="M733">
            <v>5333</v>
          </cell>
          <cell r="N733">
            <v>5333</v>
          </cell>
          <cell r="O733">
            <v>5333</v>
          </cell>
          <cell r="P733">
            <v>5333</v>
          </cell>
          <cell r="Q733">
            <v>5337</v>
          </cell>
        </row>
        <row r="734">
          <cell r="B734" t="str">
            <v>30330063302</v>
          </cell>
          <cell r="C734" t="str">
            <v>30330</v>
          </cell>
          <cell r="D734">
            <v>3302</v>
          </cell>
          <cell r="E734">
            <v>60000</v>
          </cell>
          <cell r="F734">
            <v>5000</v>
          </cell>
          <cell r="G734">
            <v>5000</v>
          </cell>
          <cell r="H734">
            <v>5000</v>
          </cell>
          <cell r="I734">
            <v>5000</v>
          </cell>
          <cell r="J734">
            <v>5000</v>
          </cell>
          <cell r="K734">
            <v>5000</v>
          </cell>
          <cell r="L734">
            <v>5000</v>
          </cell>
          <cell r="M734">
            <v>5000</v>
          </cell>
          <cell r="N734">
            <v>5000</v>
          </cell>
          <cell r="O734">
            <v>5000</v>
          </cell>
          <cell r="P734">
            <v>5000</v>
          </cell>
          <cell r="Q734">
            <v>5000</v>
          </cell>
        </row>
        <row r="735">
          <cell r="B735" t="str">
            <v>30330063303</v>
          </cell>
          <cell r="C735" t="str">
            <v>30330</v>
          </cell>
          <cell r="D735">
            <v>3303</v>
          </cell>
          <cell r="E735">
            <v>30000</v>
          </cell>
          <cell r="F735">
            <v>2500</v>
          </cell>
          <cell r="G735">
            <v>2500</v>
          </cell>
          <cell r="H735">
            <v>2500</v>
          </cell>
          <cell r="I735">
            <v>2500</v>
          </cell>
          <cell r="J735">
            <v>2500</v>
          </cell>
          <cell r="K735">
            <v>2500</v>
          </cell>
          <cell r="L735">
            <v>2500</v>
          </cell>
          <cell r="M735">
            <v>2500</v>
          </cell>
          <cell r="N735">
            <v>2500</v>
          </cell>
          <cell r="O735">
            <v>2500</v>
          </cell>
          <cell r="P735">
            <v>2500</v>
          </cell>
          <cell r="Q735">
            <v>2500</v>
          </cell>
        </row>
        <row r="736">
          <cell r="B736" t="str">
            <v>30330063401</v>
          </cell>
          <cell r="C736" t="str">
            <v>30330</v>
          </cell>
          <cell r="D736">
            <v>3401</v>
          </cell>
          <cell r="E736">
            <v>32300</v>
          </cell>
          <cell r="F736">
            <v>2692</v>
          </cell>
          <cell r="G736">
            <v>2692</v>
          </cell>
          <cell r="H736">
            <v>2692</v>
          </cell>
          <cell r="I736">
            <v>2692</v>
          </cell>
          <cell r="J736">
            <v>2692</v>
          </cell>
          <cell r="K736">
            <v>2692</v>
          </cell>
          <cell r="L736">
            <v>2692</v>
          </cell>
          <cell r="M736">
            <v>2692</v>
          </cell>
          <cell r="N736">
            <v>2692</v>
          </cell>
          <cell r="O736">
            <v>2692</v>
          </cell>
          <cell r="P736">
            <v>2692</v>
          </cell>
          <cell r="Q736">
            <v>2688</v>
          </cell>
        </row>
        <row r="737">
          <cell r="B737" t="str">
            <v>30330063410</v>
          </cell>
          <cell r="C737" t="str">
            <v>30330</v>
          </cell>
          <cell r="D737">
            <v>3410</v>
          </cell>
          <cell r="E737">
            <v>7000</v>
          </cell>
          <cell r="F737">
            <v>583</v>
          </cell>
          <cell r="G737">
            <v>583</v>
          </cell>
          <cell r="H737">
            <v>583</v>
          </cell>
          <cell r="I737">
            <v>583</v>
          </cell>
          <cell r="J737">
            <v>583</v>
          </cell>
          <cell r="K737">
            <v>583</v>
          </cell>
          <cell r="L737">
            <v>583</v>
          </cell>
          <cell r="M737">
            <v>583</v>
          </cell>
          <cell r="N737">
            <v>583</v>
          </cell>
          <cell r="O737">
            <v>583</v>
          </cell>
          <cell r="P737">
            <v>583</v>
          </cell>
          <cell r="Q737">
            <v>587</v>
          </cell>
        </row>
        <row r="738">
          <cell r="B738" t="str">
            <v>30331031302</v>
          </cell>
          <cell r="C738" t="str">
            <v>30331</v>
          </cell>
          <cell r="D738">
            <v>1302</v>
          </cell>
          <cell r="E738">
            <v>59200</v>
          </cell>
          <cell r="F738">
            <v>4933</v>
          </cell>
          <cell r="G738">
            <v>4933</v>
          </cell>
          <cell r="H738">
            <v>4933</v>
          </cell>
          <cell r="I738">
            <v>4933</v>
          </cell>
          <cell r="J738">
            <v>4933</v>
          </cell>
          <cell r="K738">
            <v>4933</v>
          </cell>
          <cell r="L738">
            <v>4933</v>
          </cell>
          <cell r="M738">
            <v>4933</v>
          </cell>
          <cell r="N738">
            <v>4933</v>
          </cell>
          <cell r="O738">
            <v>4933</v>
          </cell>
          <cell r="P738">
            <v>4933</v>
          </cell>
          <cell r="Q738">
            <v>4937</v>
          </cell>
        </row>
        <row r="739">
          <cell r="B739" t="str">
            <v>30331032103</v>
          </cell>
          <cell r="C739" t="str">
            <v>30331</v>
          </cell>
          <cell r="D739">
            <v>2103</v>
          </cell>
          <cell r="E739">
            <v>19500</v>
          </cell>
          <cell r="F739">
            <v>1625</v>
          </cell>
          <cell r="G739">
            <v>1625</v>
          </cell>
          <cell r="H739">
            <v>1625</v>
          </cell>
          <cell r="I739">
            <v>1625</v>
          </cell>
          <cell r="J739">
            <v>1625</v>
          </cell>
          <cell r="K739">
            <v>1625</v>
          </cell>
          <cell r="L739">
            <v>1625</v>
          </cell>
          <cell r="M739">
            <v>1625</v>
          </cell>
          <cell r="N739">
            <v>1625</v>
          </cell>
          <cell r="O739">
            <v>1625</v>
          </cell>
          <cell r="P739">
            <v>1625</v>
          </cell>
          <cell r="Q739">
            <v>1625</v>
          </cell>
        </row>
        <row r="740">
          <cell r="B740" t="str">
            <v>30331032202</v>
          </cell>
          <cell r="C740" t="str">
            <v>30331</v>
          </cell>
          <cell r="D740">
            <v>2202</v>
          </cell>
          <cell r="E740">
            <v>137801</v>
          </cell>
          <cell r="F740">
            <v>11483</v>
          </cell>
          <cell r="G740">
            <v>11483</v>
          </cell>
          <cell r="H740">
            <v>11483</v>
          </cell>
          <cell r="I740">
            <v>11483</v>
          </cell>
          <cell r="J740">
            <v>11483</v>
          </cell>
          <cell r="K740">
            <v>11483</v>
          </cell>
          <cell r="L740">
            <v>11483</v>
          </cell>
          <cell r="M740">
            <v>11483</v>
          </cell>
          <cell r="N740">
            <v>11483</v>
          </cell>
          <cell r="O740">
            <v>11483</v>
          </cell>
          <cell r="P740">
            <v>11483</v>
          </cell>
          <cell r="Q740">
            <v>11488</v>
          </cell>
        </row>
        <row r="741">
          <cell r="B741" t="str">
            <v>30331032208</v>
          </cell>
          <cell r="C741" t="str">
            <v>30331</v>
          </cell>
          <cell r="D741">
            <v>2208</v>
          </cell>
          <cell r="E741">
            <v>11084</v>
          </cell>
          <cell r="F741">
            <v>924</v>
          </cell>
          <cell r="G741">
            <v>924</v>
          </cell>
          <cell r="H741">
            <v>924</v>
          </cell>
          <cell r="I741">
            <v>924</v>
          </cell>
          <cell r="J741">
            <v>924</v>
          </cell>
          <cell r="K741">
            <v>924</v>
          </cell>
          <cell r="L741">
            <v>924</v>
          </cell>
          <cell r="M741">
            <v>924</v>
          </cell>
          <cell r="N741">
            <v>924</v>
          </cell>
          <cell r="O741">
            <v>924</v>
          </cell>
          <cell r="P741">
            <v>924</v>
          </cell>
          <cell r="Q741">
            <v>920</v>
          </cell>
        </row>
        <row r="742">
          <cell r="B742" t="str">
            <v>30331032306</v>
          </cell>
          <cell r="C742" t="str">
            <v>30331</v>
          </cell>
          <cell r="D742">
            <v>2306</v>
          </cell>
          <cell r="E742">
            <v>187300</v>
          </cell>
          <cell r="F742">
            <v>15608</v>
          </cell>
          <cell r="G742">
            <v>15608</v>
          </cell>
          <cell r="H742">
            <v>15608</v>
          </cell>
          <cell r="I742">
            <v>15608</v>
          </cell>
          <cell r="J742">
            <v>15608</v>
          </cell>
          <cell r="K742">
            <v>15608</v>
          </cell>
          <cell r="L742">
            <v>15608</v>
          </cell>
          <cell r="M742">
            <v>15608</v>
          </cell>
          <cell r="N742">
            <v>15608</v>
          </cell>
          <cell r="O742">
            <v>15608</v>
          </cell>
          <cell r="P742">
            <v>15608</v>
          </cell>
          <cell r="Q742">
            <v>15612</v>
          </cell>
        </row>
        <row r="743">
          <cell r="B743" t="str">
            <v>30331032701</v>
          </cell>
          <cell r="C743" t="str">
            <v>30331</v>
          </cell>
          <cell r="D743">
            <v>2701</v>
          </cell>
          <cell r="E743">
            <v>49100</v>
          </cell>
          <cell r="F743">
            <v>4092</v>
          </cell>
          <cell r="G743">
            <v>4092</v>
          </cell>
          <cell r="H743">
            <v>4092</v>
          </cell>
          <cell r="I743">
            <v>4092</v>
          </cell>
          <cell r="J743">
            <v>4092</v>
          </cell>
          <cell r="K743">
            <v>4092</v>
          </cell>
          <cell r="L743">
            <v>4092</v>
          </cell>
          <cell r="M743">
            <v>4092</v>
          </cell>
          <cell r="N743">
            <v>4092</v>
          </cell>
          <cell r="O743">
            <v>4092</v>
          </cell>
          <cell r="P743">
            <v>4092</v>
          </cell>
          <cell r="Q743">
            <v>4088</v>
          </cell>
        </row>
        <row r="744">
          <cell r="B744" t="str">
            <v>30331032702</v>
          </cell>
          <cell r="C744" t="str">
            <v>30331</v>
          </cell>
          <cell r="D744">
            <v>2702</v>
          </cell>
          <cell r="E744">
            <v>15400</v>
          </cell>
          <cell r="F744">
            <v>1283</v>
          </cell>
          <cell r="G744">
            <v>1283</v>
          </cell>
          <cell r="H744">
            <v>1283</v>
          </cell>
          <cell r="I744">
            <v>1283</v>
          </cell>
          <cell r="J744">
            <v>1283</v>
          </cell>
          <cell r="K744">
            <v>1283</v>
          </cell>
          <cell r="L744">
            <v>1283</v>
          </cell>
          <cell r="M744">
            <v>1283</v>
          </cell>
          <cell r="N744">
            <v>1283</v>
          </cell>
          <cell r="O744">
            <v>1283</v>
          </cell>
          <cell r="P744">
            <v>1283</v>
          </cell>
          <cell r="Q744">
            <v>1287</v>
          </cell>
        </row>
        <row r="745">
          <cell r="B745" t="str">
            <v>30331032800</v>
          </cell>
          <cell r="C745" t="str">
            <v>30331</v>
          </cell>
          <cell r="D745">
            <v>2800</v>
          </cell>
          <cell r="E745">
            <v>53400</v>
          </cell>
          <cell r="F745">
            <v>4450</v>
          </cell>
          <cell r="G745">
            <v>4450</v>
          </cell>
          <cell r="H745">
            <v>4450</v>
          </cell>
          <cell r="I745">
            <v>4450</v>
          </cell>
          <cell r="J745">
            <v>4450</v>
          </cell>
          <cell r="K745">
            <v>4450</v>
          </cell>
          <cell r="L745">
            <v>4450</v>
          </cell>
          <cell r="M745">
            <v>4450</v>
          </cell>
          <cell r="N745">
            <v>4450</v>
          </cell>
          <cell r="O745">
            <v>4450</v>
          </cell>
          <cell r="P745">
            <v>4450</v>
          </cell>
          <cell r="Q745">
            <v>4450</v>
          </cell>
        </row>
        <row r="746">
          <cell r="B746" t="str">
            <v>30331032900</v>
          </cell>
          <cell r="C746" t="str">
            <v>30331</v>
          </cell>
          <cell r="D746">
            <v>2900</v>
          </cell>
          <cell r="E746">
            <v>47200</v>
          </cell>
          <cell r="F746">
            <v>3933</v>
          </cell>
          <cell r="G746">
            <v>3933</v>
          </cell>
          <cell r="H746">
            <v>3933</v>
          </cell>
          <cell r="I746">
            <v>3933</v>
          </cell>
          <cell r="J746">
            <v>3933</v>
          </cell>
          <cell r="K746">
            <v>3933</v>
          </cell>
          <cell r="L746">
            <v>3933</v>
          </cell>
          <cell r="M746">
            <v>3933</v>
          </cell>
          <cell r="N746">
            <v>3933</v>
          </cell>
          <cell r="O746">
            <v>3933</v>
          </cell>
          <cell r="P746">
            <v>3933</v>
          </cell>
          <cell r="Q746">
            <v>3937</v>
          </cell>
        </row>
        <row r="747">
          <cell r="B747" t="str">
            <v>30331032907</v>
          </cell>
          <cell r="C747" t="str">
            <v>30331</v>
          </cell>
          <cell r="D747">
            <v>2907</v>
          </cell>
          <cell r="E747">
            <v>150000</v>
          </cell>
          <cell r="F747">
            <v>12500</v>
          </cell>
          <cell r="G747">
            <v>12500</v>
          </cell>
          <cell r="H747">
            <v>12500</v>
          </cell>
          <cell r="I747">
            <v>12500</v>
          </cell>
          <cell r="J747">
            <v>12500</v>
          </cell>
          <cell r="K747">
            <v>12500</v>
          </cell>
          <cell r="L747">
            <v>12500</v>
          </cell>
          <cell r="M747">
            <v>12500</v>
          </cell>
          <cell r="N747">
            <v>12500</v>
          </cell>
          <cell r="O747">
            <v>12500</v>
          </cell>
          <cell r="P747">
            <v>12500</v>
          </cell>
          <cell r="Q747">
            <v>12500</v>
          </cell>
        </row>
        <row r="748">
          <cell r="B748" t="str">
            <v>30331033101</v>
          </cell>
          <cell r="C748" t="str">
            <v>30331</v>
          </cell>
          <cell r="D748">
            <v>3101</v>
          </cell>
          <cell r="E748">
            <v>36000</v>
          </cell>
          <cell r="F748">
            <v>3000</v>
          </cell>
          <cell r="G748">
            <v>3000</v>
          </cell>
          <cell r="H748">
            <v>3000</v>
          </cell>
          <cell r="I748">
            <v>3000</v>
          </cell>
          <cell r="J748">
            <v>3000</v>
          </cell>
          <cell r="K748">
            <v>3000</v>
          </cell>
          <cell r="L748">
            <v>3000</v>
          </cell>
          <cell r="M748">
            <v>3000</v>
          </cell>
          <cell r="N748">
            <v>3000</v>
          </cell>
          <cell r="O748">
            <v>3000</v>
          </cell>
          <cell r="P748">
            <v>3000</v>
          </cell>
          <cell r="Q748">
            <v>3000</v>
          </cell>
        </row>
        <row r="749">
          <cell r="B749" t="str">
            <v>30331033103</v>
          </cell>
          <cell r="C749" t="str">
            <v>30331</v>
          </cell>
          <cell r="D749">
            <v>3103</v>
          </cell>
          <cell r="E749">
            <v>42200</v>
          </cell>
          <cell r="F749">
            <v>3517</v>
          </cell>
          <cell r="G749">
            <v>3517</v>
          </cell>
          <cell r="H749">
            <v>3517</v>
          </cell>
          <cell r="I749">
            <v>3517</v>
          </cell>
          <cell r="J749">
            <v>3517</v>
          </cell>
          <cell r="K749">
            <v>3517</v>
          </cell>
          <cell r="L749">
            <v>3517</v>
          </cell>
          <cell r="M749">
            <v>3517</v>
          </cell>
          <cell r="N749">
            <v>3517</v>
          </cell>
          <cell r="O749">
            <v>3517</v>
          </cell>
          <cell r="P749">
            <v>3517</v>
          </cell>
          <cell r="Q749">
            <v>3513</v>
          </cell>
        </row>
        <row r="750">
          <cell r="B750" t="str">
            <v>30331033302</v>
          </cell>
          <cell r="C750" t="str">
            <v>30331</v>
          </cell>
          <cell r="D750">
            <v>3302</v>
          </cell>
          <cell r="E750">
            <v>98500</v>
          </cell>
          <cell r="F750">
            <v>8208</v>
          </cell>
          <cell r="G750">
            <v>8208</v>
          </cell>
          <cell r="H750">
            <v>8208</v>
          </cell>
          <cell r="I750">
            <v>8208</v>
          </cell>
          <cell r="J750">
            <v>8208</v>
          </cell>
          <cell r="K750">
            <v>8208</v>
          </cell>
          <cell r="L750">
            <v>8208</v>
          </cell>
          <cell r="M750">
            <v>8208</v>
          </cell>
          <cell r="N750">
            <v>8208</v>
          </cell>
          <cell r="O750">
            <v>8208</v>
          </cell>
          <cell r="P750">
            <v>8208</v>
          </cell>
          <cell r="Q750">
            <v>8212</v>
          </cell>
        </row>
        <row r="751">
          <cell r="B751" t="str">
            <v>30331033303</v>
          </cell>
          <cell r="C751" t="str">
            <v>30331</v>
          </cell>
          <cell r="D751">
            <v>3303</v>
          </cell>
          <cell r="E751">
            <v>16100</v>
          </cell>
          <cell r="F751">
            <v>1342</v>
          </cell>
          <cell r="G751">
            <v>1342</v>
          </cell>
          <cell r="H751">
            <v>1342</v>
          </cell>
          <cell r="I751">
            <v>1342</v>
          </cell>
          <cell r="J751">
            <v>1342</v>
          </cell>
          <cell r="K751">
            <v>1342</v>
          </cell>
          <cell r="L751">
            <v>1342</v>
          </cell>
          <cell r="M751">
            <v>1342</v>
          </cell>
          <cell r="N751">
            <v>1342</v>
          </cell>
          <cell r="O751">
            <v>1342</v>
          </cell>
          <cell r="P751">
            <v>1342</v>
          </cell>
          <cell r="Q751">
            <v>1338</v>
          </cell>
        </row>
        <row r="752">
          <cell r="B752" t="str">
            <v>30331033401</v>
          </cell>
          <cell r="C752" t="str">
            <v>30331</v>
          </cell>
          <cell r="D752">
            <v>3401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</row>
        <row r="753">
          <cell r="B753" t="str">
            <v>30331033404</v>
          </cell>
          <cell r="C753" t="str">
            <v>30331</v>
          </cell>
          <cell r="D753">
            <v>3404</v>
          </cell>
          <cell r="E753">
            <v>10700</v>
          </cell>
          <cell r="F753">
            <v>892</v>
          </cell>
          <cell r="G753">
            <v>892</v>
          </cell>
          <cell r="H753">
            <v>892</v>
          </cell>
          <cell r="I753">
            <v>892</v>
          </cell>
          <cell r="J753">
            <v>892</v>
          </cell>
          <cell r="K753">
            <v>892</v>
          </cell>
          <cell r="L753">
            <v>892</v>
          </cell>
          <cell r="M753">
            <v>892</v>
          </cell>
          <cell r="N753">
            <v>892</v>
          </cell>
          <cell r="O753">
            <v>892</v>
          </cell>
          <cell r="P753">
            <v>892</v>
          </cell>
          <cell r="Q753">
            <v>888</v>
          </cell>
        </row>
        <row r="754">
          <cell r="B754" t="str">
            <v>30331033410</v>
          </cell>
          <cell r="C754" t="str">
            <v>30331</v>
          </cell>
          <cell r="D754">
            <v>3410</v>
          </cell>
          <cell r="E754">
            <v>2700</v>
          </cell>
          <cell r="F754">
            <v>225</v>
          </cell>
          <cell r="G754">
            <v>225</v>
          </cell>
          <cell r="H754">
            <v>225</v>
          </cell>
          <cell r="I754">
            <v>225</v>
          </cell>
          <cell r="J754">
            <v>225</v>
          </cell>
          <cell r="K754">
            <v>225</v>
          </cell>
          <cell r="L754">
            <v>225</v>
          </cell>
          <cell r="M754">
            <v>225</v>
          </cell>
          <cell r="N754">
            <v>225</v>
          </cell>
          <cell r="O754">
            <v>225</v>
          </cell>
          <cell r="P754">
            <v>225</v>
          </cell>
          <cell r="Q754">
            <v>225</v>
          </cell>
        </row>
        <row r="755">
          <cell r="B755" t="str">
            <v>30332041302</v>
          </cell>
          <cell r="C755" t="str">
            <v>30332</v>
          </cell>
          <cell r="D755">
            <v>1302</v>
          </cell>
          <cell r="E755">
            <v>89000</v>
          </cell>
          <cell r="F755">
            <v>7417</v>
          </cell>
          <cell r="G755">
            <v>7417</v>
          </cell>
          <cell r="H755">
            <v>7417</v>
          </cell>
          <cell r="I755">
            <v>7417</v>
          </cell>
          <cell r="J755">
            <v>7417</v>
          </cell>
          <cell r="K755">
            <v>7417</v>
          </cell>
          <cell r="L755">
            <v>7417</v>
          </cell>
          <cell r="M755">
            <v>7417</v>
          </cell>
          <cell r="N755">
            <v>7417</v>
          </cell>
          <cell r="O755">
            <v>7417</v>
          </cell>
          <cell r="P755">
            <v>7417</v>
          </cell>
          <cell r="Q755">
            <v>7413</v>
          </cell>
        </row>
        <row r="756">
          <cell r="B756" t="str">
            <v>30332042103</v>
          </cell>
          <cell r="C756" t="str">
            <v>30332</v>
          </cell>
          <cell r="D756">
            <v>2103</v>
          </cell>
          <cell r="E756">
            <v>28800</v>
          </cell>
          <cell r="F756">
            <v>2400</v>
          </cell>
          <cell r="G756">
            <v>2400</v>
          </cell>
          <cell r="H756">
            <v>2400</v>
          </cell>
          <cell r="I756">
            <v>2400</v>
          </cell>
          <cell r="J756">
            <v>2400</v>
          </cell>
          <cell r="K756">
            <v>2400</v>
          </cell>
          <cell r="L756">
            <v>2400</v>
          </cell>
          <cell r="M756">
            <v>2400</v>
          </cell>
          <cell r="N756">
            <v>2400</v>
          </cell>
          <cell r="O756">
            <v>2400</v>
          </cell>
          <cell r="P756">
            <v>2400</v>
          </cell>
          <cell r="Q756">
            <v>2400</v>
          </cell>
        </row>
        <row r="757">
          <cell r="B757" t="str">
            <v>30332042201</v>
          </cell>
          <cell r="C757" t="str">
            <v>30332</v>
          </cell>
          <cell r="D757">
            <v>2201</v>
          </cell>
          <cell r="E757">
            <v>2400</v>
          </cell>
          <cell r="F757">
            <v>200</v>
          </cell>
          <cell r="G757">
            <v>200</v>
          </cell>
          <cell r="H757">
            <v>200</v>
          </cell>
          <cell r="I757">
            <v>200</v>
          </cell>
          <cell r="J757">
            <v>200</v>
          </cell>
          <cell r="K757">
            <v>200</v>
          </cell>
          <cell r="L757">
            <v>200</v>
          </cell>
          <cell r="M757">
            <v>200</v>
          </cell>
          <cell r="N757">
            <v>200</v>
          </cell>
          <cell r="O757">
            <v>200</v>
          </cell>
          <cell r="P757">
            <v>200</v>
          </cell>
          <cell r="Q757">
            <v>200</v>
          </cell>
        </row>
        <row r="758">
          <cell r="B758" t="str">
            <v>30332042202</v>
          </cell>
          <cell r="C758" t="str">
            <v>30332</v>
          </cell>
          <cell r="D758">
            <v>2202</v>
          </cell>
          <cell r="E758">
            <v>117297</v>
          </cell>
          <cell r="F758">
            <v>9775</v>
          </cell>
          <cell r="G758">
            <v>9775</v>
          </cell>
          <cell r="H758">
            <v>9775</v>
          </cell>
          <cell r="I758">
            <v>9775</v>
          </cell>
          <cell r="J758">
            <v>9775</v>
          </cell>
          <cell r="K758">
            <v>9775</v>
          </cell>
          <cell r="L758">
            <v>9775</v>
          </cell>
          <cell r="M758">
            <v>9775</v>
          </cell>
          <cell r="N758">
            <v>9775</v>
          </cell>
          <cell r="O758">
            <v>9775</v>
          </cell>
          <cell r="P758">
            <v>9775</v>
          </cell>
          <cell r="Q758">
            <v>9772</v>
          </cell>
        </row>
        <row r="759">
          <cell r="B759" t="str">
            <v>30332042207</v>
          </cell>
          <cell r="C759" t="str">
            <v>30332</v>
          </cell>
          <cell r="D759">
            <v>2207</v>
          </cell>
          <cell r="E759">
            <v>45960</v>
          </cell>
          <cell r="F759">
            <v>3830</v>
          </cell>
          <cell r="G759">
            <v>3830</v>
          </cell>
          <cell r="H759">
            <v>3830</v>
          </cell>
          <cell r="I759">
            <v>3830</v>
          </cell>
          <cell r="J759">
            <v>3830</v>
          </cell>
          <cell r="K759">
            <v>3830</v>
          </cell>
          <cell r="L759">
            <v>3830</v>
          </cell>
          <cell r="M759">
            <v>3830</v>
          </cell>
          <cell r="N759">
            <v>3830</v>
          </cell>
          <cell r="O759">
            <v>3830</v>
          </cell>
          <cell r="P759">
            <v>3830</v>
          </cell>
          <cell r="Q759">
            <v>3830</v>
          </cell>
        </row>
        <row r="760">
          <cell r="B760" t="str">
            <v>30332042208</v>
          </cell>
          <cell r="C760" t="str">
            <v>30332</v>
          </cell>
          <cell r="D760">
            <v>2208</v>
          </cell>
          <cell r="E760">
            <v>19279</v>
          </cell>
          <cell r="F760">
            <v>1606</v>
          </cell>
          <cell r="G760">
            <v>1606</v>
          </cell>
          <cell r="H760">
            <v>1606</v>
          </cell>
          <cell r="I760">
            <v>1606</v>
          </cell>
          <cell r="J760">
            <v>1606</v>
          </cell>
          <cell r="K760">
            <v>1606</v>
          </cell>
          <cell r="L760">
            <v>1606</v>
          </cell>
          <cell r="M760">
            <v>1606</v>
          </cell>
          <cell r="N760">
            <v>1606</v>
          </cell>
          <cell r="O760">
            <v>1606</v>
          </cell>
          <cell r="P760">
            <v>1606</v>
          </cell>
          <cell r="Q760">
            <v>1613</v>
          </cell>
        </row>
        <row r="761">
          <cell r="B761" t="str">
            <v>30332042306</v>
          </cell>
          <cell r="C761" t="str">
            <v>30332</v>
          </cell>
          <cell r="D761">
            <v>2306</v>
          </cell>
          <cell r="E761">
            <v>55300</v>
          </cell>
          <cell r="F761">
            <v>4608</v>
          </cell>
          <cell r="G761">
            <v>4608</v>
          </cell>
          <cell r="H761">
            <v>4608</v>
          </cell>
          <cell r="I761">
            <v>4608</v>
          </cell>
          <cell r="J761">
            <v>4608</v>
          </cell>
          <cell r="K761">
            <v>4608</v>
          </cell>
          <cell r="L761">
            <v>4608</v>
          </cell>
          <cell r="M761">
            <v>4608</v>
          </cell>
          <cell r="N761">
            <v>4608</v>
          </cell>
          <cell r="O761">
            <v>4608</v>
          </cell>
          <cell r="P761">
            <v>4608</v>
          </cell>
          <cell r="Q761">
            <v>4612</v>
          </cell>
        </row>
        <row r="762">
          <cell r="B762" t="str">
            <v>30332042701</v>
          </cell>
          <cell r="C762" t="str">
            <v>30332</v>
          </cell>
          <cell r="D762">
            <v>2701</v>
          </cell>
          <cell r="E762">
            <v>47600</v>
          </cell>
          <cell r="F762">
            <v>3967</v>
          </cell>
          <cell r="G762">
            <v>3967</v>
          </cell>
          <cell r="H762">
            <v>3967</v>
          </cell>
          <cell r="I762">
            <v>3967</v>
          </cell>
          <cell r="J762">
            <v>3967</v>
          </cell>
          <cell r="K762">
            <v>3967</v>
          </cell>
          <cell r="L762">
            <v>3967</v>
          </cell>
          <cell r="M762">
            <v>3967</v>
          </cell>
          <cell r="N762">
            <v>3967</v>
          </cell>
          <cell r="O762">
            <v>3967</v>
          </cell>
          <cell r="P762">
            <v>3967</v>
          </cell>
          <cell r="Q762">
            <v>3963</v>
          </cell>
        </row>
        <row r="763">
          <cell r="B763" t="str">
            <v>30332042702</v>
          </cell>
          <cell r="C763" t="str">
            <v>30332</v>
          </cell>
          <cell r="D763">
            <v>2702</v>
          </cell>
          <cell r="E763">
            <v>15000</v>
          </cell>
          <cell r="F763">
            <v>1250</v>
          </cell>
          <cell r="G763">
            <v>1250</v>
          </cell>
          <cell r="H763">
            <v>1250</v>
          </cell>
          <cell r="I763">
            <v>1250</v>
          </cell>
          <cell r="J763">
            <v>1250</v>
          </cell>
          <cell r="K763">
            <v>1250</v>
          </cell>
          <cell r="L763">
            <v>1250</v>
          </cell>
          <cell r="M763">
            <v>1250</v>
          </cell>
          <cell r="N763">
            <v>1250</v>
          </cell>
          <cell r="O763">
            <v>1250</v>
          </cell>
          <cell r="P763">
            <v>1250</v>
          </cell>
          <cell r="Q763">
            <v>1250</v>
          </cell>
        </row>
        <row r="764">
          <cell r="B764" t="str">
            <v>30332042705</v>
          </cell>
          <cell r="C764" t="str">
            <v>30332</v>
          </cell>
          <cell r="D764">
            <v>2705</v>
          </cell>
          <cell r="E764">
            <v>20000</v>
          </cell>
          <cell r="F764">
            <v>1666</v>
          </cell>
          <cell r="G764">
            <v>1666</v>
          </cell>
          <cell r="H764">
            <v>1666</v>
          </cell>
          <cell r="I764">
            <v>1666</v>
          </cell>
          <cell r="J764">
            <v>1666</v>
          </cell>
          <cell r="K764">
            <v>1666</v>
          </cell>
          <cell r="L764">
            <v>1666</v>
          </cell>
          <cell r="M764">
            <v>1666</v>
          </cell>
          <cell r="N764">
            <v>1666</v>
          </cell>
          <cell r="O764">
            <v>1666</v>
          </cell>
          <cell r="P764">
            <v>1666</v>
          </cell>
          <cell r="Q764">
            <v>1674</v>
          </cell>
        </row>
        <row r="765">
          <cell r="B765" t="str">
            <v>30332042800</v>
          </cell>
          <cell r="C765" t="str">
            <v>30332</v>
          </cell>
          <cell r="D765">
            <v>2800</v>
          </cell>
          <cell r="E765">
            <v>186600</v>
          </cell>
          <cell r="F765">
            <v>15550</v>
          </cell>
          <cell r="G765">
            <v>15550</v>
          </cell>
          <cell r="H765">
            <v>15550</v>
          </cell>
          <cell r="I765">
            <v>15550</v>
          </cell>
          <cell r="J765">
            <v>15550</v>
          </cell>
          <cell r="K765">
            <v>15550</v>
          </cell>
          <cell r="L765">
            <v>15550</v>
          </cell>
          <cell r="M765">
            <v>15550</v>
          </cell>
          <cell r="N765">
            <v>15550</v>
          </cell>
          <cell r="O765">
            <v>15550</v>
          </cell>
          <cell r="P765">
            <v>15550</v>
          </cell>
          <cell r="Q765">
            <v>15550</v>
          </cell>
        </row>
        <row r="766">
          <cell r="B766" t="str">
            <v>30332042900</v>
          </cell>
          <cell r="C766" t="str">
            <v>30332</v>
          </cell>
          <cell r="D766">
            <v>2900</v>
          </cell>
          <cell r="E766">
            <v>148900</v>
          </cell>
          <cell r="F766">
            <v>12408</v>
          </cell>
          <cell r="G766">
            <v>12408</v>
          </cell>
          <cell r="H766">
            <v>12408</v>
          </cell>
          <cell r="I766">
            <v>12408</v>
          </cell>
          <cell r="J766">
            <v>12408</v>
          </cell>
          <cell r="K766">
            <v>12408</v>
          </cell>
          <cell r="L766">
            <v>12408</v>
          </cell>
          <cell r="M766">
            <v>12408</v>
          </cell>
          <cell r="N766">
            <v>12408</v>
          </cell>
          <cell r="O766">
            <v>12408</v>
          </cell>
          <cell r="P766">
            <v>12408</v>
          </cell>
          <cell r="Q766">
            <v>12412</v>
          </cell>
        </row>
        <row r="767">
          <cell r="B767" t="str">
            <v>30332042907</v>
          </cell>
          <cell r="C767" t="str">
            <v>30332</v>
          </cell>
          <cell r="D767">
            <v>2907</v>
          </cell>
          <cell r="E767">
            <v>35400</v>
          </cell>
          <cell r="F767">
            <v>2950</v>
          </cell>
          <cell r="G767">
            <v>2950</v>
          </cell>
          <cell r="H767">
            <v>2950</v>
          </cell>
          <cell r="I767">
            <v>2950</v>
          </cell>
          <cell r="J767">
            <v>2950</v>
          </cell>
          <cell r="K767">
            <v>2950</v>
          </cell>
          <cell r="L767">
            <v>2950</v>
          </cell>
          <cell r="M767">
            <v>2950</v>
          </cell>
          <cell r="N767">
            <v>2950</v>
          </cell>
          <cell r="O767">
            <v>2950</v>
          </cell>
          <cell r="P767">
            <v>2950</v>
          </cell>
          <cell r="Q767">
            <v>2950</v>
          </cell>
        </row>
        <row r="768">
          <cell r="B768" t="str">
            <v>30332042908</v>
          </cell>
          <cell r="C768" t="str">
            <v>30332</v>
          </cell>
          <cell r="D768">
            <v>2908</v>
          </cell>
          <cell r="E768">
            <v>59000</v>
          </cell>
          <cell r="F768">
            <v>4917</v>
          </cell>
          <cell r="G768">
            <v>4917</v>
          </cell>
          <cell r="H768">
            <v>4917</v>
          </cell>
          <cell r="I768">
            <v>4917</v>
          </cell>
          <cell r="J768">
            <v>4917</v>
          </cell>
          <cell r="K768">
            <v>4917</v>
          </cell>
          <cell r="L768">
            <v>4917</v>
          </cell>
          <cell r="M768">
            <v>4917</v>
          </cell>
          <cell r="N768">
            <v>4917</v>
          </cell>
          <cell r="O768">
            <v>4917</v>
          </cell>
          <cell r="P768">
            <v>4917</v>
          </cell>
          <cell r="Q768">
            <v>4913</v>
          </cell>
        </row>
        <row r="769">
          <cell r="B769" t="str">
            <v>30332043101</v>
          </cell>
          <cell r="C769" t="str">
            <v>30332</v>
          </cell>
          <cell r="D769">
            <v>3101</v>
          </cell>
          <cell r="E769">
            <v>82400</v>
          </cell>
          <cell r="F769">
            <v>6867</v>
          </cell>
          <cell r="G769">
            <v>6867</v>
          </cell>
          <cell r="H769">
            <v>6867</v>
          </cell>
          <cell r="I769">
            <v>6867</v>
          </cell>
          <cell r="J769">
            <v>6867</v>
          </cell>
          <cell r="K769">
            <v>6867</v>
          </cell>
          <cell r="L769">
            <v>6867</v>
          </cell>
          <cell r="M769">
            <v>6867</v>
          </cell>
          <cell r="N769">
            <v>6867</v>
          </cell>
          <cell r="O769">
            <v>6867</v>
          </cell>
          <cell r="P769">
            <v>6867</v>
          </cell>
          <cell r="Q769">
            <v>6863</v>
          </cell>
        </row>
        <row r="770">
          <cell r="B770" t="str">
            <v>30332043103</v>
          </cell>
          <cell r="C770" t="str">
            <v>30332</v>
          </cell>
          <cell r="D770">
            <v>3103</v>
          </cell>
          <cell r="E770">
            <v>86000</v>
          </cell>
          <cell r="F770">
            <v>7166</v>
          </cell>
          <cell r="G770">
            <v>7166</v>
          </cell>
          <cell r="H770">
            <v>7166</v>
          </cell>
          <cell r="I770">
            <v>7166</v>
          </cell>
          <cell r="J770">
            <v>7166</v>
          </cell>
          <cell r="K770">
            <v>7166</v>
          </cell>
          <cell r="L770">
            <v>7166</v>
          </cell>
          <cell r="M770">
            <v>7166</v>
          </cell>
          <cell r="N770">
            <v>7166</v>
          </cell>
          <cell r="O770">
            <v>7166</v>
          </cell>
          <cell r="P770">
            <v>7166</v>
          </cell>
          <cell r="Q770">
            <v>7174</v>
          </cell>
        </row>
        <row r="771">
          <cell r="B771" t="str">
            <v>30332043109</v>
          </cell>
          <cell r="C771" t="str">
            <v>30332</v>
          </cell>
          <cell r="D771">
            <v>3109</v>
          </cell>
          <cell r="E771">
            <v>34200</v>
          </cell>
          <cell r="F771">
            <v>2850</v>
          </cell>
          <cell r="G771">
            <v>2850</v>
          </cell>
          <cell r="H771">
            <v>2850</v>
          </cell>
          <cell r="I771">
            <v>2850</v>
          </cell>
          <cell r="J771">
            <v>2850</v>
          </cell>
          <cell r="K771">
            <v>2850</v>
          </cell>
          <cell r="L771">
            <v>2850</v>
          </cell>
          <cell r="M771">
            <v>2850</v>
          </cell>
          <cell r="N771">
            <v>2850</v>
          </cell>
          <cell r="O771">
            <v>2850</v>
          </cell>
          <cell r="P771">
            <v>2850</v>
          </cell>
          <cell r="Q771">
            <v>2850</v>
          </cell>
        </row>
        <row r="772">
          <cell r="B772" t="str">
            <v>30332043302</v>
          </cell>
          <cell r="C772" t="str">
            <v>30332</v>
          </cell>
          <cell r="D772">
            <v>3302</v>
          </cell>
          <cell r="E772">
            <v>107800</v>
          </cell>
          <cell r="F772">
            <v>8983</v>
          </cell>
          <cell r="G772">
            <v>8983</v>
          </cell>
          <cell r="H772">
            <v>8983</v>
          </cell>
          <cell r="I772">
            <v>8983</v>
          </cell>
          <cell r="J772">
            <v>8983</v>
          </cell>
          <cell r="K772">
            <v>8983</v>
          </cell>
          <cell r="L772">
            <v>8983</v>
          </cell>
          <cell r="M772">
            <v>8983</v>
          </cell>
          <cell r="N772">
            <v>8983</v>
          </cell>
          <cell r="O772">
            <v>8983</v>
          </cell>
          <cell r="P772">
            <v>8983</v>
          </cell>
          <cell r="Q772">
            <v>8987</v>
          </cell>
        </row>
        <row r="773">
          <cell r="B773" t="str">
            <v>30332043303</v>
          </cell>
          <cell r="C773" t="str">
            <v>30332</v>
          </cell>
          <cell r="D773">
            <v>3303</v>
          </cell>
          <cell r="E773">
            <v>21200</v>
          </cell>
          <cell r="F773">
            <v>1767</v>
          </cell>
          <cell r="G773">
            <v>1767</v>
          </cell>
          <cell r="H773">
            <v>1767</v>
          </cell>
          <cell r="I773">
            <v>1767</v>
          </cell>
          <cell r="J773">
            <v>1767</v>
          </cell>
          <cell r="K773">
            <v>1767</v>
          </cell>
          <cell r="L773">
            <v>1767</v>
          </cell>
          <cell r="M773">
            <v>1767</v>
          </cell>
          <cell r="N773">
            <v>1767</v>
          </cell>
          <cell r="O773">
            <v>1767</v>
          </cell>
          <cell r="P773">
            <v>1767</v>
          </cell>
          <cell r="Q773">
            <v>1763</v>
          </cell>
        </row>
        <row r="774">
          <cell r="B774" t="str">
            <v>30333041302</v>
          </cell>
          <cell r="C774" t="str">
            <v>30333</v>
          </cell>
          <cell r="D774">
            <v>1302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</row>
        <row r="775">
          <cell r="B775" t="str">
            <v>30333042103</v>
          </cell>
          <cell r="C775" t="str">
            <v>30333</v>
          </cell>
          <cell r="D775">
            <v>2103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</row>
        <row r="776">
          <cell r="B776" t="str">
            <v>30333042201</v>
          </cell>
          <cell r="C776" t="str">
            <v>30333</v>
          </cell>
          <cell r="D776">
            <v>2201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</row>
        <row r="777">
          <cell r="B777" t="str">
            <v>30333042202</v>
          </cell>
          <cell r="C777" t="str">
            <v>30333</v>
          </cell>
          <cell r="D777">
            <v>2202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</row>
        <row r="778">
          <cell r="B778" t="str">
            <v>30333042207</v>
          </cell>
          <cell r="C778" t="str">
            <v>30333</v>
          </cell>
          <cell r="D778">
            <v>2207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</row>
        <row r="779">
          <cell r="B779" t="str">
            <v>30333042208</v>
          </cell>
          <cell r="C779" t="str">
            <v>30333</v>
          </cell>
          <cell r="D779">
            <v>2208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</row>
        <row r="780">
          <cell r="B780" t="str">
            <v>30333042306</v>
          </cell>
          <cell r="C780" t="str">
            <v>30333</v>
          </cell>
          <cell r="D780">
            <v>2306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</row>
        <row r="781">
          <cell r="B781" t="str">
            <v>30333042701</v>
          </cell>
          <cell r="C781" t="str">
            <v>30333</v>
          </cell>
          <cell r="D781">
            <v>2701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</row>
        <row r="782">
          <cell r="B782" t="str">
            <v>30333042702</v>
          </cell>
          <cell r="C782" t="str">
            <v>30333</v>
          </cell>
          <cell r="D782">
            <v>2702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</row>
        <row r="783">
          <cell r="B783" t="str">
            <v>30333042800</v>
          </cell>
          <cell r="C783" t="str">
            <v>30333</v>
          </cell>
          <cell r="D783">
            <v>2800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</row>
        <row r="784">
          <cell r="B784" t="str">
            <v>30333042900</v>
          </cell>
          <cell r="C784" t="str">
            <v>30333</v>
          </cell>
          <cell r="D784">
            <v>2900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</row>
        <row r="785">
          <cell r="B785" t="str">
            <v>30333042907</v>
          </cell>
          <cell r="C785" t="str">
            <v>30333</v>
          </cell>
          <cell r="D785">
            <v>2907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</row>
        <row r="786">
          <cell r="B786" t="str">
            <v>30333042908</v>
          </cell>
          <cell r="C786" t="str">
            <v>30333</v>
          </cell>
          <cell r="D786">
            <v>2908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</row>
        <row r="787">
          <cell r="B787" t="str">
            <v>30333043101</v>
          </cell>
          <cell r="C787" t="str">
            <v>30333</v>
          </cell>
          <cell r="D787">
            <v>3101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</row>
        <row r="788">
          <cell r="B788" t="str">
            <v>30333043103</v>
          </cell>
          <cell r="C788" t="str">
            <v>30333</v>
          </cell>
          <cell r="D788">
            <v>3103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</row>
        <row r="789">
          <cell r="B789" t="str">
            <v>30333043109</v>
          </cell>
          <cell r="C789" t="str">
            <v>30333</v>
          </cell>
          <cell r="D789">
            <v>3109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</row>
        <row r="790">
          <cell r="B790" t="str">
            <v>30333043302</v>
          </cell>
          <cell r="C790" t="str">
            <v>30333</v>
          </cell>
          <cell r="D790">
            <v>3302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</row>
        <row r="791">
          <cell r="B791" t="str">
            <v>30333043303</v>
          </cell>
          <cell r="C791" t="str">
            <v>30333</v>
          </cell>
          <cell r="D791">
            <v>3303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</row>
        <row r="792">
          <cell r="B792" t="str">
            <v>30334041302</v>
          </cell>
          <cell r="C792" t="str">
            <v>30334</v>
          </cell>
          <cell r="D792">
            <v>1302</v>
          </cell>
          <cell r="E792">
            <v>93800</v>
          </cell>
          <cell r="F792">
            <v>7817</v>
          </cell>
          <cell r="G792">
            <v>7817</v>
          </cell>
          <cell r="H792">
            <v>7817</v>
          </cell>
          <cell r="I792">
            <v>7817</v>
          </cell>
          <cell r="J792">
            <v>7817</v>
          </cell>
          <cell r="K792">
            <v>7817</v>
          </cell>
          <cell r="L792">
            <v>7817</v>
          </cell>
          <cell r="M792">
            <v>7817</v>
          </cell>
          <cell r="N792">
            <v>7817</v>
          </cell>
          <cell r="O792">
            <v>7817</v>
          </cell>
          <cell r="P792">
            <v>7817</v>
          </cell>
          <cell r="Q792">
            <v>7813</v>
          </cell>
        </row>
        <row r="793">
          <cell r="B793" t="str">
            <v>30334042103</v>
          </cell>
          <cell r="C793" t="str">
            <v>30334</v>
          </cell>
          <cell r="D793">
            <v>2103</v>
          </cell>
          <cell r="E793">
            <v>5800</v>
          </cell>
          <cell r="F793">
            <v>483</v>
          </cell>
          <cell r="G793">
            <v>483</v>
          </cell>
          <cell r="H793">
            <v>483</v>
          </cell>
          <cell r="I793">
            <v>483</v>
          </cell>
          <cell r="J793">
            <v>483</v>
          </cell>
          <cell r="K793">
            <v>483</v>
          </cell>
          <cell r="L793">
            <v>483</v>
          </cell>
          <cell r="M793">
            <v>483</v>
          </cell>
          <cell r="N793">
            <v>483</v>
          </cell>
          <cell r="O793">
            <v>483</v>
          </cell>
          <cell r="P793">
            <v>483</v>
          </cell>
          <cell r="Q793">
            <v>487</v>
          </cell>
        </row>
        <row r="794">
          <cell r="B794" t="str">
            <v>30334042201</v>
          </cell>
          <cell r="C794" t="str">
            <v>30334</v>
          </cell>
          <cell r="D794">
            <v>2201</v>
          </cell>
          <cell r="E794">
            <v>2800</v>
          </cell>
          <cell r="F794">
            <v>233</v>
          </cell>
          <cell r="G794">
            <v>233</v>
          </cell>
          <cell r="H794">
            <v>233</v>
          </cell>
          <cell r="I794">
            <v>233</v>
          </cell>
          <cell r="J794">
            <v>233</v>
          </cell>
          <cell r="K794">
            <v>233</v>
          </cell>
          <cell r="L794">
            <v>233</v>
          </cell>
          <cell r="M794">
            <v>233</v>
          </cell>
          <cell r="N794">
            <v>233</v>
          </cell>
          <cell r="O794">
            <v>233</v>
          </cell>
          <cell r="P794">
            <v>233</v>
          </cell>
          <cell r="Q794">
            <v>237</v>
          </cell>
        </row>
        <row r="795">
          <cell r="B795" t="str">
            <v>30334042202</v>
          </cell>
          <cell r="C795" t="str">
            <v>30334</v>
          </cell>
          <cell r="D795">
            <v>2202</v>
          </cell>
          <cell r="E795">
            <v>34988</v>
          </cell>
          <cell r="F795">
            <v>2916</v>
          </cell>
          <cell r="G795">
            <v>2916</v>
          </cell>
          <cell r="H795">
            <v>2916</v>
          </cell>
          <cell r="I795">
            <v>2916</v>
          </cell>
          <cell r="J795">
            <v>2916</v>
          </cell>
          <cell r="K795">
            <v>2916</v>
          </cell>
          <cell r="L795">
            <v>2916</v>
          </cell>
          <cell r="M795">
            <v>2916</v>
          </cell>
          <cell r="N795">
            <v>2916</v>
          </cell>
          <cell r="O795">
            <v>2916</v>
          </cell>
          <cell r="P795">
            <v>2916</v>
          </cell>
          <cell r="Q795">
            <v>2912</v>
          </cell>
        </row>
        <row r="796">
          <cell r="B796" t="str">
            <v>30334042207</v>
          </cell>
          <cell r="C796" t="str">
            <v>30334</v>
          </cell>
          <cell r="D796">
            <v>2207</v>
          </cell>
          <cell r="E796">
            <v>12000</v>
          </cell>
          <cell r="F796">
            <v>1000</v>
          </cell>
          <cell r="G796">
            <v>1000</v>
          </cell>
          <cell r="H796">
            <v>1000</v>
          </cell>
          <cell r="I796">
            <v>1000</v>
          </cell>
          <cell r="J796">
            <v>1000</v>
          </cell>
          <cell r="K796">
            <v>1000</v>
          </cell>
          <cell r="L796">
            <v>1000</v>
          </cell>
          <cell r="M796">
            <v>1000</v>
          </cell>
          <cell r="N796">
            <v>1000</v>
          </cell>
          <cell r="O796">
            <v>1000</v>
          </cell>
          <cell r="P796">
            <v>1000</v>
          </cell>
          <cell r="Q796">
            <v>1000</v>
          </cell>
        </row>
        <row r="797">
          <cell r="B797" t="str">
            <v>30334042208</v>
          </cell>
          <cell r="C797" t="str">
            <v>30334</v>
          </cell>
          <cell r="D797">
            <v>2208</v>
          </cell>
          <cell r="E797">
            <v>3625</v>
          </cell>
          <cell r="F797">
            <v>302</v>
          </cell>
          <cell r="G797">
            <v>302</v>
          </cell>
          <cell r="H797">
            <v>302</v>
          </cell>
          <cell r="I797">
            <v>302</v>
          </cell>
          <cell r="J797">
            <v>302</v>
          </cell>
          <cell r="K797">
            <v>302</v>
          </cell>
          <cell r="L797">
            <v>302</v>
          </cell>
          <cell r="M797">
            <v>302</v>
          </cell>
          <cell r="N797">
            <v>302</v>
          </cell>
          <cell r="O797">
            <v>302</v>
          </cell>
          <cell r="P797">
            <v>302</v>
          </cell>
          <cell r="Q797">
            <v>303</v>
          </cell>
        </row>
        <row r="798">
          <cell r="B798" t="str">
            <v>30334042701</v>
          </cell>
          <cell r="C798" t="str">
            <v>30334</v>
          </cell>
          <cell r="D798">
            <v>2701</v>
          </cell>
          <cell r="E798">
            <v>16800</v>
          </cell>
          <cell r="F798">
            <v>1400</v>
          </cell>
          <cell r="G798">
            <v>1400</v>
          </cell>
          <cell r="H798">
            <v>1400</v>
          </cell>
          <cell r="I798">
            <v>1400</v>
          </cell>
          <cell r="J798">
            <v>1400</v>
          </cell>
          <cell r="K798">
            <v>1400</v>
          </cell>
          <cell r="L798">
            <v>1400</v>
          </cell>
          <cell r="M798">
            <v>1400</v>
          </cell>
          <cell r="N798">
            <v>1400</v>
          </cell>
          <cell r="O798">
            <v>1400</v>
          </cell>
          <cell r="P798">
            <v>1400</v>
          </cell>
          <cell r="Q798">
            <v>1400</v>
          </cell>
        </row>
        <row r="799">
          <cell r="B799" t="str">
            <v>30334042702</v>
          </cell>
          <cell r="C799" t="str">
            <v>30334</v>
          </cell>
          <cell r="D799">
            <v>2702</v>
          </cell>
          <cell r="E799">
            <v>12900</v>
          </cell>
          <cell r="F799">
            <v>1075</v>
          </cell>
          <cell r="G799">
            <v>1075</v>
          </cell>
          <cell r="H799">
            <v>1075</v>
          </cell>
          <cell r="I799">
            <v>1075</v>
          </cell>
          <cell r="J799">
            <v>1075</v>
          </cell>
          <cell r="K799">
            <v>1075</v>
          </cell>
          <cell r="L799">
            <v>1075</v>
          </cell>
          <cell r="M799">
            <v>1075</v>
          </cell>
          <cell r="N799">
            <v>1075</v>
          </cell>
          <cell r="O799">
            <v>1075</v>
          </cell>
          <cell r="P799">
            <v>1075</v>
          </cell>
          <cell r="Q799">
            <v>1075</v>
          </cell>
        </row>
        <row r="800">
          <cell r="B800" t="str">
            <v>30334042705</v>
          </cell>
          <cell r="C800" t="str">
            <v>30334</v>
          </cell>
          <cell r="D800">
            <v>2705</v>
          </cell>
          <cell r="E800">
            <v>8600</v>
          </cell>
          <cell r="F800">
            <v>717</v>
          </cell>
          <cell r="G800">
            <v>717</v>
          </cell>
          <cell r="H800">
            <v>717</v>
          </cell>
          <cell r="I800">
            <v>717</v>
          </cell>
          <cell r="J800">
            <v>717</v>
          </cell>
          <cell r="K800">
            <v>717</v>
          </cell>
          <cell r="L800">
            <v>717</v>
          </cell>
          <cell r="M800">
            <v>717</v>
          </cell>
          <cell r="N800">
            <v>717</v>
          </cell>
          <cell r="O800">
            <v>717</v>
          </cell>
          <cell r="P800">
            <v>717</v>
          </cell>
          <cell r="Q800">
            <v>713</v>
          </cell>
        </row>
        <row r="801">
          <cell r="B801" t="str">
            <v>30334042800</v>
          </cell>
          <cell r="C801" t="str">
            <v>30334</v>
          </cell>
          <cell r="D801">
            <v>2800</v>
          </cell>
          <cell r="E801">
            <v>19100</v>
          </cell>
          <cell r="F801">
            <v>1591</v>
          </cell>
          <cell r="G801">
            <v>1591</v>
          </cell>
          <cell r="H801">
            <v>1591</v>
          </cell>
          <cell r="I801">
            <v>1591</v>
          </cell>
          <cell r="J801">
            <v>1591</v>
          </cell>
          <cell r="K801">
            <v>1591</v>
          </cell>
          <cell r="L801">
            <v>1591</v>
          </cell>
          <cell r="M801">
            <v>1591</v>
          </cell>
          <cell r="N801">
            <v>1591</v>
          </cell>
          <cell r="O801">
            <v>1591</v>
          </cell>
          <cell r="P801">
            <v>1591</v>
          </cell>
          <cell r="Q801">
            <v>1599</v>
          </cell>
        </row>
        <row r="802">
          <cell r="B802" t="str">
            <v>30334042900</v>
          </cell>
          <cell r="C802" t="str">
            <v>30334</v>
          </cell>
          <cell r="D802">
            <v>2900</v>
          </cell>
          <cell r="E802">
            <v>28600</v>
          </cell>
          <cell r="F802">
            <v>2383</v>
          </cell>
          <cell r="G802">
            <v>2383</v>
          </cell>
          <cell r="H802">
            <v>2383</v>
          </cell>
          <cell r="I802">
            <v>2383</v>
          </cell>
          <cell r="J802">
            <v>2383</v>
          </cell>
          <cell r="K802">
            <v>2383</v>
          </cell>
          <cell r="L802">
            <v>2383</v>
          </cell>
          <cell r="M802">
            <v>2383</v>
          </cell>
          <cell r="N802">
            <v>2383</v>
          </cell>
          <cell r="O802">
            <v>2383</v>
          </cell>
          <cell r="P802">
            <v>2383</v>
          </cell>
          <cell r="Q802">
            <v>2387</v>
          </cell>
        </row>
        <row r="803">
          <cell r="B803" t="str">
            <v>30334043101</v>
          </cell>
          <cell r="C803" t="str">
            <v>30334</v>
          </cell>
          <cell r="D803">
            <v>3101</v>
          </cell>
          <cell r="E803">
            <v>24800</v>
          </cell>
          <cell r="F803">
            <v>2067</v>
          </cell>
          <cell r="G803">
            <v>2067</v>
          </cell>
          <cell r="H803">
            <v>2067</v>
          </cell>
          <cell r="I803">
            <v>2067</v>
          </cell>
          <cell r="J803">
            <v>2067</v>
          </cell>
          <cell r="K803">
            <v>2067</v>
          </cell>
          <cell r="L803">
            <v>2067</v>
          </cell>
          <cell r="M803">
            <v>2067</v>
          </cell>
          <cell r="N803">
            <v>2067</v>
          </cell>
          <cell r="O803">
            <v>2067</v>
          </cell>
          <cell r="P803">
            <v>2067</v>
          </cell>
          <cell r="Q803">
            <v>2063</v>
          </cell>
        </row>
        <row r="804">
          <cell r="B804" t="str">
            <v>30334043103</v>
          </cell>
          <cell r="C804" t="str">
            <v>30334</v>
          </cell>
          <cell r="D804">
            <v>3103</v>
          </cell>
          <cell r="E804">
            <v>25900</v>
          </cell>
          <cell r="F804">
            <v>2158</v>
          </cell>
          <cell r="G804">
            <v>2158</v>
          </cell>
          <cell r="H804">
            <v>2158</v>
          </cell>
          <cell r="I804">
            <v>2158</v>
          </cell>
          <cell r="J804">
            <v>2158</v>
          </cell>
          <cell r="K804">
            <v>2158</v>
          </cell>
          <cell r="L804">
            <v>2158</v>
          </cell>
          <cell r="M804">
            <v>2158</v>
          </cell>
          <cell r="N804">
            <v>2158</v>
          </cell>
          <cell r="O804">
            <v>2158</v>
          </cell>
          <cell r="P804">
            <v>2158</v>
          </cell>
          <cell r="Q804">
            <v>2162</v>
          </cell>
        </row>
        <row r="805">
          <cell r="B805" t="str">
            <v>30334043106</v>
          </cell>
          <cell r="C805" t="str">
            <v>30334</v>
          </cell>
          <cell r="D805">
            <v>3106</v>
          </cell>
          <cell r="E805">
            <v>4300</v>
          </cell>
          <cell r="F805">
            <v>358</v>
          </cell>
          <cell r="G805">
            <v>358</v>
          </cell>
          <cell r="H805">
            <v>358</v>
          </cell>
          <cell r="I805">
            <v>358</v>
          </cell>
          <cell r="J805">
            <v>358</v>
          </cell>
          <cell r="K805">
            <v>358</v>
          </cell>
          <cell r="L805">
            <v>358</v>
          </cell>
          <cell r="M805">
            <v>358</v>
          </cell>
          <cell r="N805">
            <v>358</v>
          </cell>
          <cell r="O805">
            <v>358</v>
          </cell>
          <cell r="P805">
            <v>358</v>
          </cell>
          <cell r="Q805">
            <v>362</v>
          </cell>
        </row>
        <row r="806">
          <cell r="B806" t="str">
            <v>30334043302</v>
          </cell>
          <cell r="C806" t="str">
            <v>30334</v>
          </cell>
          <cell r="D806">
            <v>3302</v>
          </cell>
          <cell r="E806">
            <v>17100</v>
          </cell>
          <cell r="F806">
            <v>1425</v>
          </cell>
          <cell r="G806">
            <v>1425</v>
          </cell>
          <cell r="H806">
            <v>1425</v>
          </cell>
          <cell r="I806">
            <v>1425</v>
          </cell>
          <cell r="J806">
            <v>1425</v>
          </cell>
          <cell r="K806">
            <v>1425</v>
          </cell>
          <cell r="L806">
            <v>1425</v>
          </cell>
          <cell r="M806">
            <v>1425</v>
          </cell>
          <cell r="N806">
            <v>1425</v>
          </cell>
          <cell r="O806">
            <v>1425</v>
          </cell>
          <cell r="P806">
            <v>1425</v>
          </cell>
          <cell r="Q806">
            <v>1425</v>
          </cell>
        </row>
        <row r="807">
          <cell r="B807" t="str">
            <v>30334043303</v>
          </cell>
          <cell r="C807" t="str">
            <v>30334</v>
          </cell>
          <cell r="D807">
            <v>3303</v>
          </cell>
          <cell r="E807">
            <v>7700</v>
          </cell>
          <cell r="F807">
            <v>642</v>
          </cell>
          <cell r="G807">
            <v>642</v>
          </cell>
          <cell r="H807">
            <v>642</v>
          </cell>
          <cell r="I807">
            <v>642</v>
          </cell>
          <cell r="J807">
            <v>642</v>
          </cell>
          <cell r="K807">
            <v>642</v>
          </cell>
          <cell r="L807">
            <v>642</v>
          </cell>
          <cell r="M807">
            <v>642</v>
          </cell>
          <cell r="N807">
            <v>642</v>
          </cell>
          <cell r="O807">
            <v>642</v>
          </cell>
          <cell r="P807">
            <v>642</v>
          </cell>
          <cell r="Q807">
            <v>638</v>
          </cell>
        </row>
        <row r="808">
          <cell r="B808" t="str">
            <v>30336031302</v>
          </cell>
          <cell r="C808" t="str">
            <v>30336</v>
          </cell>
          <cell r="D808">
            <v>1302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</row>
        <row r="809">
          <cell r="B809" t="str">
            <v>30336032201</v>
          </cell>
          <cell r="C809" t="str">
            <v>30336</v>
          </cell>
          <cell r="D809">
            <v>2201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</row>
        <row r="810">
          <cell r="B810" t="str">
            <v>30336032202</v>
          </cell>
          <cell r="C810" t="str">
            <v>30336</v>
          </cell>
          <cell r="D810">
            <v>2202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</row>
        <row r="811">
          <cell r="B811" t="str">
            <v>30336032207</v>
          </cell>
          <cell r="C811" t="str">
            <v>30336</v>
          </cell>
          <cell r="D811">
            <v>2207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</row>
        <row r="812">
          <cell r="B812" t="str">
            <v>30336032306</v>
          </cell>
          <cell r="C812" t="str">
            <v>30336</v>
          </cell>
          <cell r="D812">
            <v>2306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</row>
        <row r="813">
          <cell r="B813" t="str">
            <v>30336032701</v>
          </cell>
          <cell r="C813" t="str">
            <v>30336</v>
          </cell>
          <cell r="D813">
            <v>2701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</row>
        <row r="814">
          <cell r="B814" t="str">
            <v>30336032702</v>
          </cell>
          <cell r="C814" t="str">
            <v>30336</v>
          </cell>
          <cell r="D814">
            <v>2702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</row>
        <row r="815">
          <cell r="B815" t="str">
            <v>30336032705</v>
          </cell>
          <cell r="C815" t="str">
            <v>30336</v>
          </cell>
          <cell r="D815">
            <v>2705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</row>
        <row r="816">
          <cell r="B816" t="str">
            <v>30336032800</v>
          </cell>
          <cell r="C816" t="str">
            <v>30336</v>
          </cell>
          <cell r="D816">
            <v>2800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</row>
        <row r="817">
          <cell r="B817" t="str">
            <v>30336032900</v>
          </cell>
          <cell r="C817" t="str">
            <v>30336</v>
          </cell>
          <cell r="D817">
            <v>2900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</row>
        <row r="818">
          <cell r="B818" t="str">
            <v>30336032907</v>
          </cell>
          <cell r="C818" t="str">
            <v>30336</v>
          </cell>
          <cell r="D818">
            <v>2907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</row>
        <row r="819">
          <cell r="B819" t="str">
            <v>30336033101</v>
          </cell>
          <cell r="C819" t="str">
            <v>30336</v>
          </cell>
          <cell r="D819">
            <v>3101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</row>
        <row r="820">
          <cell r="B820" t="str">
            <v>30336033103</v>
          </cell>
          <cell r="C820" t="str">
            <v>30336</v>
          </cell>
          <cell r="D820">
            <v>3103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</row>
        <row r="821">
          <cell r="B821" t="str">
            <v>30336033302</v>
          </cell>
          <cell r="C821" t="str">
            <v>30336</v>
          </cell>
          <cell r="D821">
            <v>3302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</row>
        <row r="822">
          <cell r="B822" t="str">
            <v>30336033303</v>
          </cell>
          <cell r="C822" t="str">
            <v>30336</v>
          </cell>
          <cell r="D822">
            <v>3303</v>
          </cell>
          <cell r="E822">
            <v>0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</row>
        <row r="823">
          <cell r="B823" t="str">
            <v>30336033401</v>
          </cell>
          <cell r="C823" t="str">
            <v>30336</v>
          </cell>
          <cell r="D823">
            <v>3401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</row>
        <row r="824">
          <cell r="B824" t="str">
            <v>30336033404</v>
          </cell>
          <cell r="C824" t="str">
            <v>30336</v>
          </cell>
          <cell r="D824">
            <v>3404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</row>
        <row r="825">
          <cell r="B825" t="str">
            <v>30336033407</v>
          </cell>
          <cell r="C825" t="str">
            <v>30336</v>
          </cell>
          <cell r="D825">
            <v>3407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</row>
        <row r="826">
          <cell r="B826" t="str">
            <v>30336033408</v>
          </cell>
          <cell r="C826" t="str">
            <v>30336</v>
          </cell>
          <cell r="D826">
            <v>3408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</row>
        <row r="827">
          <cell r="B827" t="str">
            <v>30336033409</v>
          </cell>
          <cell r="C827" t="str">
            <v>30336</v>
          </cell>
          <cell r="D827">
            <v>3409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</row>
        <row r="828">
          <cell r="B828" t="str">
            <v>30401041302</v>
          </cell>
          <cell r="C828" t="str">
            <v>30401</v>
          </cell>
          <cell r="D828">
            <v>1302</v>
          </cell>
          <cell r="E828">
            <v>1766800</v>
          </cell>
          <cell r="F828">
            <v>147233</v>
          </cell>
          <cell r="G828">
            <v>147233</v>
          </cell>
          <cell r="H828">
            <v>147233</v>
          </cell>
          <cell r="I828">
            <v>147233</v>
          </cell>
          <cell r="J828">
            <v>147233</v>
          </cell>
          <cell r="K828">
            <v>147233</v>
          </cell>
          <cell r="L828">
            <v>147233</v>
          </cell>
          <cell r="M828">
            <v>147233</v>
          </cell>
          <cell r="N828">
            <v>147233</v>
          </cell>
          <cell r="O828">
            <v>147233</v>
          </cell>
          <cell r="P828">
            <v>147233</v>
          </cell>
          <cell r="Q828">
            <v>147237</v>
          </cell>
        </row>
        <row r="829">
          <cell r="B829" t="str">
            <v>30401042103</v>
          </cell>
          <cell r="C829" t="str">
            <v>30401</v>
          </cell>
          <cell r="D829">
            <v>2103</v>
          </cell>
          <cell r="E829">
            <v>17200</v>
          </cell>
          <cell r="F829">
            <v>1433</v>
          </cell>
          <cell r="G829">
            <v>1433</v>
          </cell>
          <cell r="H829">
            <v>1433</v>
          </cell>
          <cell r="I829">
            <v>1433</v>
          </cell>
          <cell r="J829">
            <v>1433</v>
          </cell>
          <cell r="K829">
            <v>1433</v>
          </cell>
          <cell r="L829">
            <v>1433</v>
          </cell>
          <cell r="M829">
            <v>1433</v>
          </cell>
          <cell r="N829">
            <v>1433</v>
          </cell>
          <cell r="O829">
            <v>1433</v>
          </cell>
          <cell r="P829">
            <v>1433</v>
          </cell>
          <cell r="Q829">
            <v>1437</v>
          </cell>
        </row>
        <row r="830">
          <cell r="B830" t="str">
            <v>30401042201</v>
          </cell>
          <cell r="C830" t="str">
            <v>30401</v>
          </cell>
          <cell r="D830">
            <v>2201</v>
          </cell>
          <cell r="E830">
            <v>2000</v>
          </cell>
          <cell r="F830">
            <v>167</v>
          </cell>
          <cell r="G830">
            <v>167</v>
          </cell>
          <cell r="H830">
            <v>167</v>
          </cell>
          <cell r="I830">
            <v>167</v>
          </cell>
          <cell r="J830">
            <v>167</v>
          </cell>
          <cell r="K830">
            <v>167</v>
          </cell>
          <cell r="L830">
            <v>167</v>
          </cell>
          <cell r="M830">
            <v>167</v>
          </cell>
          <cell r="N830">
            <v>167</v>
          </cell>
          <cell r="O830">
            <v>167</v>
          </cell>
          <cell r="P830">
            <v>167</v>
          </cell>
          <cell r="Q830">
            <v>163</v>
          </cell>
        </row>
        <row r="831">
          <cell r="B831" t="str">
            <v>30401042202</v>
          </cell>
          <cell r="C831" t="str">
            <v>30401</v>
          </cell>
          <cell r="D831">
            <v>2202</v>
          </cell>
          <cell r="E831">
            <v>2673594</v>
          </cell>
          <cell r="F831">
            <v>222799</v>
          </cell>
          <cell r="G831">
            <v>222799</v>
          </cell>
          <cell r="H831">
            <v>222799</v>
          </cell>
          <cell r="I831">
            <v>222799</v>
          </cell>
          <cell r="J831">
            <v>222799</v>
          </cell>
          <cell r="K831">
            <v>222799</v>
          </cell>
          <cell r="L831">
            <v>222799</v>
          </cell>
          <cell r="M831">
            <v>222799</v>
          </cell>
          <cell r="N831">
            <v>222799</v>
          </cell>
          <cell r="O831">
            <v>222799</v>
          </cell>
          <cell r="P831">
            <v>222799</v>
          </cell>
          <cell r="Q831">
            <v>222805</v>
          </cell>
        </row>
        <row r="832">
          <cell r="B832" t="str">
            <v>30401042208</v>
          </cell>
          <cell r="C832" t="str">
            <v>30401</v>
          </cell>
          <cell r="D832">
            <v>2208</v>
          </cell>
          <cell r="E832">
            <v>14570</v>
          </cell>
          <cell r="F832">
            <v>1214</v>
          </cell>
          <cell r="G832">
            <v>1214</v>
          </cell>
          <cell r="H832">
            <v>1214</v>
          </cell>
          <cell r="I832">
            <v>1214</v>
          </cell>
          <cell r="J832">
            <v>1214</v>
          </cell>
          <cell r="K832">
            <v>1214</v>
          </cell>
          <cell r="L832">
            <v>1214</v>
          </cell>
          <cell r="M832">
            <v>1214</v>
          </cell>
          <cell r="N832">
            <v>1214</v>
          </cell>
          <cell r="O832">
            <v>1214</v>
          </cell>
          <cell r="P832">
            <v>1214</v>
          </cell>
          <cell r="Q832">
            <v>1216</v>
          </cell>
        </row>
        <row r="833">
          <cell r="B833" t="str">
            <v>30401042306</v>
          </cell>
          <cell r="C833" t="str">
            <v>30401</v>
          </cell>
          <cell r="D833">
            <v>2306</v>
          </cell>
          <cell r="E833">
            <v>86800</v>
          </cell>
          <cell r="F833">
            <v>7233</v>
          </cell>
          <cell r="G833">
            <v>7233</v>
          </cell>
          <cell r="H833">
            <v>7233</v>
          </cell>
          <cell r="I833">
            <v>7233</v>
          </cell>
          <cell r="J833">
            <v>7233</v>
          </cell>
          <cell r="K833">
            <v>7233</v>
          </cell>
          <cell r="L833">
            <v>7233</v>
          </cell>
          <cell r="M833">
            <v>7233</v>
          </cell>
          <cell r="N833">
            <v>7233</v>
          </cell>
          <cell r="O833">
            <v>7233</v>
          </cell>
          <cell r="P833">
            <v>7233</v>
          </cell>
          <cell r="Q833">
            <v>7237</v>
          </cell>
        </row>
        <row r="834">
          <cell r="B834" t="str">
            <v>30401042701</v>
          </cell>
          <cell r="C834" t="str">
            <v>30401</v>
          </cell>
          <cell r="D834">
            <v>2701</v>
          </cell>
          <cell r="E834">
            <v>37000</v>
          </cell>
          <cell r="F834">
            <v>3083</v>
          </cell>
          <cell r="G834">
            <v>3083</v>
          </cell>
          <cell r="H834">
            <v>3083</v>
          </cell>
          <cell r="I834">
            <v>3083</v>
          </cell>
          <cell r="J834">
            <v>3083</v>
          </cell>
          <cell r="K834">
            <v>3083</v>
          </cell>
          <cell r="L834">
            <v>3083</v>
          </cell>
          <cell r="M834">
            <v>3083</v>
          </cell>
          <cell r="N834">
            <v>3083</v>
          </cell>
          <cell r="O834">
            <v>3083</v>
          </cell>
          <cell r="P834">
            <v>3083</v>
          </cell>
          <cell r="Q834">
            <v>3087</v>
          </cell>
        </row>
        <row r="835">
          <cell r="B835" t="str">
            <v>30401042702</v>
          </cell>
          <cell r="C835" t="str">
            <v>30401</v>
          </cell>
          <cell r="D835">
            <v>2702</v>
          </cell>
          <cell r="E835">
            <v>76600</v>
          </cell>
          <cell r="F835">
            <v>6383</v>
          </cell>
          <cell r="G835">
            <v>6383</v>
          </cell>
          <cell r="H835">
            <v>6383</v>
          </cell>
          <cell r="I835">
            <v>6383</v>
          </cell>
          <cell r="J835">
            <v>6383</v>
          </cell>
          <cell r="K835">
            <v>6383</v>
          </cell>
          <cell r="L835">
            <v>6383</v>
          </cell>
          <cell r="M835">
            <v>6383</v>
          </cell>
          <cell r="N835">
            <v>6383</v>
          </cell>
          <cell r="O835">
            <v>6383</v>
          </cell>
          <cell r="P835">
            <v>6383</v>
          </cell>
          <cell r="Q835">
            <v>6387</v>
          </cell>
        </row>
        <row r="836">
          <cell r="B836" t="str">
            <v>30401042705</v>
          </cell>
          <cell r="C836" t="str">
            <v>30401</v>
          </cell>
          <cell r="D836">
            <v>2705</v>
          </cell>
          <cell r="E836">
            <v>4010300</v>
          </cell>
          <cell r="F836">
            <v>334192</v>
          </cell>
          <cell r="G836">
            <v>334192</v>
          </cell>
          <cell r="H836">
            <v>334192</v>
          </cell>
          <cell r="I836">
            <v>334192</v>
          </cell>
          <cell r="J836">
            <v>334192</v>
          </cell>
          <cell r="K836">
            <v>334192</v>
          </cell>
          <cell r="L836">
            <v>334192</v>
          </cell>
          <cell r="M836">
            <v>334192</v>
          </cell>
          <cell r="N836">
            <v>334192</v>
          </cell>
          <cell r="O836">
            <v>334192</v>
          </cell>
          <cell r="P836">
            <v>334192</v>
          </cell>
          <cell r="Q836">
            <v>334188</v>
          </cell>
        </row>
        <row r="837">
          <cell r="B837" t="str">
            <v>30401042900</v>
          </cell>
          <cell r="C837" t="str">
            <v>30401</v>
          </cell>
          <cell r="D837">
            <v>2900</v>
          </cell>
          <cell r="E837">
            <v>136300</v>
          </cell>
          <cell r="F837">
            <v>11358</v>
          </cell>
          <cell r="G837">
            <v>11358</v>
          </cell>
          <cell r="H837">
            <v>11358</v>
          </cell>
          <cell r="I837">
            <v>11358</v>
          </cell>
          <cell r="J837">
            <v>11358</v>
          </cell>
          <cell r="K837">
            <v>11358</v>
          </cell>
          <cell r="L837">
            <v>11358</v>
          </cell>
          <cell r="M837">
            <v>11358</v>
          </cell>
          <cell r="N837">
            <v>11358</v>
          </cell>
          <cell r="O837">
            <v>11358</v>
          </cell>
          <cell r="P837">
            <v>11358</v>
          </cell>
          <cell r="Q837">
            <v>11362</v>
          </cell>
        </row>
        <row r="838">
          <cell r="B838" t="str">
            <v>30401042904</v>
          </cell>
          <cell r="C838" t="str">
            <v>30401</v>
          </cell>
          <cell r="D838">
            <v>2904</v>
          </cell>
          <cell r="E838">
            <v>282500</v>
          </cell>
          <cell r="F838">
            <v>23542</v>
          </cell>
          <cell r="G838">
            <v>23542</v>
          </cell>
          <cell r="H838">
            <v>23542</v>
          </cell>
          <cell r="I838">
            <v>23542</v>
          </cell>
          <cell r="J838">
            <v>23542</v>
          </cell>
          <cell r="K838">
            <v>23542</v>
          </cell>
          <cell r="L838">
            <v>23542</v>
          </cell>
          <cell r="M838">
            <v>23542</v>
          </cell>
          <cell r="N838">
            <v>23542</v>
          </cell>
          <cell r="O838">
            <v>23542</v>
          </cell>
          <cell r="P838">
            <v>23542</v>
          </cell>
          <cell r="Q838">
            <v>23538</v>
          </cell>
        </row>
        <row r="839">
          <cell r="B839" t="str">
            <v>30401042907</v>
          </cell>
          <cell r="C839" t="str">
            <v>30401</v>
          </cell>
          <cell r="D839">
            <v>2907</v>
          </cell>
          <cell r="E839">
            <v>185600</v>
          </cell>
          <cell r="F839">
            <v>15467</v>
          </cell>
          <cell r="G839">
            <v>15467</v>
          </cell>
          <cell r="H839">
            <v>15467</v>
          </cell>
          <cell r="I839">
            <v>15467</v>
          </cell>
          <cell r="J839">
            <v>15467</v>
          </cell>
          <cell r="K839">
            <v>15467</v>
          </cell>
          <cell r="L839">
            <v>15467</v>
          </cell>
          <cell r="M839">
            <v>15467</v>
          </cell>
          <cell r="N839">
            <v>15467</v>
          </cell>
          <cell r="O839">
            <v>15467</v>
          </cell>
          <cell r="P839">
            <v>15467</v>
          </cell>
          <cell r="Q839">
            <v>15463</v>
          </cell>
        </row>
        <row r="840">
          <cell r="B840" t="str">
            <v>30401042908</v>
          </cell>
          <cell r="C840" t="str">
            <v>30401</v>
          </cell>
          <cell r="D840">
            <v>2908</v>
          </cell>
          <cell r="E840">
            <v>2100</v>
          </cell>
          <cell r="F840">
            <v>175</v>
          </cell>
          <cell r="G840">
            <v>175</v>
          </cell>
          <cell r="H840">
            <v>175</v>
          </cell>
          <cell r="I840">
            <v>175</v>
          </cell>
          <cell r="J840">
            <v>175</v>
          </cell>
          <cell r="K840">
            <v>175</v>
          </cell>
          <cell r="L840">
            <v>175</v>
          </cell>
          <cell r="M840">
            <v>175</v>
          </cell>
          <cell r="N840">
            <v>175</v>
          </cell>
          <cell r="O840">
            <v>175</v>
          </cell>
          <cell r="P840">
            <v>175</v>
          </cell>
          <cell r="Q840">
            <v>175</v>
          </cell>
        </row>
        <row r="841">
          <cell r="B841" t="str">
            <v>30401043101</v>
          </cell>
          <cell r="C841" t="str">
            <v>30401</v>
          </cell>
          <cell r="D841">
            <v>3101</v>
          </cell>
          <cell r="E841">
            <v>322700</v>
          </cell>
          <cell r="F841">
            <v>26892</v>
          </cell>
          <cell r="G841">
            <v>26892</v>
          </cell>
          <cell r="H841">
            <v>26892</v>
          </cell>
          <cell r="I841">
            <v>26892</v>
          </cell>
          <cell r="J841">
            <v>26892</v>
          </cell>
          <cell r="K841">
            <v>26892</v>
          </cell>
          <cell r="L841">
            <v>26892</v>
          </cell>
          <cell r="M841">
            <v>26892</v>
          </cell>
          <cell r="N841">
            <v>26892</v>
          </cell>
          <cell r="O841">
            <v>26892</v>
          </cell>
          <cell r="P841">
            <v>26892</v>
          </cell>
          <cell r="Q841">
            <v>26888</v>
          </cell>
        </row>
        <row r="842">
          <cell r="B842" t="str">
            <v>30401043103</v>
          </cell>
          <cell r="C842" t="str">
            <v>30401</v>
          </cell>
          <cell r="D842">
            <v>3103</v>
          </cell>
          <cell r="E842">
            <v>3088600</v>
          </cell>
          <cell r="F842">
            <v>257383</v>
          </cell>
          <cell r="G842">
            <v>257383</v>
          </cell>
          <cell r="H842">
            <v>257383</v>
          </cell>
          <cell r="I842">
            <v>257383</v>
          </cell>
          <cell r="J842">
            <v>257383</v>
          </cell>
          <cell r="K842">
            <v>257383</v>
          </cell>
          <cell r="L842">
            <v>257383</v>
          </cell>
          <cell r="M842">
            <v>257383</v>
          </cell>
          <cell r="N842">
            <v>257383</v>
          </cell>
          <cell r="O842">
            <v>257383</v>
          </cell>
          <cell r="P842">
            <v>257383</v>
          </cell>
          <cell r="Q842">
            <v>257387</v>
          </cell>
        </row>
        <row r="843">
          <cell r="B843" t="str">
            <v>30401043106</v>
          </cell>
          <cell r="C843" t="str">
            <v>30401</v>
          </cell>
          <cell r="D843">
            <v>3106</v>
          </cell>
          <cell r="E843">
            <v>9200</v>
          </cell>
          <cell r="F843">
            <v>767</v>
          </cell>
          <cell r="G843">
            <v>767</v>
          </cell>
          <cell r="H843">
            <v>767</v>
          </cell>
          <cell r="I843">
            <v>767</v>
          </cell>
          <cell r="J843">
            <v>767</v>
          </cell>
          <cell r="K843">
            <v>767</v>
          </cell>
          <cell r="L843">
            <v>767</v>
          </cell>
          <cell r="M843">
            <v>767</v>
          </cell>
          <cell r="N843">
            <v>767</v>
          </cell>
          <cell r="O843">
            <v>767</v>
          </cell>
          <cell r="P843">
            <v>767</v>
          </cell>
          <cell r="Q843">
            <v>763</v>
          </cell>
        </row>
        <row r="844">
          <cell r="B844" t="str">
            <v>30401043302</v>
          </cell>
          <cell r="C844" t="str">
            <v>30401</v>
          </cell>
          <cell r="D844">
            <v>3302</v>
          </cell>
          <cell r="E844">
            <v>28500</v>
          </cell>
          <cell r="F844">
            <v>2375</v>
          </cell>
          <cell r="G844">
            <v>2375</v>
          </cell>
          <cell r="H844">
            <v>2375</v>
          </cell>
          <cell r="I844">
            <v>2375</v>
          </cell>
          <cell r="J844">
            <v>2375</v>
          </cell>
          <cell r="K844">
            <v>2375</v>
          </cell>
          <cell r="L844">
            <v>2375</v>
          </cell>
          <cell r="M844">
            <v>2375</v>
          </cell>
          <cell r="N844">
            <v>2375</v>
          </cell>
          <cell r="O844">
            <v>2375</v>
          </cell>
          <cell r="P844">
            <v>2375</v>
          </cell>
          <cell r="Q844">
            <v>2375</v>
          </cell>
        </row>
        <row r="845">
          <cell r="B845" t="str">
            <v>30401043303</v>
          </cell>
          <cell r="C845" t="str">
            <v>30401</v>
          </cell>
          <cell r="D845">
            <v>3303</v>
          </cell>
          <cell r="E845">
            <v>25700</v>
          </cell>
          <cell r="F845">
            <v>2142</v>
          </cell>
          <cell r="G845">
            <v>2142</v>
          </cell>
          <cell r="H845">
            <v>2142</v>
          </cell>
          <cell r="I845">
            <v>2142</v>
          </cell>
          <cell r="J845">
            <v>2142</v>
          </cell>
          <cell r="K845">
            <v>2142</v>
          </cell>
          <cell r="L845">
            <v>2142</v>
          </cell>
          <cell r="M845">
            <v>2142</v>
          </cell>
          <cell r="N845">
            <v>2142</v>
          </cell>
          <cell r="O845">
            <v>2142</v>
          </cell>
          <cell r="P845">
            <v>2142</v>
          </cell>
          <cell r="Q845">
            <v>2138</v>
          </cell>
        </row>
        <row r="846">
          <cell r="B846" t="str">
            <v>30402041302</v>
          </cell>
          <cell r="C846" t="str">
            <v>30402</v>
          </cell>
          <cell r="D846">
            <v>1302</v>
          </cell>
          <cell r="E846">
            <v>89700</v>
          </cell>
          <cell r="F846">
            <v>7475</v>
          </cell>
          <cell r="G846">
            <v>7475</v>
          </cell>
          <cell r="H846">
            <v>7475</v>
          </cell>
          <cell r="I846">
            <v>7475</v>
          </cell>
          <cell r="J846">
            <v>7475</v>
          </cell>
          <cell r="K846">
            <v>7475</v>
          </cell>
          <cell r="L846">
            <v>7475</v>
          </cell>
          <cell r="M846">
            <v>7475</v>
          </cell>
          <cell r="N846">
            <v>7475</v>
          </cell>
          <cell r="O846">
            <v>7475</v>
          </cell>
          <cell r="P846">
            <v>7475</v>
          </cell>
          <cell r="Q846">
            <v>7475</v>
          </cell>
        </row>
        <row r="847">
          <cell r="B847" t="str">
            <v>30402041401</v>
          </cell>
          <cell r="C847" t="str">
            <v>30402</v>
          </cell>
          <cell r="D847">
            <v>1401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</row>
        <row r="848">
          <cell r="B848" t="str">
            <v>30402041402</v>
          </cell>
          <cell r="C848" t="str">
            <v>30402</v>
          </cell>
          <cell r="D848">
            <v>1402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</row>
        <row r="849">
          <cell r="B849" t="str">
            <v>30402042103</v>
          </cell>
          <cell r="C849" t="str">
            <v>30402</v>
          </cell>
          <cell r="D849">
            <v>2103</v>
          </cell>
          <cell r="E849">
            <v>7100</v>
          </cell>
          <cell r="F849">
            <v>592</v>
          </cell>
          <cell r="G849">
            <v>592</v>
          </cell>
          <cell r="H849">
            <v>592</v>
          </cell>
          <cell r="I849">
            <v>592</v>
          </cell>
          <cell r="J849">
            <v>592</v>
          </cell>
          <cell r="K849">
            <v>592</v>
          </cell>
          <cell r="L849">
            <v>592</v>
          </cell>
          <cell r="M849">
            <v>592</v>
          </cell>
          <cell r="N849">
            <v>592</v>
          </cell>
          <cell r="O849">
            <v>592</v>
          </cell>
          <cell r="P849">
            <v>592</v>
          </cell>
          <cell r="Q849">
            <v>588</v>
          </cell>
        </row>
        <row r="850">
          <cell r="B850" t="str">
            <v>30402042201</v>
          </cell>
          <cell r="C850" t="str">
            <v>30402</v>
          </cell>
          <cell r="D850">
            <v>2201</v>
          </cell>
          <cell r="E850">
            <v>1900</v>
          </cell>
          <cell r="F850">
            <v>158</v>
          </cell>
          <cell r="G850">
            <v>158</v>
          </cell>
          <cell r="H850">
            <v>158</v>
          </cell>
          <cell r="I850">
            <v>158</v>
          </cell>
          <cell r="J850">
            <v>158</v>
          </cell>
          <cell r="K850">
            <v>158</v>
          </cell>
          <cell r="L850">
            <v>158</v>
          </cell>
          <cell r="M850">
            <v>158</v>
          </cell>
          <cell r="N850">
            <v>158</v>
          </cell>
          <cell r="O850">
            <v>158</v>
          </cell>
          <cell r="P850">
            <v>158</v>
          </cell>
          <cell r="Q850">
            <v>162</v>
          </cell>
        </row>
        <row r="851">
          <cell r="B851" t="str">
            <v>30402042202</v>
          </cell>
          <cell r="C851" t="str">
            <v>30402</v>
          </cell>
          <cell r="D851">
            <v>2202</v>
          </cell>
          <cell r="E851">
            <v>31184</v>
          </cell>
          <cell r="F851">
            <v>2598</v>
          </cell>
          <cell r="G851">
            <v>2598</v>
          </cell>
          <cell r="H851">
            <v>2598</v>
          </cell>
          <cell r="I851">
            <v>2598</v>
          </cell>
          <cell r="J851">
            <v>2598</v>
          </cell>
          <cell r="K851">
            <v>2598</v>
          </cell>
          <cell r="L851">
            <v>2598</v>
          </cell>
          <cell r="M851">
            <v>2598</v>
          </cell>
          <cell r="N851">
            <v>2598</v>
          </cell>
          <cell r="O851">
            <v>2598</v>
          </cell>
          <cell r="P851">
            <v>2598</v>
          </cell>
          <cell r="Q851">
            <v>2606</v>
          </cell>
        </row>
        <row r="852">
          <cell r="B852" t="str">
            <v>30402042207</v>
          </cell>
          <cell r="C852" t="str">
            <v>30402</v>
          </cell>
          <cell r="D852">
            <v>2207</v>
          </cell>
          <cell r="E852">
            <v>42943</v>
          </cell>
          <cell r="F852">
            <v>3578</v>
          </cell>
          <cell r="G852">
            <v>3578</v>
          </cell>
          <cell r="H852">
            <v>3578</v>
          </cell>
          <cell r="I852">
            <v>3578</v>
          </cell>
          <cell r="J852">
            <v>3578</v>
          </cell>
          <cell r="K852">
            <v>3578</v>
          </cell>
          <cell r="L852">
            <v>3578</v>
          </cell>
          <cell r="M852">
            <v>3578</v>
          </cell>
          <cell r="N852">
            <v>3578</v>
          </cell>
          <cell r="O852">
            <v>3578</v>
          </cell>
          <cell r="P852">
            <v>3578</v>
          </cell>
          <cell r="Q852">
            <v>3585</v>
          </cell>
        </row>
        <row r="853">
          <cell r="B853" t="str">
            <v>30402042208</v>
          </cell>
          <cell r="C853" t="str">
            <v>30402</v>
          </cell>
          <cell r="D853">
            <v>2208</v>
          </cell>
          <cell r="E853">
            <v>3673</v>
          </cell>
          <cell r="F853">
            <v>306</v>
          </cell>
          <cell r="G853">
            <v>306</v>
          </cell>
          <cell r="H853">
            <v>306</v>
          </cell>
          <cell r="I853">
            <v>306</v>
          </cell>
          <cell r="J853">
            <v>306</v>
          </cell>
          <cell r="K853">
            <v>306</v>
          </cell>
          <cell r="L853">
            <v>306</v>
          </cell>
          <cell r="M853">
            <v>306</v>
          </cell>
          <cell r="N853">
            <v>306</v>
          </cell>
          <cell r="O853">
            <v>306</v>
          </cell>
          <cell r="P853">
            <v>306</v>
          </cell>
          <cell r="Q853">
            <v>307</v>
          </cell>
        </row>
        <row r="854">
          <cell r="B854" t="str">
            <v>30402042306</v>
          </cell>
          <cell r="C854" t="str">
            <v>30402</v>
          </cell>
          <cell r="D854">
            <v>2306</v>
          </cell>
          <cell r="E854">
            <v>70000</v>
          </cell>
          <cell r="F854">
            <v>5833</v>
          </cell>
          <cell r="G854">
            <v>5833</v>
          </cell>
          <cell r="H854">
            <v>5833</v>
          </cell>
          <cell r="I854">
            <v>5833</v>
          </cell>
          <cell r="J854">
            <v>5833</v>
          </cell>
          <cell r="K854">
            <v>5833</v>
          </cell>
          <cell r="L854">
            <v>5833</v>
          </cell>
          <cell r="M854">
            <v>5833</v>
          </cell>
          <cell r="N854">
            <v>5833</v>
          </cell>
          <cell r="O854">
            <v>5833</v>
          </cell>
          <cell r="P854">
            <v>5833</v>
          </cell>
          <cell r="Q854">
            <v>5837</v>
          </cell>
        </row>
        <row r="855">
          <cell r="B855" t="str">
            <v>30402042701</v>
          </cell>
          <cell r="C855" t="str">
            <v>30402</v>
          </cell>
          <cell r="D855">
            <v>2701</v>
          </cell>
          <cell r="E855">
            <v>25800</v>
          </cell>
          <cell r="F855">
            <v>2150</v>
          </cell>
          <cell r="G855">
            <v>2150</v>
          </cell>
          <cell r="H855">
            <v>2150</v>
          </cell>
          <cell r="I855">
            <v>2150</v>
          </cell>
          <cell r="J855">
            <v>2150</v>
          </cell>
          <cell r="K855">
            <v>2150</v>
          </cell>
          <cell r="L855">
            <v>2150</v>
          </cell>
          <cell r="M855">
            <v>2150</v>
          </cell>
          <cell r="N855">
            <v>2150</v>
          </cell>
          <cell r="O855">
            <v>2150</v>
          </cell>
          <cell r="P855">
            <v>2150</v>
          </cell>
          <cell r="Q855">
            <v>2150</v>
          </cell>
        </row>
        <row r="856">
          <cell r="B856" t="str">
            <v>30402042702</v>
          </cell>
          <cell r="C856" t="str">
            <v>30402</v>
          </cell>
          <cell r="D856">
            <v>2702</v>
          </cell>
          <cell r="E856">
            <v>3500</v>
          </cell>
          <cell r="F856">
            <v>292</v>
          </cell>
          <cell r="G856">
            <v>292</v>
          </cell>
          <cell r="H856">
            <v>292</v>
          </cell>
          <cell r="I856">
            <v>292</v>
          </cell>
          <cell r="J856">
            <v>292</v>
          </cell>
          <cell r="K856">
            <v>292</v>
          </cell>
          <cell r="L856">
            <v>292</v>
          </cell>
          <cell r="M856">
            <v>292</v>
          </cell>
          <cell r="N856">
            <v>292</v>
          </cell>
          <cell r="O856">
            <v>292</v>
          </cell>
          <cell r="P856">
            <v>292</v>
          </cell>
          <cell r="Q856">
            <v>288</v>
          </cell>
        </row>
        <row r="857">
          <cell r="B857" t="str">
            <v>30402042705</v>
          </cell>
          <cell r="C857" t="str">
            <v>30402</v>
          </cell>
          <cell r="D857">
            <v>2705</v>
          </cell>
          <cell r="E857">
            <v>7600</v>
          </cell>
          <cell r="F857">
            <v>633</v>
          </cell>
          <cell r="G857">
            <v>633</v>
          </cell>
          <cell r="H857">
            <v>633</v>
          </cell>
          <cell r="I857">
            <v>633</v>
          </cell>
          <cell r="J857">
            <v>633</v>
          </cell>
          <cell r="K857">
            <v>633</v>
          </cell>
          <cell r="L857">
            <v>633</v>
          </cell>
          <cell r="M857">
            <v>633</v>
          </cell>
          <cell r="N857">
            <v>633</v>
          </cell>
          <cell r="O857">
            <v>633</v>
          </cell>
          <cell r="P857">
            <v>633</v>
          </cell>
          <cell r="Q857">
            <v>637</v>
          </cell>
        </row>
        <row r="858">
          <cell r="B858" t="str">
            <v>30402042800</v>
          </cell>
          <cell r="C858" t="str">
            <v>30402</v>
          </cell>
          <cell r="D858">
            <v>2800</v>
          </cell>
          <cell r="E858">
            <v>10100</v>
          </cell>
          <cell r="F858">
            <v>842</v>
          </cell>
          <cell r="G858">
            <v>842</v>
          </cell>
          <cell r="H858">
            <v>842</v>
          </cell>
          <cell r="I858">
            <v>842</v>
          </cell>
          <cell r="J858">
            <v>842</v>
          </cell>
          <cell r="K858">
            <v>842</v>
          </cell>
          <cell r="L858">
            <v>842</v>
          </cell>
          <cell r="M858">
            <v>842</v>
          </cell>
          <cell r="N858">
            <v>842</v>
          </cell>
          <cell r="O858">
            <v>842</v>
          </cell>
          <cell r="P858">
            <v>842</v>
          </cell>
          <cell r="Q858">
            <v>838</v>
          </cell>
        </row>
        <row r="859">
          <cell r="B859" t="str">
            <v>30402042900</v>
          </cell>
          <cell r="C859" t="str">
            <v>30402</v>
          </cell>
          <cell r="D859">
            <v>2900</v>
          </cell>
          <cell r="E859">
            <v>21700</v>
          </cell>
          <cell r="F859">
            <v>1808</v>
          </cell>
          <cell r="G859">
            <v>1808</v>
          </cell>
          <cell r="H859">
            <v>1808</v>
          </cell>
          <cell r="I859">
            <v>1808</v>
          </cell>
          <cell r="J859">
            <v>1808</v>
          </cell>
          <cell r="K859">
            <v>1808</v>
          </cell>
          <cell r="L859">
            <v>1808</v>
          </cell>
          <cell r="M859">
            <v>1808</v>
          </cell>
          <cell r="N859">
            <v>1808</v>
          </cell>
          <cell r="O859">
            <v>1808</v>
          </cell>
          <cell r="P859">
            <v>1808</v>
          </cell>
          <cell r="Q859">
            <v>1812</v>
          </cell>
        </row>
        <row r="860">
          <cell r="B860" t="str">
            <v>30402042907</v>
          </cell>
          <cell r="C860" t="str">
            <v>30402</v>
          </cell>
          <cell r="D860">
            <v>2907</v>
          </cell>
          <cell r="E860">
            <v>520100</v>
          </cell>
          <cell r="F860">
            <v>43342</v>
          </cell>
          <cell r="G860">
            <v>43342</v>
          </cell>
          <cell r="H860">
            <v>43342</v>
          </cell>
          <cell r="I860">
            <v>43342</v>
          </cell>
          <cell r="J860">
            <v>43342</v>
          </cell>
          <cell r="K860">
            <v>43342</v>
          </cell>
          <cell r="L860">
            <v>43342</v>
          </cell>
          <cell r="M860">
            <v>43342</v>
          </cell>
          <cell r="N860">
            <v>43342</v>
          </cell>
          <cell r="O860">
            <v>43342</v>
          </cell>
          <cell r="P860">
            <v>43342</v>
          </cell>
          <cell r="Q860">
            <v>43338</v>
          </cell>
        </row>
        <row r="861">
          <cell r="B861" t="str">
            <v>30402042908</v>
          </cell>
          <cell r="C861" t="str">
            <v>30402</v>
          </cell>
          <cell r="D861">
            <v>2908</v>
          </cell>
          <cell r="E861">
            <v>22800</v>
          </cell>
          <cell r="F861">
            <v>1900</v>
          </cell>
          <cell r="G861">
            <v>1900</v>
          </cell>
          <cell r="H861">
            <v>1900</v>
          </cell>
          <cell r="I861">
            <v>1900</v>
          </cell>
          <cell r="J861">
            <v>1900</v>
          </cell>
          <cell r="K861">
            <v>1900</v>
          </cell>
          <cell r="L861">
            <v>1900</v>
          </cell>
          <cell r="M861">
            <v>1900</v>
          </cell>
          <cell r="N861">
            <v>1900</v>
          </cell>
          <cell r="O861">
            <v>1900</v>
          </cell>
          <cell r="P861">
            <v>1900</v>
          </cell>
          <cell r="Q861">
            <v>1900</v>
          </cell>
        </row>
        <row r="862">
          <cell r="B862" t="str">
            <v>30402042925</v>
          </cell>
          <cell r="C862" t="str">
            <v>30402</v>
          </cell>
          <cell r="D862">
            <v>2925</v>
          </cell>
          <cell r="E862">
            <v>18100</v>
          </cell>
          <cell r="F862">
            <v>1508</v>
          </cell>
          <cell r="G862">
            <v>1508</v>
          </cell>
          <cell r="H862">
            <v>1508</v>
          </cell>
          <cell r="I862">
            <v>1508</v>
          </cell>
          <cell r="J862">
            <v>1508</v>
          </cell>
          <cell r="K862">
            <v>1508</v>
          </cell>
          <cell r="L862">
            <v>1508</v>
          </cell>
          <cell r="M862">
            <v>1508</v>
          </cell>
          <cell r="N862">
            <v>1508</v>
          </cell>
          <cell r="O862">
            <v>1508</v>
          </cell>
          <cell r="P862">
            <v>1508</v>
          </cell>
          <cell r="Q862">
            <v>1512</v>
          </cell>
        </row>
        <row r="863">
          <cell r="B863" t="str">
            <v>30402043101</v>
          </cell>
          <cell r="C863" t="str">
            <v>30402</v>
          </cell>
          <cell r="D863">
            <v>3101</v>
          </cell>
          <cell r="E863">
            <v>24150</v>
          </cell>
          <cell r="F863">
            <v>2013</v>
          </cell>
          <cell r="G863">
            <v>2013</v>
          </cell>
          <cell r="H863">
            <v>2013</v>
          </cell>
          <cell r="I863">
            <v>2013</v>
          </cell>
          <cell r="J863">
            <v>2013</v>
          </cell>
          <cell r="K863">
            <v>2013</v>
          </cell>
          <cell r="L863">
            <v>2013</v>
          </cell>
          <cell r="M863">
            <v>2013</v>
          </cell>
          <cell r="N863">
            <v>2013</v>
          </cell>
          <cell r="O863">
            <v>2013</v>
          </cell>
          <cell r="P863">
            <v>2013</v>
          </cell>
          <cell r="Q863">
            <v>2007</v>
          </cell>
        </row>
        <row r="864">
          <cell r="B864" t="str">
            <v>30402043103</v>
          </cell>
          <cell r="C864" t="str">
            <v>30402</v>
          </cell>
          <cell r="D864">
            <v>3103</v>
          </cell>
          <cell r="E864">
            <v>15100</v>
          </cell>
          <cell r="F864">
            <v>1258</v>
          </cell>
          <cell r="G864">
            <v>1258</v>
          </cell>
          <cell r="H864">
            <v>1258</v>
          </cell>
          <cell r="I864">
            <v>1258</v>
          </cell>
          <cell r="J864">
            <v>1258</v>
          </cell>
          <cell r="K864">
            <v>1258</v>
          </cell>
          <cell r="L864">
            <v>1258</v>
          </cell>
          <cell r="M864">
            <v>1258</v>
          </cell>
          <cell r="N864">
            <v>1258</v>
          </cell>
          <cell r="O864">
            <v>1258</v>
          </cell>
          <cell r="P864">
            <v>1258</v>
          </cell>
          <cell r="Q864">
            <v>1262</v>
          </cell>
        </row>
        <row r="865">
          <cell r="B865" t="str">
            <v>30402043106</v>
          </cell>
          <cell r="C865" t="str">
            <v>30402</v>
          </cell>
          <cell r="D865">
            <v>3106</v>
          </cell>
          <cell r="E865">
            <v>4700</v>
          </cell>
          <cell r="F865">
            <v>392</v>
          </cell>
          <cell r="G865">
            <v>392</v>
          </cell>
          <cell r="H865">
            <v>392</v>
          </cell>
          <cell r="I865">
            <v>392</v>
          </cell>
          <cell r="J865">
            <v>392</v>
          </cell>
          <cell r="K865">
            <v>392</v>
          </cell>
          <cell r="L865">
            <v>392</v>
          </cell>
          <cell r="M865">
            <v>392</v>
          </cell>
          <cell r="N865">
            <v>392</v>
          </cell>
          <cell r="O865">
            <v>392</v>
          </cell>
          <cell r="P865">
            <v>392</v>
          </cell>
          <cell r="Q865">
            <v>388</v>
          </cell>
        </row>
        <row r="866">
          <cell r="B866" t="str">
            <v>30402043302</v>
          </cell>
          <cell r="C866" t="str">
            <v>30402</v>
          </cell>
          <cell r="D866">
            <v>3302</v>
          </cell>
          <cell r="E866">
            <v>53700</v>
          </cell>
          <cell r="F866">
            <v>4475</v>
          </cell>
          <cell r="G866">
            <v>4475</v>
          </cell>
          <cell r="H866">
            <v>4475</v>
          </cell>
          <cell r="I866">
            <v>4475</v>
          </cell>
          <cell r="J866">
            <v>4475</v>
          </cell>
          <cell r="K866">
            <v>4475</v>
          </cell>
          <cell r="L866">
            <v>4475</v>
          </cell>
          <cell r="M866">
            <v>4475</v>
          </cell>
          <cell r="N866">
            <v>4475</v>
          </cell>
          <cell r="O866">
            <v>4475</v>
          </cell>
          <cell r="P866">
            <v>4475</v>
          </cell>
          <cell r="Q866">
            <v>4475</v>
          </cell>
        </row>
        <row r="867">
          <cell r="B867" t="str">
            <v>30402043303</v>
          </cell>
          <cell r="C867" t="str">
            <v>30402</v>
          </cell>
          <cell r="D867">
            <v>3303</v>
          </cell>
          <cell r="E867">
            <v>6050</v>
          </cell>
          <cell r="F867">
            <v>504</v>
          </cell>
          <cell r="G867">
            <v>504</v>
          </cell>
          <cell r="H867">
            <v>504</v>
          </cell>
          <cell r="I867">
            <v>504</v>
          </cell>
          <cell r="J867">
            <v>504</v>
          </cell>
          <cell r="K867">
            <v>504</v>
          </cell>
          <cell r="L867">
            <v>504</v>
          </cell>
          <cell r="M867">
            <v>504</v>
          </cell>
          <cell r="N867">
            <v>504</v>
          </cell>
          <cell r="O867">
            <v>504</v>
          </cell>
          <cell r="P867">
            <v>504</v>
          </cell>
          <cell r="Q867">
            <v>506</v>
          </cell>
        </row>
        <row r="868">
          <cell r="B868" t="str">
            <v>30403042103</v>
          </cell>
          <cell r="C868" t="str">
            <v>30403</v>
          </cell>
          <cell r="D868">
            <v>2103</v>
          </cell>
          <cell r="E868">
            <v>15486</v>
          </cell>
          <cell r="F868">
            <v>1291</v>
          </cell>
          <cell r="G868">
            <v>1291</v>
          </cell>
          <cell r="H868">
            <v>1291</v>
          </cell>
          <cell r="I868">
            <v>1291</v>
          </cell>
          <cell r="J868">
            <v>1291</v>
          </cell>
          <cell r="K868">
            <v>1291</v>
          </cell>
          <cell r="L868">
            <v>1291</v>
          </cell>
          <cell r="M868">
            <v>1291</v>
          </cell>
          <cell r="N868">
            <v>1291</v>
          </cell>
          <cell r="O868">
            <v>1291</v>
          </cell>
          <cell r="P868">
            <v>1291</v>
          </cell>
          <cell r="Q868">
            <v>1285</v>
          </cell>
        </row>
        <row r="869">
          <cell r="B869" t="str">
            <v>30403042201</v>
          </cell>
          <cell r="C869" t="str">
            <v>30403</v>
          </cell>
          <cell r="D869">
            <v>2201</v>
          </cell>
          <cell r="E869">
            <v>2140</v>
          </cell>
          <cell r="F869">
            <v>178</v>
          </cell>
          <cell r="G869">
            <v>178</v>
          </cell>
          <cell r="H869">
            <v>178</v>
          </cell>
          <cell r="I869">
            <v>178</v>
          </cell>
          <cell r="J869">
            <v>178</v>
          </cell>
          <cell r="K869">
            <v>178</v>
          </cell>
          <cell r="L869">
            <v>178</v>
          </cell>
          <cell r="M869">
            <v>178</v>
          </cell>
          <cell r="N869">
            <v>178</v>
          </cell>
          <cell r="O869">
            <v>178</v>
          </cell>
          <cell r="P869">
            <v>178</v>
          </cell>
          <cell r="Q869">
            <v>182</v>
          </cell>
        </row>
        <row r="870">
          <cell r="B870" t="str">
            <v>30403042202</v>
          </cell>
          <cell r="C870" t="str">
            <v>30403</v>
          </cell>
          <cell r="D870">
            <v>2202</v>
          </cell>
          <cell r="E870">
            <v>13739</v>
          </cell>
          <cell r="F870">
            <v>1145</v>
          </cell>
          <cell r="G870">
            <v>1145</v>
          </cell>
          <cell r="H870">
            <v>1145</v>
          </cell>
          <cell r="I870">
            <v>1145</v>
          </cell>
          <cell r="J870">
            <v>1145</v>
          </cell>
          <cell r="K870">
            <v>1145</v>
          </cell>
          <cell r="L870">
            <v>1145</v>
          </cell>
          <cell r="M870">
            <v>1145</v>
          </cell>
          <cell r="N870">
            <v>1145</v>
          </cell>
          <cell r="O870">
            <v>1145</v>
          </cell>
          <cell r="P870">
            <v>1145</v>
          </cell>
          <cell r="Q870">
            <v>1144</v>
          </cell>
        </row>
        <row r="871">
          <cell r="B871" t="str">
            <v>30403042207</v>
          </cell>
          <cell r="C871" t="str">
            <v>30403</v>
          </cell>
          <cell r="D871">
            <v>2207</v>
          </cell>
          <cell r="E871">
            <v>24643</v>
          </cell>
          <cell r="F871">
            <v>2054</v>
          </cell>
          <cell r="G871">
            <v>2054</v>
          </cell>
          <cell r="H871">
            <v>2054</v>
          </cell>
          <cell r="I871">
            <v>2054</v>
          </cell>
          <cell r="J871">
            <v>2054</v>
          </cell>
          <cell r="K871">
            <v>2054</v>
          </cell>
          <cell r="L871">
            <v>2054</v>
          </cell>
          <cell r="M871">
            <v>2054</v>
          </cell>
          <cell r="N871">
            <v>2054</v>
          </cell>
          <cell r="O871">
            <v>2054</v>
          </cell>
          <cell r="P871">
            <v>2054</v>
          </cell>
          <cell r="Q871">
            <v>2049</v>
          </cell>
        </row>
        <row r="872">
          <cell r="B872" t="str">
            <v>30403042208</v>
          </cell>
          <cell r="C872" t="str">
            <v>30403</v>
          </cell>
          <cell r="D872">
            <v>2208</v>
          </cell>
          <cell r="E872">
            <v>2672</v>
          </cell>
          <cell r="F872">
            <v>223</v>
          </cell>
          <cell r="G872">
            <v>223</v>
          </cell>
          <cell r="H872">
            <v>223</v>
          </cell>
          <cell r="I872">
            <v>223</v>
          </cell>
          <cell r="J872">
            <v>223</v>
          </cell>
          <cell r="K872">
            <v>223</v>
          </cell>
          <cell r="L872">
            <v>223</v>
          </cell>
          <cell r="M872">
            <v>223</v>
          </cell>
          <cell r="N872">
            <v>223</v>
          </cell>
          <cell r="O872">
            <v>223</v>
          </cell>
          <cell r="P872">
            <v>223</v>
          </cell>
          <cell r="Q872">
            <v>219</v>
          </cell>
        </row>
        <row r="873">
          <cell r="B873" t="str">
            <v>30403042306</v>
          </cell>
          <cell r="C873" t="str">
            <v>30403</v>
          </cell>
          <cell r="D873">
            <v>2306</v>
          </cell>
          <cell r="E873">
            <v>50000</v>
          </cell>
          <cell r="F873">
            <v>4167</v>
          </cell>
          <cell r="G873">
            <v>4167</v>
          </cell>
          <cell r="H873">
            <v>4167</v>
          </cell>
          <cell r="I873">
            <v>4167</v>
          </cell>
          <cell r="J873">
            <v>4167</v>
          </cell>
          <cell r="K873">
            <v>4167</v>
          </cell>
          <cell r="L873">
            <v>4167</v>
          </cell>
          <cell r="M873">
            <v>4167</v>
          </cell>
          <cell r="N873">
            <v>4167</v>
          </cell>
          <cell r="O873">
            <v>4167</v>
          </cell>
          <cell r="P873">
            <v>4167</v>
          </cell>
          <cell r="Q873">
            <v>4163</v>
          </cell>
        </row>
        <row r="874">
          <cell r="B874" t="str">
            <v>30403042701</v>
          </cell>
          <cell r="C874" t="str">
            <v>30403</v>
          </cell>
          <cell r="D874">
            <v>2701</v>
          </cell>
          <cell r="E874">
            <v>13991</v>
          </cell>
          <cell r="F874">
            <v>1165</v>
          </cell>
          <cell r="G874">
            <v>1165</v>
          </cell>
          <cell r="H874">
            <v>1165</v>
          </cell>
          <cell r="I874">
            <v>1165</v>
          </cell>
          <cell r="J874">
            <v>1165</v>
          </cell>
          <cell r="K874">
            <v>1165</v>
          </cell>
          <cell r="L874">
            <v>1165</v>
          </cell>
          <cell r="M874">
            <v>1165</v>
          </cell>
          <cell r="N874">
            <v>1165</v>
          </cell>
          <cell r="O874">
            <v>1165</v>
          </cell>
          <cell r="P874">
            <v>1165</v>
          </cell>
          <cell r="Q874">
            <v>1176</v>
          </cell>
        </row>
        <row r="875">
          <cell r="B875" t="str">
            <v>30403042702</v>
          </cell>
          <cell r="C875" t="str">
            <v>30403</v>
          </cell>
          <cell r="D875">
            <v>2702</v>
          </cell>
          <cell r="E875">
            <v>67670</v>
          </cell>
          <cell r="F875">
            <v>5639</v>
          </cell>
          <cell r="G875">
            <v>5639</v>
          </cell>
          <cell r="H875">
            <v>5639</v>
          </cell>
          <cell r="I875">
            <v>5639</v>
          </cell>
          <cell r="J875">
            <v>5639</v>
          </cell>
          <cell r="K875">
            <v>5639</v>
          </cell>
          <cell r="L875">
            <v>5639</v>
          </cell>
          <cell r="M875">
            <v>5639</v>
          </cell>
          <cell r="N875">
            <v>5639</v>
          </cell>
          <cell r="O875">
            <v>5639</v>
          </cell>
          <cell r="P875">
            <v>5639</v>
          </cell>
          <cell r="Q875">
            <v>5641</v>
          </cell>
        </row>
        <row r="876">
          <cell r="B876" t="str">
            <v>30403042705</v>
          </cell>
          <cell r="C876" t="str">
            <v>30403</v>
          </cell>
          <cell r="D876">
            <v>2705</v>
          </cell>
          <cell r="E876">
            <v>1480</v>
          </cell>
          <cell r="F876">
            <v>123</v>
          </cell>
          <cell r="G876">
            <v>123</v>
          </cell>
          <cell r="H876">
            <v>123</v>
          </cell>
          <cell r="I876">
            <v>123</v>
          </cell>
          <cell r="J876">
            <v>123</v>
          </cell>
          <cell r="K876">
            <v>123</v>
          </cell>
          <cell r="L876">
            <v>123</v>
          </cell>
          <cell r="M876">
            <v>123</v>
          </cell>
          <cell r="N876">
            <v>123</v>
          </cell>
          <cell r="O876">
            <v>123</v>
          </cell>
          <cell r="P876">
            <v>123</v>
          </cell>
          <cell r="Q876">
            <v>127</v>
          </cell>
        </row>
        <row r="877">
          <cell r="B877" t="str">
            <v>30403042708</v>
          </cell>
          <cell r="C877" t="str">
            <v>30403</v>
          </cell>
          <cell r="D877">
            <v>2708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</row>
        <row r="878">
          <cell r="B878" t="str">
            <v>30403042900</v>
          </cell>
          <cell r="C878" t="str">
            <v>30403</v>
          </cell>
          <cell r="D878">
            <v>2900</v>
          </cell>
          <cell r="E878">
            <v>68720</v>
          </cell>
          <cell r="F878">
            <v>5727</v>
          </cell>
          <cell r="G878">
            <v>5727</v>
          </cell>
          <cell r="H878">
            <v>5727</v>
          </cell>
          <cell r="I878">
            <v>5727</v>
          </cell>
          <cell r="J878">
            <v>5727</v>
          </cell>
          <cell r="K878">
            <v>5727</v>
          </cell>
          <cell r="L878">
            <v>5727</v>
          </cell>
          <cell r="M878">
            <v>5727</v>
          </cell>
          <cell r="N878">
            <v>5727</v>
          </cell>
          <cell r="O878">
            <v>5727</v>
          </cell>
          <cell r="P878">
            <v>5727</v>
          </cell>
          <cell r="Q878">
            <v>5723</v>
          </cell>
        </row>
        <row r="879">
          <cell r="B879" t="str">
            <v>30403042907</v>
          </cell>
          <cell r="C879" t="str">
            <v>30403</v>
          </cell>
          <cell r="D879">
            <v>2907</v>
          </cell>
          <cell r="E879">
            <v>105330</v>
          </cell>
          <cell r="F879">
            <v>8778</v>
          </cell>
          <cell r="G879">
            <v>8778</v>
          </cell>
          <cell r="H879">
            <v>8778</v>
          </cell>
          <cell r="I879">
            <v>8778</v>
          </cell>
          <cell r="J879">
            <v>8778</v>
          </cell>
          <cell r="K879">
            <v>8778</v>
          </cell>
          <cell r="L879">
            <v>8778</v>
          </cell>
          <cell r="M879">
            <v>8778</v>
          </cell>
          <cell r="N879">
            <v>8778</v>
          </cell>
          <cell r="O879">
            <v>8778</v>
          </cell>
          <cell r="P879">
            <v>8778</v>
          </cell>
          <cell r="Q879">
            <v>8772</v>
          </cell>
        </row>
        <row r="880">
          <cell r="B880" t="str">
            <v>30403042908</v>
          </cell>
          <cell r="C880" t="str">
            <v>30403</v>
          </cell>
          <cell r="D880">
            <v>2908</v>
          </cell>
          <cell r="E880">
            <v>38320</v>
          </cell>
          <cell r="F880">
            <v>3193</v>
          </cell>
          <cell r="G880">
            <v>3193</v>
          </cell>
          <cell r="H880">
            <v>3193</v>
          </cell>
          <cell r="I880">
            <v>3193</v>
          </cell>
          <cell r="J880">
            <v>3193</v>
          </cell>
          <cell r="K880">
            <v>3193</v>
          </cell>
          <cell r="L880">
            <v>3193</v>
          </cell>
          <cell r="M880">
            <v>3193</v>
          </cell>
          <cell r="N880">
            <v>3193</v>
          </cell>
          <cell r="O880">
            <v>3193</v>
          </cell>
          <cell r="P880">
            <v>3193</v>
          </cell>
          <cell r="Q880">
            <v>3197</v>
          </cell>
        </row>
        <row r="881">
          <cell r="B881" t="str">
            <v>30403043101</v>
          </cell>
          <cell r="C881" t="str">
            <v>30403</v>
          </cell>
          <cell r="D881">
            <v>3101</v>
          </cell>
          <cell r="E881">
            <v>12630</v>
          </cell>
          <cell r="F881">
            <v>1052</v>
          </cell>
          <cell r="G881">
            <v>1052</v>
          </cell>
          <cell r="H881">
            <v>1052</v>
          </cell>
          <cell r="I881">
            <v>1052</v>
          </cell>
          <cell r="J881">
            <v>1052</v>
          </cell>
          <cell r="K881">
            <v>1052</v>
          </cell>
          <cell r="L881">
            <v>1052</v>
          </cell>
          <cell r="M881">
            <v>1052</v>
          </cell>
          <cell r="N881">
            <v>1052</v>
          </cell>
          <cell r="O881">
            <v>1052</v>
          </cell>
          <cell r="P881">
            <v>1052</v>
          </cell>
          <cell r="Q881">
            <v>1058</v>
          </cell>
        </row>
        <row r="882">
          <cell r="B882" t="str">
            <v>30403043103</v>
          </cell>
          <cell r="C882" t="str">
            <v>30403</v>
          </cell>
          <cell r="D882">
            <v>3103</v>
          </cell>
          <cell r="E882">
            <v>12695</v>
          </cell>
          <cell r="F882">
            <v>1057</v>
          </cell>
          <cell r="G882">
            <v>1057</v>
          </cell>
          <cell r="H882">
            <v>1057</v>
          </cell>
          <cell r="I882">
            <v>1057</v>
          </cell>
          <cell r="J882">
            <v>1057</v>
          </cell>
          <cell r="K882">
            <v>1057</v>
          </cell>
          <cell r="L882">
            <v>1057</v>
          </cell>
          <cell r="M882">
            <v>1057</v>
          </cell>
          <cell r="N882">
            <v>1057</v>
          </cell>
          <cell r="O882">
            <v>1057</v>
          </cell>
          <cell r="P882">
            <v>1057</v>
          </cell>
          <cell r="Q882">
            <v>1068</v>
          </cell>
        </row>
        <row r="883">
          <cell r="B883" t="str">
            <v>30403043106</v>
          </cell>
          <cell r="C883" t="str">
            <v>30403</v>
          </cell>
          <cell r="D883">
            <v>3106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</row>
        <row r="884">
          <cell r="B884" t="str">
            <v>30403043302</v>
          </cell>
          <cell r="C884" t="str">
            <v>30403</v>
          </cell>
          <cell r="D884">
            <v>3302</v>
          </cell>
          <cell r="E884">
            <v>47390</v>
          </cell>
          <cell r="F884">
            <v>3949</v>
          </cell>
          <cell r="G884">
            <v>3949</v>
          </cell>
          <cell r="H884">
            <v>3949</v>
          </cell>
          <cell r="I884">
            <v>3949</v>
          </cell>
          <cell r="J884">
            <v>3949</v>
          </cell>
          <cell r="K884">
            <v>3949</v>
          </cell>
          <cell r="L884">
            <v>3949</v>
          </cell>
          <cell r="M884">
            <v>3949</v>
          </cell>
          <cell r="N884">
            <v>3949</v>
          </cell>
          <cell r="O884">
            <v>3949</v>
          </cell>
          <cell r="P884">
            <v>3949</v>
          </cell>
          <cell r="Q884">
            <v>3951</v>
          </cell>
        </row>
        <row r="885">
          <cell r="B885" t="str">
            <v>30403043303</v>
          </cell>
          <cell r="C885" t="str">
            <v>30403</v>
          </cell>
          <cell r="D885">
            <v>3303</v>
          </cell>
          <cell r="E885">
            <v>6420</v>
          </cell>
          <cell r="F885">
            <v>535</v>
          </cell>
          <cell r="G885">
            <v>535</v>
          </cell>
          <cell r="H885">
            <v>535</v>
          </cell>
          <cell r="I885">
            <v>535</v>
          </cell>
          <cell r="J885">
            <v>535</v>
          </cell>
          <cell r="K885">
            <v>535</v>
          </cell>
          <cell r="L885">
            <v>535</v>
          </cell>
          <cell r="M885">
            <v>535</v>
          </cell>
          <cell r="N885">
            <v>535</v>
          </cell>
          <cell r="O885">
            <v>535</v>
          </cell>
          <cell r="P885">
            <v>535</v>
          </cell>
          <cell r="Q885">
            <v>535</v>
          </cell>
        </row>
        <row r="886">
          <cell r="B886" t="str">
            <v>30409041302</v>
          </cell>
          <cell r="C886" t="str">
            <v>30409</v>
          </cell>
          <cell r="D886">
            <v>1302</v>
          </cell>
          <cell r="E886">
            <v>313700</v>
          </cell>
          <cell r="F886">
            <v>26142</v>
          </cell>
          <cell r="G886">
            <v>26142</v>
          </cell>
          <cell r="H886">
            <v>26142</v>
          </cell>
          <cell r="I886">
            <v>26142</v>
          </cell>
          <cell r="J886">
            <v>26142</v>
          </cell>
          <cell r="K886">
            <v>26142</v>
          </cell>
          <cell r="L886">
            <v>26142</v>
          </cell>
          <cell r="M886">
            <v>26142</v>
          </cell>
          <cell r="N886">
            <v>26142</v>
          </cell>
          <cell r="O886">
            <v>26142</v>
          </cell>
          <cell r="P886">
            <v>26142</v>
          </cell>
          <cell r="Q886">
            <v>26138</v>
          </cell>
        </row>
        <row r="887">
          <cell r="B887" t="str">
            <v>30409042103</v>
          </cell>
          <cell r="C887" t="str">
            <v>30409</v>
          </cell>
          <cell r="D887">
            <v>2103</v>
          </cell>
          <cell r="E887">
            <v>25900</v>
          </cell>
          <cell r="F887">
            <v>2158</v>
          </cell>
          <cell r="G887">
            <v>2158</v>
          </cell>
          <cell r="H887">
            <v>2158</v>
          </cell>
          <cell r="I887">
            <v>2158</v>
          </cell>
          <cell r="J887">
            <v>2158</v>
          </cell>
          <cell r="K887">
            <v>2158</v>
          </cell>
          <cell r="L887">
            <v>2158</v>
          </cell>
          <cell r="M887">
            <v>2158</v>
          </cell>
          <cell r="N887">
            <v>2158</v>
          </cell>
          <cell r="O887">
            <v>2158</v>
          </cell>
          <cell r="P887">
            <v>2158</v>
          </cell>
          <cell r="Q887">
            <v>2162</v>
          </cell>
        </row>
        <row r="888">
          <cell r="B888" t="str">
            <v>30409042201</v>
          </cell>
          <cell r="C888" t="str">
            <v>30409</v>
          </cell>
          <cell r="D888">
            <v>2201</v>
          </cell>
          <cell r="E888">
            <v>3500</v>
          </cell>
          <cell r="F888">
            <v>292</v>
          </cell>
          <cell r="G888">
            <v>292</v>
          </cell>
          <cell r="H888">
            <v>292</v>
          </cell>
          <cell r="I888">
            <v>292</v>
          </cell>
          <cell r="J888">
            <v>292</v>
          </cell>
          <cell r="K888">
            <v>292</v>
          </cell>
          <cell r="L888">
            <v>292</v>
          </cell>
          <cell r="M888">
            <v>292</v>
          </cell>
          <cell r="N888">
            <v>292</v>
          </cell>
          <cell r="O888">
            <v>292</v>
          </cell>
          <cell r="P888">
            <v>292</v>
          </cell>
          <cell r="Q888">
            <v>288</v>
          </cell>
        </row>
        <row r="889">
          <cell r="B889" t="str">
            <v>30409042202</v>
          </cell>
          <cell r="C889" t="str">
            <v>30409</v>
          </cell>
          <cell r="D889">
            <v>2202</v>
          </cell>
          <cell r="E889">
            <v>263993</v>
          </cell>
          <cell r="F889">
            <v>21999</v>
          </cell>
          <cell r="G889">
            <v>21999</v>
          </cell>
          <cell r="H889">
            <v>21999</v>
          </cell>
          <cell r="I889">
            <v>21999</v>
          </cell>
          <cell r="J889">
            <v>21999</v>
          </cell>
          <cell r="K889">
            <v>21999</v>
          </cell>
          <cell r="L889">
            <v>21999</v>
          </cell>
          <cell r="M889">
            <v>21999</v>
          </cell>
          <cell r="N889">
            <v>21999</v>
          </cell>
          <cell r="O889">
            <v>21999</v>
          </cell>
          <cell r="P889">
            <v>21999</v>
          </cell>
          <cell r="Q889">
            <v>22004</v>
          </cell>
        </row>
        <row r="890">
          <cell r="B890" t="str">
            <v>30409042207</v>
          </cell>
          <cell r="C890" t="str">
            <v>30409</v>
          </cell>
          <cell r="D890">
            <v>2207</v>
          </cell>
          <cell r="E890">
            <v>62174</v>
          </cell>
          <cell r="F890">
            <v>5181</v>
          </cell>
          <cell r="G890">
            <v>5181</v>
          </cell>
          <cell r="H890">
            <v>5181</v>
          </cell>
          <cell r="I890">
            <v>5181</v>
          </cell>
          <cell r="J890">
            <v>5181</v>
          </cell>
          <cell r="K890">
            <v>5181</v>
          </cell>
          <cell r="L890">
            <v>5181</v>
          </cell>
          <cell r="M890">
            <v>5181</v>
          </cell>
          <cell r="N890">
            <v>5181</v>
          </cell>
          <cell r="O890">
            <v>5181</v>
          </cell>
          <cell r="P890">
            <v>5181</v>
          </cell>
          <cell r="Q890">
            <v>5183</v>
          </cell>
        </row>
        <row r="891">
          <cell r="B891" t="str">
            <v>30409042208</v>
          </cell>
          <cell r="C891" t="str">
            <v>30409</v>
          </cell>
          <cell r="D891">
            <v>2208</v>
          </cell>
          <cell r="E891">
            <v>6266</v>
          </cell>
          <cell r="F891">
            <v>522</v>
          </cell>
          <cell r="G891">
            <v>522</v>
          </cell>
          <cell r="H891">
            <v>522</v>
          </cell>
          <cell r="I891">
            <v>522</v>
          </cell>
          <cell r="J891">
            <v>522</v>
          </cell>
          <cell r="K891">
            <v>522</v>
          </cell>
          <cell r="L891">
            <v>522</v>
          </cell>
          <cell r="M891">
            <v>522</v>
          </cell>
          <cell r="N891">
            <v>522</v>
          </cell>
          <cell r="O891">
            <v>522</v>
          </cell>
          <cell r="P891">
            <v>522</v>
          </cell>
          <cell r="Q891">
            <v>524</v>
          </cell>
        </row>
        <row r="892">
          <cell r="B892" t="str">
            <v>30409042306</v>
          </cell>
          <cell r="C892" t="str">
            <v>30409</v>
          </cell>
          <cell r="D892">
            <v>2306</v>
          </cell>
          <cell r="E892">
            <v>38500</v>
          </cell>
          <cell r="F892">
            <v>3208</v>
          </cell>
          <cell r="G892">
            <v>3208</v>
          </cell>
          <cell r="H892">
            <v>3208</v>
          </cell>
          <cell r="I892">
            <v>3208</v>
          </cell>
          <cell r="J892">
            <v>3208</v>
          </cell>
          <cell r="K892">
            <v>3208</v>
          </cell>
          <cell r="L892">
            <v>3208</v>
          </cell>
          <cell r="M892">
            <v>3208</v>
          </cell>
          <cell r="N892">
            <v>3208</v>
          </cell>
          <cell r="O892">
            <v>3208</v>
          </cell>
          <cell r="P892">
            <v>3208</v>
          </cell>
          <cell r="Q892">
            <v>3212</v>
          </cell>
        </row>
        <row r="893">
          <cell r="B893" t="str">
            <v>30409042701</v>
          </cell>
          <cell r="C893" t="str">
            <v>30409</v>
          </cell>
          <cell r="D893">
            <v>2701</v>
          </cell>
          <cell r="E893">
            <v>80000</v>
          </cell>
          <cell r="F893">
            <v>6666</v>
          </cell>
          <cell r="G893">
            <v>6666</v>
          </cell>
          <cell r="H893">
            <v>6666</v>
          </cell>
          <cell r="I893">
            <v>6666</v>
          </cell>
          <cell r="J893">
            <v>6666</v>
          </cell>
          <cell r="K893">
            <v>6666</v>
          </cell>
          <cell r="L893">
            <v>6666</v>
          </cell>
          <cell r="M893">
            <v>6666</v>
          </cell>
          <cell r="N893">
            <v>6666</v>
          </cell>
          <cell r="O893">
            <v>6666</v>
          </cell>
          <cell r="P893">
            <v>6666</v>
          </cell>
          <cell r="Q893">
            <v>6674</v>
          </cell>
        </row>
        <row r="894">
          <cell r="B894" t="str">
            <v>30409042702</v>
          </cell>
          <cell r="C894" t="str">
            <v>30409</v>
          </cell>
          <cell r="D894">
            <v>2702</v>
          </cell>
          <cell r="E894">
            <v>32200</v>
          </cell>
          <cell r="F894">
            <v>2683</v>
          </cell>
          <cell r="G894">
            <v>2683</v>
          </cell>
          <cell r="H894">
            <v>2683</v>
          </cell>
          <cell r="I894">
            <v>2683</v>
          </cell>
          <cell r="J894">
            <v>2683</v>
          </cell>
          <cell r="K894">
            <v>2683</v>
          </cell>
          <cell r="L894">
            <v>2683</v>
          </cell>
          <cell r="M894">
            <v>2683</v>
          </cell>
          <cell r="N894">
            <v>2683</v>
          </cell>
          <cell r="O894">
            <v>2683</v>
          </cell>
          <cell r="P894">
            <v>2683</v>
          </cell>
          <cell r="Q894">
            <v>2687</v>
          </cell>
        </row>
        <row r="895">
          <cell r="B895" t="str">
            <v>30409042705</v>
          </cell>
          <cell r="C895" t="str">
            <v>30409</v>
          </cell>
          <cell r="D895">
            <v>2705</v>
          </cell>
          <cell r="E895">
            <v>10700</v>
          </cell>
          <cell r="F895">
            <v>892</v>
          </cell>
          <cell r="G895">
            <v>892</v>
          </cell>
          <cell r="H895">
            <v>892</v>
          </cell>
          <cell r="I895">
            <v>892</v>
          </cell>
          <cell r="J895">
            <v>892</v>
          </cell>
          <cell r="K895">
            <v>892</v>
          </cell>
          <cell r="L895">
            <v>892</v>
          </cell>
          <cell r="M895">
            <v>892</v>
          </cell>
          <cell r="N895">
            <v>892</v>
          </cell>
          <cell r="O895">
            <v>892</v>
          </cell>
          <cell r="P895">
            <v>892</v>
          </cell>
          <cell r="Q895">
            <v>888</v>
          </cell>
        </row>
        <row r="896">
          <cell r="B896" t="str">
            <v>30409042900</v>
          </cell>
          <cell r="C896" t="str">
            <v>30409</v>
          </cell>
          <cell r="D896">
            <v>2900</v>
          </cell>
          <cell r="E896">
            <v>112900</v>
          </cell>
          <cell r="F896">
            <v>9408</v>
          </cell>
          <cell r="G896">
            <v>9408</v>
          </cell>
          <cell r="H896">
            <v>9408</v>
          </cell>
          <cell r="I896">
            <v>9408</v>
          </cell>
          <cell r="J896">
            <v>9408</v>
          </cell>
          <cell r="K896">
            <v>9408</v>
          </cell>
          <cell r="L896">
            <v>9408</v>
          </cell>
          <cell r="M896">
            <v>9408</v>
          </cell>
          <cell r="N896">
            <v>9408</v>
          </cell>
          <cell r="O896">
            <v>9408</v>
          </cell>
          <cell r="P896">
            <v>9408</v>
          </cell>
          <cell r="Q896">
            <v>9412</v>
          </cell>
        </row>
        <row r="897">
          <cell r="B897" t="str">
            <v>30409042907</v>
          </cell>
          <cell r="C897" t="str">
            <v>30409</v>
          </cell>
          <cell r="D897">
            <v>2907</v>
          </cell>
          <cell r="E897">
            <v>98000</v>
          </cell>
          <cell r="F897">
            <v>8166</v>
          </cell>
          <cell r="G897">
            <v>8166</v>
          </cell>
          <cell r="H897">
            <v>8166</v>
          </cell>
          <cell r="I897">
            <v>8166</v>
          </cell>
          <cell r="J897">
            <v>8166</v>
          </cell>
          <cell r="K897">
            <v>8166</v>
          </cell>
          <cell r="L897">
            <v>8166</v>
          </cell>
          <cell r="M897">
            <v>8166</v>
          </cell>
          <cell r="N897">
            <v>8166</v>
          </cell>
          <cell r="O897">
            <v>8166</v>
          </cell>
          <cell r="P897">
            <v>8166</v>
          </cell>
          <cell r="Q897">
            <v>8174</v>
          </cell>
        </row>
        <row r="898">
          <cell r="B898" t="str">
            <v>30409042908</v>
          </cell>
          <cell r="C898" t="str">
            <v>30409</v>
          </cell>
          <cell r="D898">
            <v>2908</v>
          </cell>
          <cell r="E898">
            <v>3500</v>
          </cell>
          <cell r="F898">
            <v>292</v>
          </cell>
          <cell r="G898">
            <v>292</v>
          </cell>
          <cell r="H898">
            <v>292</v>
          </cell>
          <cell r="I898">
            <v>292</v>
          </cell>
          <cell r="J898">
            <v>292</v>
          </cell>
          <cell r="K898">
            <v>292</v>
          </cell>
          <cell r="L898">
            <v>292</v>
          </cell>
          <cell r="M898">
            <v>292</v>
          </cell>
          <cell r="N898">
            <v>292</v>
          </cell>
          <cell r="O898">
            <v>292</v>
          </cell>
          <cell r="P898">
            <v>292</v>
          </cell>
          <cell r="Q898">
            <v>288</v>
          </cell>
        </row>
        <row r="899">
          <cell r="B899" t="str">
            <v>30409043101</v>
          </cell>
          <cell r="C899" t="str">
            <v>30409</v>
          </cell>
          <cell r="D899">
            <v>3101</v>
          </cell>
          <cell r="E899">
            <v>45800</v>
          </cell>
          <cell r="F899">
            <v>3816</v>
          </cell>
          <cell r="G899">
            <v>3816</v>
          </cell>
          <cell r="H899">
            <v>3816</v>
          </cell>
          <cell r="I899">
            <v>3816</v>
          </cell>
          <cell r="J899">
            <v>3816</v>
          </cell>
          <cell r="K899">
            <v>3816</v>
          </cell>
          <cell r="L899">
            <v>3816</v>
          </cell>
          <cell r="M899">
            <v>3816</v>
          </cell>
          <cell r="N899">
            <v>3816</v>
          </cell>
          <cell r="O899">
            <v>3816</v>
          </cell>
          <cell r="P899">
            <v>3816</v>
          </cell>
          <cell r="Q899">
            <v>3824</v>
          </cell>
        </row>
        <row r="900">
          <cell r="B900" t="str">
            <v>30409043103</v>
          </cell>
          <cell r="C900" t="str">
            <v>30409</v>
          </cell>
          <cell r="D900">
            <v>3103</v>
          </cell>
          <cell r="E900">
            <v>23800</v>
          </cell>
          <cell r="F900">
            <v>1983</v>
          </cell>
          <cell r="G900">
            <v>1983</v>
          </cell>
          <cell r="H900">
            <v>1983</v>
          </cell>
          <cell r="I900">
            <v>1983</v>
          </cell>
          <cell r="J900">
            <v>1983</v>
          </cell>
          <cell r="K900">
            <v>1983</v>
          </cell>
          <cell r="L900">
            <v>1983</v>
          </cell>
          <cell r="M900">
            <v>1983</v>
          </cell>
          <cell r="N900">
            <v>1983</v>
          </cell>
          <cell r="O900">
            <v>1983</v>
          </cell>
          <cell r="P900">
            <v>1983</v>
          </cell>
          <cell r="Q900">
            <v>1987</v>
          </cell>
        </row>
        <row r="901">
          <cell r="B901" t="str">
            <v>30409043106</v>
          </cell>
          <cell r="C901" t="str">
            <v>30409</v>
          </cell>
          <cell r="D901">
            <v>3106</v>
          </cell>
          <cell r="E901">
            <v>1200</v>
          </cell>
          <cell r="F901">
            <v>100</v>
          </cell>
          <cell r="G901">
            <v>100</v>
          </cell>
          <cell r="H901">
            <v>100</v>
          </cell>
          <cell r="I901">
            <v>100</v>
          </cell>
          <cell r="J901">
            <v>100</v>
          </cell>
          <cell r="K901">
            <v>100</v>
          </cell>
          <cell r="L901">
            <v>100</v>
          </cell>
          <cell r="M901">
            <v>100</v>
          </cell>
          <cell r="N901">
            <v>100</v>
          </cell>
          <cell r="O901">
            <v>100</v>
          </cell>
          <cell r="P901">
            <v>100</v>
          </cell>
          <cell r="Q901">
            <v>100</v>
          </cell>
        </row>
        <row r="902">
          <cell r="B902" t="str">
            <v>30409043302</v>
          </cell>
          <cell r="C902" t="str">
            <v>30409</v>
          </cell>
          <cell r="D902">
            <v>3302</v>
          </cell>
          <cell r="E902">
            <v>194800</v>
          </cell>
          <cell r="F902">
            <v>16233</v>
          </cell>
          <cell r="G902">
            <v>16233</v>
          </cell>
          <cell r="H902">
            <v>16233</v>
          </cell>
          <cell r="I902">
            <v>16233</v>
          </cell>
          <cell r="J902">
            <v>16233</v>
          </cell>
          <cell r="K902">
            <v>16233</v>
          </cell>
          <cell r="L902">
            <v>16233</v>
          </cell>
          <cell r="M902">
            <v>16233</v>
          </cell>
          <cell r="N902">
            <v>16233</v>
          </cell>
          <cell r="O902">
            <v>16233</v>
          </cell>
          <cell r="P902">
            <v>16233</v>
          </cell>
          <cell r="Q902">
            <v>16237</v>
          </cell>
        </row>
        <row r="903">
          <cell r="B903" t="str">
            <v>30409043303</v>
          </cell>
          <cell r="C903" t="str">
            <v>30409</v>
          </cell>
          <cell r="D903">
            <v>3303</v>
          </cell>
          <cell r="E903">
            <v>28200</v>
          </cell>
          <cell r="F903">
            <v>2350</v>
          </cell>
          <cell r="G903">
            <v>2350</v>
          </cell>
          <cell r="H903">
            <v>2350</v>
          </cell>
          <cell r="I903">
            <v>2350</v>
          </cell>
          <cell r="J903">
            <v>2350</v>
          </cell>
          <cell r="K903">
            <v>2350</v>
          </cell>
          <cell r="L903">
            <v>2350</v>
          </cell>
          <cell r="M903">
            <v>2350</v>
          </cell>
          <cell r="N903">
            <v>2350</v>
          </cell>
          <cell r="O903">
            <v>2350</v>
          </cell>
          <cell r="P903">
            <v>2350</v>
          </cell>
          <cell r="Q903">
            <v>2350</v>
          </cell>
        </row>
        <row r="904">
          <cell r="B904" t="str">
            <v>30410041302</v>
          </cell>
          <cell r="C904" t="str">
            <v>30410</v>
          </cell>
          <cell r="D904">
            <v>1302</v>
          </cell>
          <cell r="E904">
            <v>3596000</v>
          </cell>
          <cell r="F904">
            <v>299667</v>
          </cell>
          <cell r="G904">
            <v>299667</v>
          </cell>
          <cell r="H904">
            <v>299667</v>
          </cell>
          <cell r="I904">
            <v>299667</v>
          </cell>
          <cell r="J904">
            <v>299667</v>
          </cell>
          <cell r="K904">
            <v>299667</v>
          </cell>
          <cell r="L904">
            <v>299667</v>
          </cell>
          <cell r="M904">
            <v>299667</v>
          </cell>
          <cell r="N904">
            <v>299667</v>
          </cell>
          <cell r="O904">
            <v>299667</v>
          </cell>
          <cell r="P904">
            <v>299667</v>
          </cell>
          <cell r="Q904">
            <v>299663</v>
          </cell>
        </row>
        <row r="905">
          <cell r="B905" t="str">
            <v>30410041402</v>
          </cell>
          <cell r="C905" t="str">
            <v>30410</v>
          </cell>
          <cell r="D905">
            <v>1402</v>
          </cell>
          <cell r="E905">
            <v>500000</v>
          </cell>
          <cell r="F905">
            <v>41667</v>
          </cell>
          <cell r="G905">
            <v>41667</v>
          </cell>
          <cell r="H905">
            <v>41667</v>
          </cell>
          <cell r="I905">
            <v>41667</v>
          </cell>
          <cell r="J905">
            <v>41667</v>
          </cell>
          <cell r="K905">
            <v>41667</v>
          </cell>
          <cell r="L905">
            <v>41667</v>
          </cell>
          <cell r="M905">
            <v>41667</v>
          </cell>
          <cell r="N905">
            <v>41667</v>
          </cell>
          <cell r="O905">
            <v>41667</v>
          </cell>
          <cell r="P905">
            <v>41667</v>
          </cell>
          <cell r="Q905">
            <v>41663</v>
          </cell>
        </row>
        <row r="906">
          <cell r="B906" t="str">
            <v>30410042103</v>
          </cell>
          <cell r="C906" t="str">
            <v>30410</v>
          </cell>
          <cell r="D906">
            <v>2103</v>
          </cell>
          <cell r="E906">
            <v>179200</v>
          </cell>
          <cell r="F906">
            <v>14933</v>
          </cell>
          <cell r="G906">
            <v>14933</v>
          </cell>
          <cell r="H906">
            <v>14933</v>
          </cell>
          <cell r="I906">
            <v>14933</v>
          </cell>
          <cell r="J906">
            <v>14933</v>
          </cell>
          <cell r="K906">
            <v>14933</v>
          </cell>
          <cell r="L906">
            <v>14933</v>
          </cell>
          <cell r="M906">
            <v>14933</v>
          </cell>
          <cell r="N906">
            <v>14933</v>
          </cell>
          <cell r="O906">
            <v>14933</v>
          </cell>
          <cell r="P906">
            <v>14933</v>
          </cell>
          <cell r="Q906">
            <v>14937</v>
          </cell>
        </row>
        <row r="907">
          <cell r="B907" t="str">
            <v>30410042201</v>
          </cell>
          <cell r="C907" t="str">
            <v>30410</v>
          </cell>
          <cell r="D907">
            <v>2201</v>
          </cell>
          <cell r="E907">
            <v>23500</v>
          </cell>
          <cell r="F907">
            <v>1958</v>
          </cell>
          <cell r="G907">
            <v>1958</v>
          </cell>
          <cell r="H907">
            <v>1958</v>
          </cell>
          <cell r="I907">
            <v>1958</v>
          </cell>
          <cell r="J907">
            <v>1958</v>
          </cell>
          <cell r="K907">
            <v>1958</v>
          </cell>
          <cell r="L907">
            <v>1958</v>
          </cell>
          <cell r="M907">
            <v>1958</v>
          </cell>
          <cell r="N907">
            <v>1958</v>
          </cell>
          <cell r="O907">
            <v>1958</v>
          </cell>
          <cell r="P907">
            <v>1958</v>
          </cell>
          <cell r="Q907">
            <v>1962</v>
          </cell>
        </row>
        <row r="908">
          <cell r="B908" t="str">
            <v>30410042202</v>
          </cell>
          <cell r="C908" t="str">
            <v>30410</v>
          </cell>
          <cell r="D908">
            <v>2202</v>
          </cell>
          <cell r="E908">
            <v>1118965</v>
          </cell>
          <cell r="F908">
            <v>93247</v>
          </cell>
          <cell r="G908">
            <v>93247</v>
          </cell>
          <cell r="H908">
            <v>93247</v>
          </cell>
          <cell r="I908">
            <v>93247</v>
          </cell>
          <cell r="J908">
            <v>93247</v>
          </cell>
          <cell r="K908">
            <v>93247</v>
          </cell>
          <cell r="L908">
            <v>93247</v>
          </cell>
          <cell r="M908">
            <v>93247</v>
          </cell>
          <cell r="N908">
            <v>93247</v>
          </cell>
          <cell r="O908">
            <v>93247</v>
          </cell>
          <cell r="P908">
            <v>93247</v>
          </cell>
          <cell r="Q908">
            <v>93248</v>
          </cell>
        </row>
        <row r="909">
          <cell r="B909" t="str">
            <v>30410042207</v>
          </cell>
          <cell r="C909" t="str">
            <v>30410</v>
          </cell>
          <cell r="D909">
            <v>2207</v>
          </cell>
          <cell r="E909">
            <v>8231</v>
          </cell>
          <cell r="F909">
            <v>686</v>
          </cell>
          <cell r="G909">
            <v>686</v>
          </cell>
          <cell r="H909">
            <v>686</v>
          </cell>
          <cell r="I909">
            <v>686</v>
          </cell>
          <cell r="J909">
            <v>686</v>
          </cell>
          <cell r="K909">
            <v>686</v>
          </cell>
          <cell r="L909">
            <v>686</v>
          </cell>
          <cell r="M909">
            <v>686</v>
          </cell>
          <cell r="N909">
            <v>686</v>
          </cell>
          <cell r="O909">
            <v>686</v>
          </cell>
          <cell r="P909">
            <v>686</v>
          </cell>
          <cell r="Q909">
            <v>685</v>
          </cell>
        </row>
        <row r="910">
          <cell r="B910" t="str">
            <v>30410042208</v>
          </cell>
          <cell r="C910" t="str">
            <v>30410</v>
          </cell>
          <cell r="D910">
            <v>2208</v>
          </cell>
          <cell r="E910">
            <v>7993</v>
          </cell>
          <cell r="F910">
            <v>666</v>
          </cell>
          <cell r="G910">
            <v>666</v>
          </cell>
          <cell r="H910">
            <v>666</v>
          </cell>
          <cell r="I910">
            <v>666</v>
          </cell>
          <cell r="J910">
            <v>666</v>
          </cell>
          <cell r="K910">
            <v>666</v>
          </cell>
          <cell r="L910">
            <v>666</v>
          </cell>
          <cell r="M910">
            <v>666</v>
          </cell>
          <cell r="N910">
            <v>666</v>
          </cell>
          <cell r="O910">
            <v>666</v>
          </cell>
          <cell r="P910">
            <v>666</v>
          </cell>
          <cell r="Q910">
            <v>667</v>
          </cell>
        </row>
        <row r="911">
          <cell r="B911" t="str">
            <v>30410042308</v>
          </cell>
          <cell r="C911" t="str">
            <v>30410</v>
          </cell>
          <cell r="D911">
            <v>2308</v>
          </cell>
          <cell r="E911">
            <v>1136100</v>
          </cell>
          <cell r="F911">
            <v>94675</v>
          </cell>
          <cell r="G911">
            <v>94675</v>
          </cell>
          <cell r="H911">
            <v>94675</v>
          </cell>
          <cell r="I911">
            <v>94675</v>
          </cell>
          <cell r="J911">
            <v>94675</v>
          </cell>
          <cell r="K911">
            <v>94675</v>
          </cell>
          <cell r="L911">
            <v>94675</v>
          </cell>
          <cell r="M911">
            <v>94675</v>
          </cell>
          <cell r="N911">
            <v>94675</v>
          </cell>
          <cell r="O911">
            <v>94675</v>
          </cell>
          <cell r="P911">
            <v>94675</v>
          </cell>
          <cell r="Q911">
            <v>94675</v>
          </cell>
        </row>
        <row r="912">
          <cell r="B912" t="str">
            <v>30410042701</v>
          </cell>
          <cell r="C912" t="str">
            <v>30410</v>
          </cell>
          <cell r="D912">
            <v>2701</v>
          </cell>
          <cell r="E912">
            <v>309100</v>
          </cell>
          <cell r="F912">
            <v>25758</v>
          </cell>
          <cell r="G912">
            <v>25758</v>
          </cell>
          <cell r="H912">
            <v>25758</v>
          </cell>
          <cell r="I912">
            <v>25758</v>
          </cell>
          <cell r="J912">
            <v>25758</v>
          </cell>
          <cell r="K912">
            <v>25758</v>
          </cell>
          <cell r="L912">
            <v>25758</v>
          </cell>
          <cell r="M912">
            <v>25758</v>
          </cell>
          <cell r="N912">
            <v>25758</v>
          </cell>
          <cell r="O912">
            <v>25758</v>
          </cell>
          <cell r="P912">
            <v>25758</v>
          </cell>
          <cell r="Q912">
            <v>25762</v>
          </cell>
        </row>
        <row r="913">
          <cell r="B913" t="str">
            <v>30410042702</v>
          </cell>
          <cell r="C913" t="str">
            <v>30410</v>
          </cell>
          <cell r="D913">
            <v>2702</v>
          </cell>
          <cell r="E913">
            <v>54500</v>
          </cell>
          <cell r="F913">
            <v>4541</v>
          </cell>
          <cell r="G913">
            <v>4541</v>
          </cell>
          <cell r="H913">
            <v>4541</v>
          </cell>
          <cell r="I913">
            <v>4541</v>
          </cell>
          <cell r="J913">
            <v>4541</v>
          </cell>
          <cell r="K913">
            <v>4541</v>
          </cell>
          <cell r="L913">
            <v>4541</v>
          </cell>
          <cell r="M913">
            <v>4541</v>
          </cell>
          <cell r="N913">
            <v>4541</v>
          </cell>
          <cell r="O913">
            <v>4541</v>
          </cell>
          <cell r="P913">
            <v>4541</v>
          </cell>
          <cell r="Q913">
            <v>4549</v>
          </cell>
        </row>
        <row r="914">
          <cell r="B914" t="str">
            <v>30410042705</v>
          </cell>
          <cell r="C914" t="str">
            <v>30410</v>
          </cell>
          <cell r="D914">
            <v>2705</v>
          </cell>
          <cell r="E914">
            <v>112100</v>
          </cell>
          <cell r="F914">
            <v>9342</v>
          </cell>
          <cell r="G914">
            <v>9342</v>
          </cell>
          <cell r="H914">
            <v>9342</v>
          </cell>
          <cell r="I914">
            <v>9342</v>
          </cell>
          <cell r="J914">
            <v>9342</v>
          </cell>
          <cell r="K914">
            <v>9342</v>
          </cell>
          <cell r="L914">
            <v>9342</v>
          </cell>
          <cell r="M914">
            <v>9342</v>
          </cell>
          <cell r="N914">
            <v>9342</v>
          </cell>
          <cell r="O914">
            <v>9342</v>
          </cell>
          <cell r="P914">
            <v>9342</v>
          </cell>
          <cell r="Q914">
            <v>9338</v>
          </cell>
        </row>
        <row r="915">
          <cell r="B915" t="str">
            <v>30410042800</v>
          </cell>
          <cell r="C915" t="str">
            <v>30410</v>
          </cell>
          <cell r="D915">
            <v>2800</v>
          </cell>
          <cell r="E915">
            <v>887000</v>
          </cell>
          <cell r="F915">
            <v>73917</v>
          </cell>
          <cell r="G915">
            <v>73917</v>
          </cell>
          <cell r="H915">
            <v>73917</v>
          </cell>
          <cell r="I915">
            <v>73917</v>
          </cell>
          <cell r="J915">
            <v>73917</v>
          </cell>
          <cell r="K915">
            <v>73917</v>
          </cell>
          <cell r="L915">
            <v>73917</v>
          </cell>
          <cell r="M915">
            <v>73917</v>
          </cell>
          <cell r="N915">
            <v>73917</v>
          </cell>
          <cell r="O915">
            <v>73917</v>
          </cell>
          <cell r="P915">
            <v>73917</v>
          </cell>
          <cell r="Q915">
            <v>73913</v>
          </cell>
        </row>
        <row r="916">
          <cell r="B916" t="str">
            <v>30410042900</v>
          </cell>
          <cell r="C916" t="str">
            <v>30410</v>
          </cell>
          <cell r="D916">
            <v>2900</v>
          </cell>
          <cell r="E916">
            <v>758800</v>
          </cell>
          <cell r="F916">
            <v>63233</v>
          </cell>
          <cell r="G916">
            <v>63233</v>
          </cell>
          <cell r="H916">
            <v>63233</v>
          </cell>
          <cell r="I916">
            <v>63233</v>
          </cell>
          <cell r="J916">
            <v>63233</v>
          </cell>
          <cell r="K916">
            <v>63233</v>
          </cell>
          <cell r="L916">
            <v>63233</v>
          </cell>
          <cell r="M916">
            <v>63233</v>
          </cell>
          <cell r="N916">
            <v>63233</v>
          </cell>
          <cell r="O916">
            <v>63233</v>
          </cell>
          <cell r="P916">
            <v>63233</v>
          </cell>
          <cell r="Q916">
            <v>63237</v>
          </cell>
        </row>
        <row r="917">
          <cell r="B917" t="str">
            <v>30410042907</v>
          </cell>
          <cell r="C917" t="str">
            <v>30410</v>
          </cell>
          <cell r="D917">
            <v>2907</v>
          </cell>
          <cell r="E917">
            <v>303500</v>
          </cell>
          <cell r="F917">
            <v>25292</v>
          </cell>
          <cell r="G917">
            <v>25292</v>
          </cell>
          <cell r="H917">
            <v>25292</v>
          </cell>
          <cell r="I917">
            <v>25292</v>
          </cell>
          <cell r="J917">
            <v>25292</v>
          </cell>
          <cell r="K917">
            <v>25292</v>
          </cell>
          <cell r="L917">
            <v>25292</v>
          </cell>
          <cell r="M917">
            <v>25292</v>
          </cell>
          <cell r="N917">
            <v>25292</v>
          </cell>
          <cell r="O917">
            <v>25292</v>
          </cell>
          <cell r="P917">
            <v>25292</v>
          </cell>
          <cell r="Q917">
            <v>25288</v>
          </cell>
        </row>
        <row r="918">
          <cell r="B918" t="str">
            <v>30410042908</v>
          </cell>
          <cell r="C918" t="str">
            <v>30410</v>
          </cell>
          <cell r="D918">
            <v>2908</v>
          </cell>
          <cell r="E918">
            <v>11800</v>
          </cell>
          <cell r="F918">
            <v>983</v>
          </cell>
          <cell r="G918">
            <v>983</v>
          </cell>
          <cell r="H918">
            <v>983</v>
          </cell>
          <cell r="I918">
            <v>983</v>
          </cell>
          <cell r="J918">
            <v>983</v>
          </cell>
          <cell r="K918">
            <v>983</v>
          </cell>
          <cell r="L918">
            <v>983</v>
          </cell>
          <cell r="M918">
            <v>983</v>
          </cell>
          <cell r="N918">
            <v>983</v>
          </cell>
          <cell r="O918">
            <v>983</v>
          </cell>
          <cell r="P918">
            <v>983</v>
          </cell>
          <cell r="Q918">
            <v>987</v>
          </cell>
        </row>
        <row r="919">
          <cell r="B919" t="str">
            <v>30410042925</v>
          </cell>
          <cell r="C919" t="str">
            <v>30410</v>
          </cell>
          <cell r="D919">
            <v>2925</v>
          </cell>
          <cell r="E919">
            <v>385600</v>
          </cell>
          <cell r="F919">
            <v>32133</v>
          </cell>
          <cell r="G919">
            <v>32133</v>
          </cell>
          <cell r="H919">
            <v>32133</v>
          </cell>
          <cell r="I919">
            <v>32133</v>
          </cell>
          <cell r="J919">
            <v>32133</v>
          </cell>
          <cell r="K919">
            <v>32133</v>
          </cell>
          <cell r="L919">
            <v>32133</v>
          </cell>
          <cell r="M919">
            <v>32133</v>
          </cell>
          <cell r="N919">
            <v>32133</v>
          </cell>
          <cell r="O919">
            <v>32133</v>
          </cell>
          <cell r="P919">
            <v>32133</v>
          </cell>
          <cell r="Q919">
            <v>32137</v>
          </cell>
        </row>
        <row r="920">
          <cell r="B920" t="str">
            <v>30410043101</v>
          </cell>
          <cell r="C920" t="str">
            <v>30410</v>
          </cell>
          <cell r="D920">
            <v>3101</v>
          </cell>
          <cell r="E920">
            <v>292100</v>
          </cell>
          <cell r="F920">
            <v>24342</v>
          </cell>
          <cell r="G920">
            <v>24342</v>
          </cell>
          <cell r="H920">
            <v>24342</v>
          </cell>
          <cell r="I920">
            <v>24342</v>
          </cell>
          <cell r="J920">
            <v>24342</v>
          </cell>
          <cell r="K920">
            <v>24342</v>
          </cell>
          <cell r="L920">
            <v>24342</v>
          </cell>
          <cell r="M920">
            <v>24342</v>
          </cell>
          <cell r="N920">
            <v>24342</v>
          </cell>
          <cell r="O920">
            <v>24342</v>
          </cell>
          <cell r="P920">
            <v>24342</v>
          </cell>
          <cell r="Q920">
            <v>24338</v>
          </cell>
        </row>
        <row r="921">
          <cell r="B921" t="str">
            <v>30410043103</v>
          </cell>
          <cell r="C921" t="str">
            <v>30410</v>
          </cell>
          <cell r="D921">
            <v>3103</v>
          </cell>
          <cell r="E921">
            <v>59300</v>
          </cell>
          <cell r="F921">
            <v>4942</v>
          </cell>
          <cell r="G921">
            <v>4942</v>
          </cell>
          <cell r="H921">
            <v>4942</v>
          </cell>
          <cell r="I921">
            <v>4942</v>
          </cell>
          <cell r="J921">
            <v>4942</v>
          </cell>
          <cell r="K921">
            <v>4942</v>
          </cell>
          <cell r="L921">
            <v>4942</v>
          </cell>
          <cell r="M921">
            <v>4942</v>
          </cell>
          <cell r="N921">
            <v>4942</v>
          </cell>
          <cell r="O921">
            <v>4942</v>
          </cell>
          <cell r="P921">
            <v>4942</v>
          </cell>
          <cell r="Q921">
            <v>4938</v>
          </cell>
        </row>
        <row r="922">
          <cell r="B922" t="str">
            <v>30410043106</v>
          </cell>
          <cell r="C922" t="str">
            <v>30410</v>
          </cell>
          <cell r="D922">
            <v>3106</v>
          </cell>
          <cell r="E922">
            <v>7100</v>
          </cell>
          <cell r="F922">
            <v>592</v>
          </cell>
          <cell r="G922">
            <v>592</v>
          </cell>
          <cell r="H922">
            <v>592</v>
          </cell>
          <cell r="I922">
            <v>592</v>
          </cell>
          <cell r="J922">
            <v>592</v>
          </cell>
          <cell r="K922">
            <v>592</v>
          </cell>
          <cell r="L922">
            <v>592</v>
          </cell>
          <cell r="M922">
            <v>592</v>
          </cell>
          <cell r="N922">
            <v>592</v>
          </cell>
          <cell r="O922">
            <v>592</v>
          </cell>
          <cell r="P922">
            <v>592</v>
          </cell>
          <cell r="Q922">
            <v>588</v>
          </cell>
        </row>
        <row r="923">
          <cell r="B923" t="str">
            <v>30410043302</v>
          </cell>
          <cell r="C923" t="str">
            <v>30410</v>
          </cell>
          <cell r="D923">
            <v>3302</v>
          </cell>
          <cell r="E923">
            <v>853000</v>
          </cell>
          <cell r="F923">
            <v>71083</v>
          </cell>
          <cell r="G923">
            <v>71083</v>
          </cell>
          <cell r="H923">
            <v>71083</v>
          </cell>
          <cell r="I923">
            <v>71083</v>
          </cell>
          <cell r="J923">
            <v>71083</v>
          </cell>
          <cell r="K923">
            <v>71083</v>
          </cell>
          <cell r="L923">
            <v>71083</v>
          </cell>
          <cell r="M923">
            <v>71083</v>
          </cell>
          <cell r="N923">
            <v>71083</v>
          </cell>
          <cell r="O923">
            <v>71083</v>
          </cell>
          <cell r="P923">
            <v>71083</v>
          </cell>
          <cell r="Q923">
            <v>71087</v>
          </cell>
        </row>
        <row r="924">
          <cell r="B924" t="str">
            <v>30410043303</v>
          </cell>
          <cell r="C924" t="str">
            <v>30410</v>
          </cell>
          <cell r="D924">
            <v>3303</v>
          </cell>
          <cell r="E924">
            <v>82600</v>
          </cell>
          <cell r="F924">
            <v>6883</v>
          </cell>
          <cell r="G924">
            <v>6883</v>
          </cell>
          <cell r="H924">
            <v>6883</v>
          </cell>
          <cell r="I924">
            <v>6883</v>
          </cell>
          <cell r="J924">
            <v>6883</v>
          </cell>
          <cell r="K924">
            <v>6883</v>
          </cell>
          <cell r="L924">
            <v>6883</v>
          </cell>
          <cell r="M924">
            <v>6883</v>
          </cell>
          <cell r="N924">
            <v>6883</v>
          </cell>
          <cell r="O924">
            <v>6883</v>
          </cell>
          <cell r="P924">
            <v>6883</v>
          </cell>
          <cell r="Q924">
            <v>6887</v>
          </cell>
        </row>
        <row r="925">
          <cell r="B925" t="str">
            <v>30411041302</v>
          </cell>
          <cell r="C925" t="str">
            <v>30411</v>
          </cell>
          <cell r="D925">
            <v>1302</v>
          </cell>
          <cell r="E925">
            <v>1121100</v>
          </cell>
          <cell r="F925">
            <v>93425</v>
          </cell>
          <cell r="G925">
            <v>93425</v>
          </cell>
          <cell r="H925">
            <v>93425</v>
          </cell>
          <cell r="I925">
            <v>93425</v>
          </cell>
          <cell r="J925">
            <v>93425</v>
          </cell>
          <cell r="K925">
            <v>93425</v>
          </cell>
          <cell r="L925">
            <v>93425</v>
          </cell>
          <cell r="M925">
            <v>93425</v>
          </cell>
          <cell r="N925">
            <v>93425</v>
          </cell>
          <cell r="O925">
            <v>93425</v>
          </cell>
          <cell r="P925">
            <v>93425</v>
          </cell>
          <cell r="Q925">
            <v>93425</v>
          </cell>
        </row>
        <row r="926">
          <cell r="B926" t="str">
            <v>30411042103</v>
          </cell>
          <cell r="C926" t="str">
            <v>30411</v>
          </cell>
          <cell r="D926">
            <v>2103</v>
          </cell>
          <cell r="E926">
            <v>22600</v>
          </cell>
          <cell r="F926">
            <v>1883</v>
          </cell>
          <cell r="G926">
            <v>1883</v>
          </cell>
          <cell r="H926">
            <v>1883</v>
          </cell>
          <cell r="I926">
            <v>1883</v>
          </cell>
          <cell r="J926">
            <v>1883</v>
          </cell>
          <cell r="K926">
            <v>1883</v>
          </cell>
          <cell r="L926">
            <v>1883</v>
          </cell>
          <cell r="M926">
            <v>1883</v>
          </cell>
          <cell r="N926">
            <v>1883</v>
          </cell>
          <cell r="O926">
            <v>1883</v>
          </cell>
          <cell r="P926">
            <v>1883</v>
          </cell>
          <cell r="Q926">
            <v>1887</v>
          </cell>
        </row>
        <row r="927">
          <cell r="B927" t="str">
            <v>30411042201</v>
          </cell>
          <cell r="C927" t="str">
            <v>30411</v>
          </cell>
          <cell r="D927">
            <v>2201</v>
          </cell>
          <cell r="E927">
            <v>10700</v>
          </cell>
          <cell r="F927">
            <v>892</v>
          </cell>
          <cell r="G927">
            <v>892</v>
          </cell>
          <cell r="H927">
            <v>892</v>
          </cell>
          <cell r="I927">
            <v>892</v>
          </cell>
          <cell r="J927">
            <v>892</v>
          </cell>
          <cell r="K927">
            <v>892</v>
          </cell>
          <cell r="L927">
            <v>892</v>
          </cell>
          <cell r="M927">
            <v>892</v>
          </cell>
          <cell r="N927">
            <v>892</v>
          </cell>
          <cell r="O927">
            <v>892</v>
          </cell>
          <cell r="P927">
            <v>892</v>
          </cell>
          <cell r="Q927">
            <v>888</v>
          </cell>
        </row>
        <row r="928">
          <cell r="B928" t="str">
            <v>30411042202</v>
          </cell>
          <cell r="C928" t="str">
            <v>30411</v>
          </cell>
          <cell r="D928">
            <v>2202</v>
          </cell>
          <cell r="E928">
            <v>112141</v>
          </cell>
          <cell r="F928">
            <v>9345</v>
          </cell>
          <cell r="G928">
            <v>9345</v>
          </cell>
          <cell r="H928">
            <v>9345</v>
          </cell>
          <cell r="I928">
            <v>9345</v>
          </cell>
          <cell r="J928">
            <v>9345</v>
          </cell>
          <cell r="K928">
            <v>9345</v>
          </cell>
          <cell r="L928">
            <v>9345</v>
          </cell>
          <cell r="M928">
            <v>9345</v>
          </cell>
          <cell r="N928">
            <v>9345</v>
          </cell>
          <cell r="O928">
            <v>9345</v>
          </cell>
          <cell r="P928">
            <v>9345</v>
          </cell>
          <cell r="Q928">
            <v>9346</v>
          </cell>
        </row>
        <row r="929">
          <cell r="B929" t="str">
            <v>30411042306</v>
          </cell>
          <cell r="C929" t="str">
            <v>30411</v>
          </cell>
          <cell r="D929">
            <v>2306</v>
          </cell>
          <cell r="E929">
            <v>87400</v>
          </cell>
          <cell r="F929">
            <v>7283</v>
          </cell>
          <cell r="G929">
            <v>7283</v>
          </cell>
          <cell r="H929">
            <v>7283</v>
          </cell>
          <cell r="I929">
            <v>7283</v>
          </cell>
          <cell r="J929">
            <v>7283</v>
          </cell>
          <cell r="K929">
            <v>7283</v>
          </cell>
          <cell r="L929">
            <v>7283</v>
          </cell>
          <cell r="M929">
            <v>7283</v>
          </cell>
          <cell r="N929">
            <v>7283</v>
          </cell>
          <cell r="O929">
            <v>7283</v>
          </cell>
          <cell r="P929">
            <v>7283</v>
          </cell>
          <cell r="Q929">
            <v>7287</v>
          </cell>
        </row>
        <row r="930">
          <cell r="B930" t="str">
            <v>30411042307</v>
          </cell>
          <cell r="C930" t="str">
            <v>30411</v>
          </cell>
          <cell r="D930">
            <v>2307</v>
          </cell>
          <cell r="E930">
            <v>2775300</v>
          </cell>
          <cell r="F930">
            <v>231275</v>
          </cell>
          <cell r="G930">
            <v>231275</v>
          </cell>
          <cell r="H930">
            <v>231275</v>
          </cell>
          <cell r="I930">
            <v>231275</v>
          </cell>
          <cell r="J930">
            <v>231275</v>
          </cell>
          <cell r="K930">
            <v>231275</v>
          </cell>
          <cell r="L930">
            <v>231275</v>
          </cell>
          <cell r="M930">
            <v>231275</v>
          </cell>
          <cell r="N930">
            <v>231275</v>
          </cell>
          <cell r="O930">
            <v>231275</v>
          </cell>
          <cell r="P930">
            <v>231275</v>
          </cell>
          <cell r="Q930">
            <v>231275</v>
          </cell>
        </row>
        <row r="931">
          <cell r="B931" t="str">
            <v>30411042701</v>
          </cell>
          <cell r="C931" t="str">
            <v>30411</v>
          </cell>
          <cell r="D931">
            <v>2701</v>
          </cell>
          <cell r="E931">
            <v>43200</v>
          </cell>
          <cell r="F931">
            <v>3600</v>
          </cell>
          <cell r="G931">
            <v>3600</v>
          </cell>
          <cell r="H931">
            <v>3600</v>
          </cell>
          <cell r="I931">
            <v>3600</v>
          </cell>
          <cell r="J931">
            <v>3600</v>
          </cell>
          <cell r="K931">
            <v>3600</v>
          </cell>
          <cell r="L931">
            <v>3600</v>
          </cell>
          <cell r="M931">
            <v>3600</v>
          </cell>
          <cell r="N931">
            <v>3600</v>
          </cell>
          <cell r="O931">
            <v>3600</v>
          </cell>
          <cell r="P931">
            <v>3600</v>
          </cell>
          <cell r="Q931">
            <v>3600</v>
          </cell>
        </row>
        <row r="932">
          <cell r="B932" t="str">
            <v>30411042702</v>
          </cell>
          <cell r="C932" t="str">
            <v>30411</v>
          </cell>
          <cell r="D932">
            <v>2702</v>
          </cell>
          <cell r="E932">
            <v>175300</v>
          </cell>
          <cell r="F932">
            <v>14608</v>
          </cell>
          <cell r="G932">
            <v>14608</v>
          </cell>
          <cell r="H932">
            <v>14608</v>
          </cell>
          <cell r="I932">
            <v>14608</v>
          </cell>
          <cell r="J932">
            <v>14608</v>
          </cell>
          <cell r="K932">
            <v>14608</v>
          </cell>
          <cell r="L932">
            <v>14608</v>
          </cell>
          <cell r="M932">
            <v>14608</v>
          </cell>
          <cell r="N932">
            <v>14608</v>
          </cell>
          <cell r="O932">
            <v>14608</v>
          </cell>
          <cell r="P932">
            <v>14608</v>
          </cell>
          <cell r="Q932">
            <v>14612</v>
          </cell>
        </row>
        <row r="933">
          <cell r="B933" t="str">
            <v>30411042705</v>
          </cell>
          <cell r="C933" t="str">
            <v>30411</v>
          </cell>
          <cell r="D933">
            <v>2705</v>
          </cell>
          <cell r="E933">
            <v>11300</v>
          </cell>
          <cell r="F933">
            <v>942</v>
          </cell>
          <cell r="G933">
            <v>942</v>
          </cell>
          <cell r="H933">
            <v>942</v>
          </cell>
          <cell r="I933">
            <v>942</v>
          </cell>
          <cell r="J933">
            <v>942</v>
          </cell>
          <cell r="K933">
            <v>942</v>
          </cell>
          <cell r="L933">
            <v>942</v>
          </cell>
          <cell r="M933">
            <v>942</v>
          </cell>
          <cell r="N933">
            <v>942</v>
          </cell>
          <cell r="O933">
            <v>942</v>
          </cell>
          <cell r="P933">
            <v>942</v>
          </cell>
          <cell r="Q933">
            <v>938</v>
          </cell>
        </row>
        <row r="934">
          <cell r="B934" t="str">
            <v>30411042900</v>
          </cell>
          <cell r="C934" t="str">
            <v>30411</v>
          </cell>
          <cell r="D934">
            <v>2900</v>
          </cell>
          <cell r="E934">
            <v>480500</v>
          </cell>
          <cell r="F934">
            <v>40042</v>
          </cell>
          <cell r="G934">
            <v>40042</v>
          </cell>
          <cell r="H934">
            <v>40042</v>
          </cell>
          <cell r="I934">
            <v>40042</v>
          </cell>
          <cell r="J934">
            <v>40042</v>
          </cell>
          <cell r="K934">
            <v>40042</v>
          </cell>
          <cell r="L934">
            <v>40042</v>
          </cell>
          <cell r="M934">
            <v>40042</v>
          </cell>
          <cell r="N934">
            <v>40042</v>
          </cell>
          <cell r="O934">
            <v>40042</v>
          </cell>
          <cell r="P934">
            <v>40042</v>
          </cell>
          <cell r="Q934">
            <v>40038</v>
          </cell>
        </row>
        <row r="935">
          <cell r="B935" t="str">
            <v>30411042907</v>
          </cell>
          <cell r="C935" t="str">
            <v>30411</v>
          </cell>
          <cell r="D935">
            <v>2907</v>
          </cell>
          <cell r="E935">
            <v>21200</v>
          </cell>
          <cell r="F935">
            <v>1767</v>
          </cell>
          <cell r="G935">
            <v>1767</v>
          </cell>
          <cell r="H935">
            <v>1767</v>
          </cell>
          <cell r="I935">
            <v>1767</v>
          </cell>
          <cell r="J935">
            <v>1767</v>
          </cell>
          <cell r="K935">
            <v>1767</v>
          </cell>
          <cell r="L935">
            <v>1767</v>
          </cell>
          <cell r="M935">
            <v>1767</v>
          </cell>
          <cell r="N935">
            <v>1767</v>
          </cell>
          <cell r="O935">
            <v>1767</v>
          </cell>
          <cell r="P935">
            <v>1767</v>
          </cell>
          <cell r="Q935">
            <v>1763</v>
          </cell>
        </row>
        <row r="936">
          <cell r="B936" t="str">
            <v>30411042908</v>
          </cell>
          <cell r="C936" t="str">
            <v>30411</v>
          </cell>
          <cell r="D936">
            <v>2908</v>
          </cell>
          <cell r="E936">
            <v>3200</v>
          </cell>
          <cell r="F936">
            <v>267</v>
          </cell>
          <cell r="G936">
            <v>267</v>
          </cell>
          <cell r="H936">
            <v>267</v>
          </cell>
          <cell r="I936">
            <v>267</v>
          </cell>
          <cell r="J936">
            <v>267</v>
          </cell>
          <cell r="K936">
            <v>267</v>
          </cell>
          <cell r="L936">
            <v>267</v>
          </cell>
          <cell r="M936">
            <v>267</v>
          </cell>
          <cell r="N936">
            <v>267</v>
          </cell>
          <cell r="O936">
            <v>267</v>
          </cell>
          <cell r="P936">
            <v>267</v>
          </cell>
          <cell r="Q936">
            <v>263</v>
          </cell>
        </row>
        <row r="937">
          <cell r="B937" t="str">
            <v>30411042925</v>
          </cell>
          <cell r="C937" t="str">
            <v>30411</v>
          </cell>
          <cell r="D937">
            <v>2925</v>
          </cell>
          <cell r="E937">
            <v>44900</v>
          </cell>
          <cell r="F937">
            <v>3742</v>
          </cell>
          <cell r="G937">
            <v>3742</v>
          </cell>
          <cell r="H937">
            <v>3742</v>
          </cell>
          <cell r="I937">
            <v>3742</v>
          </cell>
          <cell r="J937">
            <v>3742</v>
          </cell>
          <cell r="K937">
            <v>3742</v>
          </cell>
          <cell r="L937">
            <v>3742</v>
          </cell>
          <cell r="M937">
            <v>3742</v>
          </cell>
          <cell r="N937">
            <v>3742</v>
          </cell>
          <cell r="O937">
            <v>3742</v>
          </cell>
          <cell r="P937">
            <v>3742</v>
          </cell>
          <cell r="Q937">
            <v>3738</v>
          </cell>
        </row>
        <row r="938">
          <cell r="B938" t="str">
            <v>30411043101</v>
          </cell>
          <cell r="C938" t="str">
            <v>30411</v>
          </cell>
          <cell r="D938">
            <v>3101</v>
          </cell>
          <cell r="E938">
            <v>364800</v>
          </cell>
          <cell r="F938">
            <v>30400</v>
          </cell>
          <cell r="G938">
            <v>30400</v>
          </cell>
          <cell r="H938">
            <v>30400</v>
          </cell>
          <cell r="I938">
            <v>30400</v>
          </cell>
          <cell r="J938">
            <v>30400</v>
          </cell>
          <cell r="K938">
            <v>30400</v>
          </cell>
          <cell r="L938">
            <v>30400</v>
          </cell>
          <cell r="M938">
            <v>30400</v>
          </cell>
          <cell r="N938">
            <v>30400</v>
          </cell>
          <cell r="O938">
            <v>30400</v>
          </cell>
          <cell r="P938">
            <v>30400</v>
          </cell>
          <cell r="Q938">
            <v>30400</v>
          </cell>
        </row>
        <row r="939">
          <cell r="B939" t="str">
            <v>30411043103</v>
          </cell>
          <cell r="C939" t="str">
            <v>30411</v>
          </cell>
          <cell r="D939">
            <v>3103</v>
          </cell>
          <cell r="E939">
            <v>39200</v>
          </cell>
          <cell r="F939">
            <v>3267</v>
          </cell>
          <cell r="G939">
            <v>3267</v>
          </cell>
          <cell r="H939">
            <v>3267</v>
          </cell>
          <cell r="I939">
            <v>3267</v>
          </cell>
          <cell r="J939">
            <v>3267</v>
          </cell>
          <cell r="K939">
            <v>3267</v>
          </cell>
          <cell r="L939">
            <v>3267</v>
          </cell>
          <cell r="M939">
            <v>3267</v>
          </cell>
          <cell r="N939">
            <v>3267</v>
          </cell>
          <cell r="O939">
            <v>3267</v>
          </cell>
          <cell r="P939">
            <v>3267</v>
          </cell>
          <cell r="Q939">
            <v>3263</v>
          </cell>
        </row>
        <row r="940">
          <cell r="B940" t="str">
            <v>30411043106</v>
          </cell>
          <cell r="C940" t="str">
            <v>30411</v>
          </cell>
          <cell r="D940">
            <v>3106</v>
          </cell>
          <cell r="E940">
            <v>7100</v>
          </cell>
          <cell r="F940">
            <v>592</v>
          </cell>
          <cell r="G940">
            <v>592</v>
          </cell>
          <cell r="H940">
            <v>592</v>
          </cell>
          <cell r="I940">
            <v>592</v>
          </cell>
          <cell r="J940">
            <v>592</v>
          </cell>
          <cell r="K940">
            <v>592</v>
          </cell>
          <cell r="L940">
            <v>592</v>
          </cell>
          <cell r="M940">
            <v>592</v>
          </cell>
          <cell r="N940">
            <v>592</v>
          </cell>
          <cell r="O940">
            <v>592</v>
          </cell>
          <cell r="P940">
            <v>592</v>
          </cell>
          <cell r="Q940">
            <v>588</v>
          </cell>
        </row>
        <row r="941">
          <cell r="B941" t="str">
            <v>30411043302</v>
          </cell>
          <cell r="C941" t="str">
            <v>30411</v>
          </cell>
          <cell r="D941">
            <v>3302</v>
          </cell>
          <cell r="E941">
            <v>64200</v>
          </cell>
          <cell r="F941">
            <v>5350</v>
          </cell>
          <cell r="G941">
            <v>5350</v>
          </cell>
          <cell r="H941">
            <v>5350</v>
          </cell>
          <cell r="I941">
            <v>5350</v>
          </cell>
          <cell r="J941">
            <v>5350</v>
          </cell>
          <cell r="K941">
            <v>5350</v>
          </cell>
          <cell r="L941">
            <v>5350</v>
          </cell>
          <cell r="M941">
            <v>5350</v>
          </cell>
          <cell r="N941">
            <v>5350</v>
          </cell>
          <cell r="O941">
            <v>5350</v>
          </cell>
          <cell r="P941">
            <v>5350</v>
          </cell>
          <cell r="Q941">
            <v>5350</v>
          </cell>
        </row>
        <row r="942">
          <cell r="B942" t="str">
            <v>30411043303</v>
          </cell>
          <cell r="C942" t="str">
            <v>30411</v>
          </cell>
          <cell r="D942">
            <v>3303</v>
          </cell>
          <cell r="E942">
            <v>40200</v>
          </cell>
          <cell r="F942">
            <v>3350</v>
          </cell>
          <cell r="G942">
            <v>3350</v>
          </cell>
          <cell r="H942">
            <v>3350</v>
          </cell>
          <cell r="I942">
            <v>3350</v>
          </cell>
          <cell r="J942">
            <v>3350</v>
          </cell>
          <cell r="K942">
            <v>3350</v>
          </cell>
          <cell r="L942">
            <v>3350</v>
          </cell>
          <cell r="M942">
            <v>3350</v>
          </cell>
          <cell r="N942">
            <v>3350</v>
          </cell>
          <cell r="O942">
            <v>3350</v>
          </cell>
          <cell r="P942">
            <v>3350</v>
          </cell>
          <cell r="Q942">
            <v>3350</v>
          </cell>
        </row>
        <row r="943">
          <cell r="B943" t="str">
            <v>30412041302</v>
          </cell>
          <cell r="C943" t="str">
            <v>30412</v>
          </cell>
          <cell r="D943">
            <v>1302</v>
          </cell>
          <cell r="E943">
            <v>986825</v>
          </cell>
          <cell r="F943">
            <v>82235</v>
          </cell>
          <cell r="G943">
            <v>82235</v>
          </cell>
          <cell r="H943">
            <v>82235</v>
          </cell>
          <cell r="I943">
            <v>82235</v>
          </cell>
          <cell r="J943">
            <v>82235</v>
          </cell>
          <cell r="K943">
            <v>82235</v>
          </cell>
          <cell r="L943">
            <v>82235</v>
          </cell>
          <cell r="M943">
            <v>82235</v>
          </cell>
          <cell r="N943">
            <v>82235</v>
          </cell>
          <cell r="O943">
            <v>82235</v>
          </cell>
          <cell r="P943">
            <v>82235</v>
          </cell>
          <cell r="Q943">
            <v>82240</v>
          </cell>
        </row>
        <row r="944">
          <cell r="B944" t="str">
            <v>30412041402</v>
          </cell>
          <cell r="C944" t="str">
            <v>30412</v>
          </cell>
          <cell r="D944">
            <v>1402</v>
          </cell>
          <cell r="E944">
            <v>485000</v>
          </cell>
          <cell r="F944">
            <v>40417</v>
          </cell>
          <cell r="G944">
            <v>40417</v>
          </cell>
          <cell r="H944">
            <v>60830</v>
          </cell>
          <cell r="I944">
            <v>40417</v>
          </cell>
          <cell r="J944">
            <v>40417</v>
          </cell>
          <cell r="K944">
            <v>40417</v>
          </cell>
          <cell r="L944">
            <v>40417</v>
          </cell>
          <cell r="M944">
            <v>40417</v>
          </cell>
          <cell r="N944">
            <v>40417</v>
          </cell>
          <cell r="O944">
            <v>40417</v>
          </cell>
          <cell r="P944">
            <v>40417</v>
          </cell>
          <cell r="Q944">
            <v>20000</v>
          </cell>
        </row>
        <row r="945">
          <cell r="B945" t="str">
            <v>30412042103</v>
          </cell>
          <cell r="C945" t="str">
            <v>30412</v>
          </cell>
          <cell r="D945">
            <v>2103</v>
          </cell>
          <cell r="E945">
            <v>65500</v>
          </cell>
          <cell r="F945">
            <v>5458</v>
          </cell>
          <cell r="G945">
            <v>5458</v>
          </cell>
          <cell r="H945">
            <v>5458</v>
          </cell>
          <cell r="I945">
            <v>5458</v>
          </cell>
          <cell r="J945">
            <v>5458</v>
          </cell>
          <cell r="K945">
            <v>5458</v>
          </cell>
          <cell r="L945">
            <v>5458</v>
          </cell>
          <cell r="M945">
            <v>5458</v>
          </cell>
          <cell r="N945">
            <v>5458</v>
          </cell>
          <cell r="O945">
            <v>5458</v>
          </cell>
          <cell r="P945">
            <v>5458</v>
          </cell>
          <cell r="Q945">
            <v>5462</v>
          </cell>
        </row>
        <row r="946">
          <cell r="B946" t="str">
            <v>30412042201</v>
          </cell>
          <cell r="C946" t="str">
            <v>30412</v>
          </cell>
          <cell r="D946">
            <v>2201</v>
          </cell>
          <cell r="E946">
            <v>18000</v>
          </cell>
          <cell r="F946">
            <v>1500</v>
          </cell>
          <cell r="G946">
            <v>1500</v>
          </cell>
          <cell r="H946">
            <v>1500</v>
          </cell>
          <cell r="I946">
            <v>1500</v>
          </cell>
          <cell r="J946">
            <v>1500</v>
          </cell>
          <cell r="K946">
            <v>1500</v>
          </cell>
          <cell r="L946">
            <v>1500</v>
          </cell>
          <cell r="M946">
            <v>1500</v>
          </cell>
          <cell r="N946">
            <v>1500</v>
          </cell>
          <cell r="O946">
            <v>1500</v>
          </cell>
          <cell r="P946">
            <v>1500</v>
          </cell>
          <cell r="Q946">
            <v>1500</v>
          </cell>
        </row>
        <row r="947">
          <cell r="B947" t="str">
            <v>30412042202</v>
          </cell>
          <cell r="C947" t="str">
            <v>30412</v>
          </cell>
          <cell r="D947">
            <v>2202</v>
          </cell>
          <cell r="E947">
            <v>175677</v>
          </cell>
          <cell r="F947">
            <v>14640</v>
          </cell>
          <cell r="G947">
            <v>14640</v>
          </cell>
          <cell r="H947">
            <v>14640</v>
          </cell>
          <cell r="I947">
            <v>14640</v>
          </cell>
          <cell r="J947">
            <v>14640</v>
          </cell>
          <cell r="K947">
            <v>14640</v>
          </cell>
          <cell r="L947">
            <v>14640</v>
          </cell>
          <cell r="M947">
            <v>14640</v>
          </cell>
          <cell r="N947">
            <v>14640</v>
          </cell>
          <cell r="O947">
            <v>14640</v>
          </cell>
          <cell r="P947">
            <v>14640</v>
          </cell>
          <cell r="Q947">
            <v>14637</v>
          </cell>
        </row>
        <row r="948">
          <cell r="B948" t="str">
            <v>30412042306</v>
          </cell>
          <cell r="C948" t="str">
            <v>30412</v>
          </cell>
          <cell r="D948">
            <v>2306</v>
          </cell>
          <cell r="E948">
            <v>107000</v>
          </cell>
          <cell r="F948">
            <v>17834</v>
          </cell>
          <cell r="G948">
            <v>17830</v>
          </cell>
          <cell r="H948">
            <v>8917</v>
          </cell>
          <cell r="I948">
            <v>8917</v>
          </cell>
          <cell r="J948">
            <v>8917</v>
          </cell>
          <cell r="K948">
            <v>8917</v>
          </cell>
          <cell r="L948">
            <v>8917</v>
          </cell>
          <cell r="M948">
            <v>8917</v>
          </cell>
          <cell r="N948">
            <v>8917</v>
          </cell>
          <cell r="O948">
            <v>8917</v>
          </cell>
          <cell r="P948">
            <v>0</v>
          </cell>
          <cell r="Q948">
            <v>0</v>
          </cell>
        </row>
        <row r="949">
          <cell r="B949" t="str">
            <v>30412042701</v>
          </cell>
          <cell r="C949" t="str">
            <v>30412</v>
          </cell>
          <cell r="D949">
            <v>2701</v>
          </cell>
          <cell r="E949">
            <v>134600</v>
          </cell>
          <cell r="F949">
            <v>11217</v>
          </cell>
          <cell r="G949">
            <v>17430</v>
          </cell>
          <cell r="H949">
            <v>11217</v>
          </cell>
          <cell r="I949">
            <v>11217</v>
          </cell>
          <cell r="J949">
            <v>11217</v>
          </cell>
          <cell r="K949">
            <v>11217</v>
          </cell>
          <cell r="L949">
            <v>11217</v>
          </cell>
          <cell r="M949">
            <v>11217</v>
          </cell>
          <cell r="N949">
            <v>11217</v>
          </cell>
          <cell r="O949">
            <v>11217</v>
          </cell>
          <cell r="P949">
            <v>11217</v>
          </cell>
          <cell r="Q949">
            <v>5000</v>
          </cell>
        </row>
        <row r="950">
          <cell r="B950" t="str">
            <v>30412042702</v>
          </cell>
          <cell r="C950" t="str">
            <v>30412</v>
          </cell>
          <cell r="D950">
            <v>2702</v>
          </cell>
          <cell r="E950">
            <v>7400</v>
          </cell>
          <cell r="F950">
            <v>617</v>
          </cell>
          <cell r="G950">
            <v>1130</v>
          </cell>
          <cell r="H950">
            <v>617</v>
          </cell>
          <cell r="I950">
            <v>617</v>
          </cell>
          <cell r="J950">
            <v>617</v>
          </cell>
          <cell r="K950">
            <v>617</v>
          </cell>
          <cell r="L950">
            <v>617</v>
          </cell>
          <cell r="M950">
            <v>617</v>
          </cell>
          <cell r="N950">
            <v>617</v>
          </cell>
          <cell r="O950">
            <v>617</v>
          </cell>
          <cell r="P950">
            <v>617</v>
          </cell>
          <cell r="Q950">
            <v>100</v>
          </cell>
        </row>
        <row r="951">
          <cell r="B951" t="str">
            <v>30412042705</v>
          </cell>
          <cell r="C951" t="str">
            <v>30412</v>
          </cell>
          <cell r="D951">
            <v>2705</v>
          </cell>
          <cell r="E951">
            <v>7000</v>
          </cell>
          <cell r="F951">
            <v>583</v>
          </cell>
          <cell r="G951">
            <v>583</v>
          </cell>
          <cell r="H951">
            <v>583</v>
          </cell>
          <cell r="I951">
            <v>583</v>
          </cell>
          <cell r="J951">
            <v>583</v>
          </cell>
          <cell r="K951">
            <v>583</v>
          </cell>
          <cell r="L951">
            <v>583</v>
          </cell>
          <cell r="M951">
            <v>583</v>
          </cell>
          <cell r="N951">
            <v>583</v>
          </cell>
          <cell r="O951">
            <v>583</v>
          </cell>
          <cell r="P951">
            <v>583</v>
          </cell>
          <cell r="Q951">
            <v>587</v>
          </cell>
        </row>
        <row r="952">
          <cell r="B952" t="str">
            <v>30412042900</v>
          </cell>
          <cell r="C952" t="str">
            <v>30412</v>
          </cell>
          <cell r="D952">
            <v>2900</v>
          </cell>
          <cell r="E952">
            <v>340000</v>
          </cell>
          <cell r="F952">
            <v>30000</v>
          </cell>
          <cell r="G952">
            <v>30000</v>
          </cell>
          <cell r="H952">
            <v>30000</v>
          </cell>
          <cell r="I952">
            <v>30000</v>
          </cell>
          <cell r="J952">
            <v>30000</v>
          </cell>
          <cell r="K952">
            <v>30000</v>
          </cell>
          <cell r="L952">
            <v>30000</v>
          </cell>
          <cell r="M952">
            <v>30000</v>
          </cell>
          <cell r="N952">
            <v>30000</v>
          </cell>
          <cell r="O952">
            <v>30000</v>
          </cell>
          <cell r="P952">
            <v>30000</v>
          </cell>
          <cell r="Q952">
            <v>10000</v>
          </cell>
        </row>
        <row r="953">
          <cell r="B953" t="str">
            <v>30412042907</v>
          </cell>
          <cell r="C953" t="str">
            <v>30412</v>
          </cell>
          <cell r="D953">
            <v>2907</v>
          </cell>
          <cell r="E953">
            <v>105900</v>
          </cell>
          <cell r="F953">
            <v>8825</v>
          </cell>
          <cell r="G953">
            <v>8825</v>
          </cell>
          <cell r="H953">
            <v>8825</v>
          </cell>
          <cell r="I953">
            <v>8825</v>
          </cell>
          <cell r="J953">
            <v>8825</v>
          </cell>
          <cell r="K953">
            <v>8825</v>
          </cell>
          <cell r="L953">
            <v>8825</v>
          </cell>
          <cell r="M953">
            <v>8825</v>
          </cell>
          <cell r="N953">
            <v>8825</v>
          </cell>
          <cell r="O953">
            <v>8825</v>
          </cell>
          <cell r="P953">
            <v>8825</v>
          </cell>
          <cell r="Q953">
            <v>8825</v>
          </cell>
        </row>
        <row r="954">
          <cell r="B954" t="str">
            <v>30412042908</v>
          </cell>
          <cell r="C954" t="str">
            <v>30412</v>
          </cell>
          <cell r="D954">
            <v>2908</v>
          </cell>
          <cell r="E954">
            <v>500</v>
          </cell>
          <cell r="F954">
            <v>42</v>
          </cell>
          <cell r="G954">
            <v>42</v>
          </cell>
          <cell r="H954">
            <v>42</v>
          </cell>
          <cell r="I954">
            <v>42</v>
          </cell>
          <cell r="J954">
            <v>42</v>
          </cell>
          <cell r="K954">
            <v>42</v>
          </cell>
          <cell r="L954">
            <v>42</v>
          </cell>
          <cell r="M954">
            <v>42</v>
          </cell>
          <cell r="N954">
            <v>42</v>
          </cell>
          <cell r="O954">
            <v>42</v>
          </cell>
          <cell r="P954">
            <v>42</v>
          </cell>
          <cell r="Q954">
            <v>38</v>
          </cell>
        </row>
        <row r="955">
          <cell r="B955" t="str">
            <v>30412042925</v>
          </cell>
          <cell r="C955" t="str">
            <v>30412</v>
          </cell>
          <cell r="D955">
            <v>2925</v>
          </cell>
          <cell r="E955">
            <v>122600</v>
          </cell>
          <cell r="F955">
            <v>10217</v>
          </cell>
          <cell r="G955">
            <v>10217</v>
          </cell>
          <cell r="H955">
            <v>10217</v>
          </cell>
          <cell r="I955">
            <v>10217</v>
          </cell>
          <cell r="J955">
            <v>10217</v>
          </cell>
          <cell r="K955">
            <v>10217</v>
          </cell>
          <cell r="L955">
            <v>10217</v>
          </cell>
          <cell r="M955">
            <v>10217</v>
          </cell>
          <cell r="N955">
            <v>10217</v>
          </cell>
          <cell r="O955">
            <v>10217</v>
          </cell>
          <cell r="P955">
            <v>10217</v>
          </cell>
          <cell r="Q955">
            <v>10213</v>
          </cell>
        </row>
        <row r="956">
          <cell r="B956" t="str">
            <v>30412043101</v>
          </cell>
          <cell r="C956" t="str">
            <v>30412</v>
          </cell>
          <cell r="D956">
            <v>3101</v>
          </cell>
          <cell r="E956">
            <v>107700</v>
          </cell>
          <cell r="F956">
            <v>8975</v>
          </cell>
          <cell r="G956">
            <v>8975</v>
          </cell>
          <cell r="H956">
            <v>8975</v>
          </cell>
          <cell r="I956">
            <v>8975</v>
          </cell>
          <cell r="J956">
            <v>8975</v>
          </cell>
          <cell r="K956">
            <v>8975</v>
          </cell>
          <cell r="L956">
            <v>8975</v>
          </cell>
          <cell r="M956">
            <v>8975</v>
          </cell>
          <cell r="N956">
            <v>8975</v>
          </cell>
          <cell r="O956">
            <v>8975</v>
          </cell>
          <cell r="P956">
            <v>8975</v>
          </cell>
          <cell r="Q956">
            <v>8975</v>
          </cell>
        </row>
        <row r="957">
          <cell r="B957" t="str">
            <v>30412043103</v>
          </cell>
          <cell r="C957" t="str">
            <v>30412</v>
          </cell>
          <cell r="D957">
            <v>3103</v>
          </cell>
          <cell r="E957">
            <v>56775</v>
          </cell>
          <cell r="F957">
            <v>5000</v>
          </cell>
          <cell r="G957">
            <v>5000</v>
          </cell>
          <cell r="H957">
            <v>5000</v>
          </cell>
          <cell r="I957">
            <v>5000</v>
          </cell>
          <cell r="J957">
            <v>5000</v>
          </cell>
          <cell r="K957">
            <v>5000</v>
          </cell>
          <cell r="L957">
            <v>5000</v>
          </cell>
          <cell r="M957">
            <v>5000</v>
          </cell>
          <cell r="N957">
            <v>5000</v>
          </cell>
          <cell r="O957">
            <v>5000</v>
          </cell>
          <cell r="P957">
            <v>5000</v>
          </cell>
          <cell r="Q957">
            <v>1775</v>
          </cell>
        </row>
        <row r="958">
          <cell r="B958" t="str">
            <v>30412043106</v>
          </cell>
          <cell r="C958" t="str">
            <v>30412</v>
          </cell>
          <cell r="D958">
            <v>3106</v>
          </cell>
          <cell r="E958">
            <v>4500</v>
          </cell>
          <cell r="F958">
            <v>1500</v>
          </cell>
          <cell r="G958">
            <v>0</v>
          </cell>
          <cell r="H958">
            <v>1500</v>
          </cell>
          <cell r="I958">
            <v>0</v>
          </cell>
          <cell r="J958">
            <v>0</v>
          </cell>
          <cell r="K958">
            <v>1500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</row>
        <row r="959">
          <cell r="B959" t="str">
            <v>30412043302</v>
          </cell>
          <cell r="C959" t="str">
            <v>30412</v>
          </cell>
          <cell r="D959">
            <v>3302</v>
          </cell>
          <cell r="E959">
            <v>235000</v>
          </cell>
          <cell r="F959">
            <v>20000</v>
          </cell>
          <cell r="G959">
            <v>20000</v>
          </cell>
          <cell r="H959">
            <v>20000</v>
          </cell>
          <cell r="I959">
            <v>20000</v>
          </cell>
          <cell r="J959">
            <v>20000</v>
          </cell>
          <cell r="K959">
            <v>20000</v>
          </cell>
          <cell r="L959">
            <v>20000</v>
          </cell>
          <cell r="M959">
            <v>20000</v>
          </cell>
          <cell r="N959">
            <v>20000</v>
          </cell>
          <cell r="O959">
            <v>20000</v>
          </cell>
          <cell r="P959">
            <v>20000</v>
          </cell>
          <cell r="Q959">
            <v>15000</v>
          </cell>
        </row>
        <row r="960">
          <cell r="B960" t="str">
            <v>30412043303</v>
          </cell>
          <cell r="C960" t="str">
            <v>30412</v>
          </cell>
          <cell r="D960">
            <v>3303</v>
          </cell>
          <cell r="E960">
            <v>38400</v>
          </cell>
          <cell r="F960">
            <v>3200</v>
          </cell>
          <cell r="G960">
            <v>3200</v>
          </cell>
          <cell r="H960">
            <v>3200</v>
          </cell>
          <cell r="I960">
            <v>3200</v>
          </cell>
          <cell r="J960">
            <v>3200</v>
          </cell>
          <cell r="K960">
            <v>3200</v>
          </cell>
          <cell r="L960">
            <v>3200</v>
          </cell>
          <cell r="M960">
            <v>3200</v>
          </cell>
          <cell r="N960">
            <v>3200</v>
          </cell>
          <cell r="O960">
            <v>3200</v>
          </cell>
          <cell r="P960">
            <v>3200</v>
          </cell>
          <cell r="Q960">
            <v>3200</v>
          </cell>
        </row>
        <row r="961">
          <cell r="B961" t="str">
            <v>30412043401</v>
          </cell>
          <cell r="C961" t="str">
            <v>30412</v>
          </cell>
          <cell r="D961">
            <v>3401</v>
          </cell>
          <cell r="E961">
            <v>110000</v>
          </cell>
          <cell r="F961">
            <v>55000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55000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</row>
        <row r="962">
          <cell r="B962" t="str">
            <v>30413041302</v>
          </cell>
          <cell r="C962" t="str">
            <v>30413</v>
          </cell>
          <cell r="D962">
            <v>1302</v>
          </cell>
          <cell r="E962">
            <v>720000</v>
          </cell>
          <cell r="F962">
            <v>60000</v>
          </cell>
          <cell r="G962">
            <v>60000</v>
          </cell>
          <cell r="H962">
            <v>60000</v>
          </cell>
          <cell r="I962">
            <v>60000</v>
          </cell>
          <cell r="J962">
            <v>60000</v>
          </cell>
          <cell r="K962">
            <v>60000</v>
          </cell>
          <cell r="L962">
            <v>60000</v>
          </cell>
          <cell r="M962">
            <v>60000</v>
          </cell>
          <cell r="N962">
            <v>60000</v>
          </cell>
          <cell r="O962">
            <v>60000</v>
          </cell>
          <cell r="P962">
            <v>60000</v>
          </cell>
          <cell r="Q962">
            <v>60000</v>
          </cell>
        </row>
        <row r="963">
          <cell r="B963" t="str">
            <v>30413042103</v>
          </cell>
          <cell r="C963" t="str">
            <v>30413</v>
          </cell>
          <cell r="D963">
            <v>2103</v>
          </cell>
          <cell r="E963">
            <v>156000</v>
          </cell>
          <cell r="F963">
            <v>13000</v>
          </cell>
          <cell r="G963">
            <v>13000</v>
          </cell>
          <cell r="H963">
            <v>13000</v>
          </cell>
          <cell r="I963">
            <v>13000</v>
          </cell>
          <cell r="J963">
            <v>13000</v>
          </cell>
          <cell r="K963">
            <v>13000</v>
          </cell>
          <cell r="L963">
            <v>13000</v>
          </cell>
          <cell r="M963">
            <v>13000</v>
          </cell>
          <cell r="N963">
            <v>13000</v>
          </cell>
          <cell r="O963">
            <v>13000</v>
          </cell>
          <cell r="P963">
            <v>13000</v>
          </cell>
          <cell r="Q963">
            <v>13000</v>
          </cell>
        </row>
        <row r="964">
          <cell r="B964" t="str">
            <v>30413042202</v>
          </cell>
          <cell r="C964" t="str">
            <v>30413</v>
          </cell>
          <cell r="D964">
            <v>2202</v>
          </cell>
          <cell r="E964">
            <v>144362</v>
          </cell>
          <cell r="F964">
            <v>12030</v>
          </cell>
          <cell r="G964">
            <v>12030</v>
          </cell>
          <cell r="H964">
            <v>12030</v>
          </cell>
          <cell r="I964">
            <v>12030</v>
          </cell>
          <cell r="J964">
            <v>12030</v>
          </cell>
          <cell r="K964">
            <v>12030</v>
          </cell>
          <cell r="L964">
            <v>12030</v>
          </cell>
          <cell r="M964">
            <v>12030</v>
          </cell>
          <cell r="N964">
            <v>12030</v>
          </cell>
          <cell r="O964">
            <v>12030</v>
          </cell>
          <cell r="P964">
            <v>12030</v>
          </cell>
          <cell r="Q964">
            <v>12032</v>
          </cell>
        </row>
        <row r="965">
          <cell r="B965" t="str">
            <v>30413042306</v>
          </cell>
          <cell r="C965" t="str">
            <v>30413</v>
          </cell>
          <cell r="D965">
            <v>2306</v>
          </cell>
          <cell r="E965">
            <v>100000</v>
          </cell>
          <cell r="F965">
            <v>50000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50000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</row>
        <row r="966">
          <cell r="B966" t="str">
            <v>30413042501</v>
          </cell>
          <cell r="C966" t="str">
            <v>30413</v>
          </cell>
          <cell r="D966">
            <v>2501</v>
          </cell>
          <cell r="E966">
            <v>520400</v>
          </cell>
          <cell r="F966">
            <v>43366</v>
          </cell>
          <cell r="G966">
            <v>43366</v>
          </cell>
          <cell r="H966">
            <v>43366</v>
          </cell>
          <cell r="I966">
            <v>43366</v>
          </cell>
          <cell r="J966">
            <v>43366</v>
          </cell>
          <cell r="K966">
            <v>43366</v>
          </cell>
          <cell r="L966">
            <v>43366</v>
          </cell>
          <cell r="M966">
            <v>43366</v>
          </cell>
          <cell r="N966">
            <v>43366</v>
          </cell>
          <cell r="O966">
            <v>43366</v>
          </cell>
          <cell r="P966">
            <v>43366</v>
          </cell>
          <cell r="Q966">
            <v>43374</v>
          </cell>
        </row>
        <row r="967">
          <cell r="B967" t="str">
            <v>30413042701</v>
          </cell>
          <cell r="C967" t="str">
            <v>30413</v>
          </cell>
          <cell r="D967">
            <v>2701</v>
          </cell>
          <cell r="E967">
            <v>66000</v>
          </cell>
          <cell r="F967">
            <v>5500</v>
          </cell>
          <cell r="G967">
            <v>5500</v>
          </cell>
          <cell r="H967">
            <v>5500</v>
          </cell>
          <cell r="I967">
            <v>5500</v>
          </cell>
          <cell r="J967">
            <v>5500</v>
          </cell>
          <cell r="K967">
            <v>5500</v>
          </cell>
          <cell r="L967">
            <v>5500</v>
          </cell>
          <cell r="M967">
            <v>5500</v>
          </cell>
          <cell r="N967">
            <v>5500</v>
          </cell>
          <cell r="O967">
            <v>5500</v>
          </cell>
          <cell r="P967">
            <v>5500</v>
          </cell>
          <cell r="Q967">
            <v>5500</v>
          </cell>
        </row>
        <row r="968">
          <cell r="B968" t="str">
            <v>30413042702</v>
          </cell>
          <cell r="C968" t="str">
            <v>30413</v>
          </cell>
          <cell r="D968">
            <v>2702</v>
          </cell>
          <cell r="E968">
            <v>50000</v>
          </cell>
          <cell r="F968">
            <v>4166</v>
          </cell>
          <cell r="G968">
            <v>4166</v>
          </cell>
          <cell r="H968">
            <v>4166</v>
          </cell>
          <cell r="I968">
            <v>4166</v>
          </cell>
          <cell r="J968">
            <v>4166</v>
          </cell>
          <cell r="K968">
            <v>4166</v>
          </cell>
          <cell r="L968">
            <v>4166</v>
          </cell>
          <cell r="M968">
            <v>4166</v>
          </cell>
          <cell r="N968">
            <v>4166</v>
          </cell>
          <cell r="O968">
            <v>4166</v>
          </cell>
          <cell r="P968">
            <v>4166</v>
          </cell>
          <cell r="Q968">
            <v>4174</v>
          </cell>
        </row>
        <row r="969">
          <cell r="B969" t="str">
            <v>30413042705</v>
          </cell>
          <cell r="C969" t="str">
            <v>30413</v>
          </cell>
          <cell r="D969">
            <v>2705</v>
          </cell>
          <cell r="E969">
            <v>25000</v>
          </cell>
          <cell r="F969">
            <v>2083</v>
          </cell>
          <cell r="G969">
            <v>2083</v>
          </cell>
          <cell r="H969">
            <v>2083</v>
          </cell>
          <cell r="I969">
            <v>2083</v>
          </cell>
          <cell r="J969">
            <v>2083</v>
          </cell>
          <cell r="K969">
            <v>2083</v>
          </cell>
          <cell r="L969">
            <v>2083</v>
          </cell>
          <cell r="M969">
            <v>2083</v>
          </cell>
          <cell r="N969">
            <v>2083</v>
          </cell>
          <cell r="O969">
            <v>2083</v>
          </cell>
          <cell r="P969">
            <v>2083</v>
          </cell>
          <cell r="Q969">
            <v>2087</v>
          </cell>
        </row>
        <row r="970">
          <cell r="B970" t="str">
            <v>30413042900</v>
          </cell>
          <cell r="C970" t="str">
            <v>30413</v>
          </cell>
          <cell r="D970">
            <v>2900</v>
          </cell>
          <cell r="E970">
            <v>37100</v>
          </cell>
          <cell r="F970">
            <v>3091</v>
          </cell>
          <cell r="G970">
            <v>3091</v>
          </cell>
          <cell r="H970">
            <v>3091</v>
          </cell>
          <cell r="I970">
            <v>3091</v>
          </cell>
          <cell r="J970">
            <v>3091</v>
          </cell>
          <cell r="K970">
            <v>3091</v>
          </cell>
          <cell r="L970">
            <v>3091</v>
          </cell>
          <cell r="M970">
            <v>3091</v>
          </cell>
          <cell r="N970">
            <v>3091</v>
          </cell>
          <cell r="O970">
            <v>3091</v>
          </cell>
          <cell r="P970">
            <v>3091</v>
          </cell>
          <cell r="Q970">
            <v>3099</v>
          </cell>
        </row>
        <row r="971">
          <cell r="B971" t="str">
            <v>30413042907</v>
          </cell>
          <cell r="C971" t="str">
            <v>30413</v>
          </cell>
          <cell r="D971">
            <v>2907</v>
          </cell>
          <cell r="E971">
            <v>45000</v>
          </cell>
          <cell r="F971">
            <v>3750</v>
          </cell>
          <cell r="G971">
            <v>3750</v>
          </cell>
          <cell r="H971">
            <v>3750</v>
          </cell>
          <cell r="I971">
            <v>3750</v>
          </cell>
          <cell r="J971">
            <v>3750</v>
          </cell>
          <cell r="K971">
            <v>3750</v>
          </cell>
          <cell r="L971">
            <v>3750</v>
          </cell>
          <cell r="M971">
            <v>3750</v>
          </cell>
          <cell r="N971">
            <v>3750</v>
          </cell>
          <cell r="O971">
            <v>3750</v>
          </cell>
          <cell r="P971">
            <v>3750</v>
          </cell>
          <cell r="Q971">
            <v>3750</v>
          </cell>
        </row>
        <row r="972">
          <cell r="B972" t="str">
            <v>30413042908</v>
          </cell>
          <cell r="C972" t="str">
            <v>30413</v>
          </cell>
          <cell r="D972">
            <v>2908</v>
          </cell>
          <cell r="E972">
            <v>5400</v>
          </cell>
          <cell r="F972">
            <v>450</v>
          </cell>
          <cell r="G972">
            <v>450</v>
          </cell>
          <cell r="H972">
            <v>450</v>
          </cell>
          <cell r="I972">
            <v>450</v>
          </cell>
          <cell r="J972">
            <v>450</v>
          </cell>
          <cell r="K972">
            <v>450</v>
          </cell>
          <cell r="L972">
            <v>450</v>
          </cell>
          <cell r="M972">
            <v>450</v>
          </cell>
          <cell r="N972">
            <v>450</v>
          </cell>
          <cell r="O972">
            <v>450</v>
          </cell>
          <cell r="P972">
            <v>450</v>
          </cell>
          <cell r="Q972">
            <v>450</v>
          </cell>
        </row>
        <row r="973">
          <cell r="B973" t="str">
            <v>30413042925</v>
          </cell>
          <cell r="C973" t="str">
            <v>30413</v>
          </cell>
          <cell r="D973">
            <v>2925</v>
          </cell>
          <cell r="E973">
            <v>48000</v>
          </cell>
          <cell r="F973">
            <v>4000</v>
          </cell>
          <cell r="G973">
            <v>4000</v>
          </cell>
          <cell r="H973">
            <v>4000</v>
          </cell>
          <cell r="I973">
            <v>4000</v>
          </cell>
          <cell r="J973">
            <v>4000</v>
          </cell>
          <cell r="K973">
            <v>4000</v>
          </cell>
          <cell r="L973">
            <v>4000</v>
          </cell>
          <cell r="M973">
            <v>4000</v>
          </cell>
          <cell r="N973">
            <v>4000</v>
          </cell>
          <cell r="O973">
            <v>4000</v>
          </cell>
          <cell r="P973">
            <v>4000</v>
          </cell>
          <cell r="Q973">
            <v>4000</v>
          </cell>
        </row>
        <row r="974">
          <cell r="B974" t="str">
            <v>30413043101</v>
          </cell>
          <cell r="C974" t="str">
            <v>30413</v>
          </cell>
          <cell r="D974">
            <v>3101</v>
          </cell>
          <cell r="E974">
            <v>130500</v>
          </cell>
          <cell r="F974">
            <v>10875</v>
          </cell>
          <cell r="G974">
            <v>10875</v>
          </cell>
          <cell r="H974">
            <v>10875</v>
          </cell>
          <cell r="I974">
            <v>10875</v>
          </cell>
          <cell r="J974">
            <v>10875</v>
          </cell>
          <cell r="K974">
            <v>10875</v>
          </cell>
          <cell r="L974">
            <v>10875</v>
          </cell>
          <cell r="M974">
            <v>10875</v>
          </cell>
          <cell r="N974">
            <v>10875</v>
          </cell>
          <cell r="O974">
            <v>10875</v>
          </cell>
          <cell r="P974">
            <v>10875</v>
          </cell>
          <cell r="Q974">
            <v>10875</v>
          </cell>
        </row>
        <row r="975">
          <cell r="B975" t="str">
            <v>30413043103</v>
          </cell>
          <cell r="C975" t="str">
            <v>30413</v>
          </cell>
          <cell r="D975">
            <v>3103</v>
          </cell>
          <cell r="E975">
            <v>20000</v>
          </cell>
          <cell r="F975">
            <v>1666</v>
          </cell>
          <cell r="G975">
            <v>1666</v>
          </cell>
          <cell r="H975">
            <v>1666</v>
          </cell>
          <cell r="I975">
            <v>1666</v>
          </cell>
          <cell r="J975">
            <v>1666</v>
          </cell>
          <cell r="K975">
            <v>1666</v>
          </cell>
          <cell r="L975">
            <v>1666</v>
          </cell>
          <cell r="M975">
            <v>1666</v>
          </cell>
          <cell r="N975">
            <v>1666</v>
          </cell>
          <cell r="O975">
            <v>1666</v>
          </cell>
          <cell r="P975">
            <v>1666</v>
          </cell>
          <cell r="Q975">
            <v>1674</v>
          </cell>
        </row>
        <row r="976">
          <cell r="B976" t="str">
            <v>30413043110</v>
          </cell>
          <cell r="C976" t="str">
            <v>30413</v>
          </cell>
          <cell r="D976">
            <v>3110</v>
          </cell>
          <cell r="E976">
            <v>20000</v>
          </cell>
          <cell r="F976">
            <v>1666</v>
          </cell>
          <cell r="G976">
            <v>1666</v>
          </cell>
          <cell r="H976">
            <v>1666</v>
          </cell>
          <cell r="I976">
            <v>1666</v>
          </cell>
          <cell r="J976">
            <v>1666</v>
          </cell>
          <cell r="K976">
            <v>1666</v>
          </cell>
          <cell r="L976">
            <v>1666</v>
          </cell>
          <cell r="M976">
            <v>1666</v>
          </cell>
          <cell r="N976">
            <v>1666</v>
          </cell>
          <cell r="O976">
            <v>1666</v>
          </cell>
          <cell r="P976">
            <v>1666</v>
          </cell>
          <cell r="Q976">
            <v>1674</v>
          </cell>
        </row>
        <row r="977">
          <cell r="B977" t="str">
            <v>30413043112</v>
          </cell>
          <cell r="C977" t="str">
            <v>30413</v>
          </cell>
          <cell r="D977">
            <v>3112</v>
          </cell>
          <cell r="E977">
            <v>38000</v>
          </cell>
          <cell r="F977">
            <v>3166</v>
          </cell>
          <cell r="G977">
            <v>3166</v>
          </cell>
          <cell r="H977">
            <v>3166</v>
          </cell>
          <cell r="I977">
            <v>3166</v>
          </cell>
          <cell r="J977">
            <v>3166</v>
          </cell>
          <cell r="K977">
            <v>3166</v>
          </cell>
          <cell r="L977">
            <v>3166</v>
          </cell>
          <cell r="M977">
            <v>3166</v>
          </cell>
          <cell r="N977">
            <v>3166</v>
          </cell>
          <cell r="O977">
            <v>3166</v>
          </cell>
          <cell r="P977">
            <v>3166</v>
          </cell>
          <cell r="Q977">
            <v>3174</v>
          </cell>
        </row>
        <row r="978">
          <cell r="B978" t="str">
            <v>30413043302</v>
          </cell>
          <cell r="C978" t="str">
            <v>30413</v>
          </cell>
          <cell r="D978">
            <v>3302</v>
          </cell>
          <cell r="E978">
            <v>80000</v>
          </cell>
          <cell r="F978">
            <v>6666</v>
          </cell>
          <cell r="G978">
            <v>6666</v>
          </cell>
          <cell r="H978">
            <v>6666</v>
          </cell>
          <cell r="I978">
            <v>6666</v>
          </cell>
          <cell r="J978">
            <v>6666</v>
          </cell>
          <cell r="K978">
            <v>6666</v>
          </cell>
          <cell r="L978">
            <v>6666</v>
          </cell>
          <cell r="M978">
            <v>6666</v>
          </cell>
          <cell r="N978">
            <v>6666</v>
          </cell>
          <cell r="O978">
            <v>6666</v>
          </cell>
          <cell r="P978">
            <v>6666</v>
          </cell>
          <cell r="Q978">
            <v>6674</v>
          </cell>
        </row>
        <row r="979">
          <cell r="B979" t="str">
            <v>30413043303</v>
          </cell>
          <cell r="C979" t="str">
            <v>30413</v>
          </cell>
          <cell r="D979">
            <v>3303</v>
          </cell>
          <cell r="E979">
            <v>65000</v>
          </cell>
          <cell r="F979">
            <v>5416</v>
          </cell>
          <cell r="G979">
            <v>5416</v>
          </cell>
          <cell r="H979">
            <v>5416</v>
          </cell>
          <cell r="I979">
            <v>5416</v>
          </cell>
          <cell r="J979">
            <v>5416</v>
          </cell>
          <cell r="K979">
            <v>5416</v>
          </cell>
          <cell r="L979">
            <v>5416</v>
          </cell>
          <cell r="M979">
            <v>5416</v>
          </cell>
          <cell r="N979">
            <v>5416</v>
          </cell>
          <cell r="O979">
            <v>5416</v>
          </cell>
          <cell r="P979">
            <v>5416</v>
          </cell>
          <cell r="Q979">
            <v>5424</v>
          </cell>
        </row>
        <row r="980">
          <cell r="B980" t="str">
            <v>30414041302</v>
          </cell>
          <cell r="C980" t="str">
            <v>30414</v>
          </cell>
          <cell r="D980">
            <v>1302</v>
          </cell>
          <cell r="E980">
            <v>33700</v>
          </cell>
          <cell r="F980">
            <v>2808</v>
          </cell>
          <cell r="G980">
            <v>2808</v>
          </cell>
          <cell r="H980">
            <v>2808</v>
          </cell>
          <cell r="I980">
            <v>2808</v>
          </cell>
          <cell r="J980">
            <v>2808</v>
          </cell>
          <cell r="K980">
            <v>2808</v>
          </cell>
          <cell r="L980">
            <v>2808</v>
          </cell>
          <cell r="M980">
            <v>2808</v>
          </cell>
          <cell r="N980">
            <v>2808</v>
          </cell>
          <cell r="O980">
            <v>2808</v>
          </cell>
          <cell r="P980">
            <v>2808</v>
          </cell>
          <cell r="Q980">
            <v>2812</v>
          </cell>
        </row>
        <row r="981">
          <cell r="B981" t="str">
            <v>30414042103</v>
          </cell>
          <cell r="C981" t="str">
            <v>30414</v>
          </cell>
          <cell r="D981">
            <v>2103</v>
          </cell>
          <cell r="E981">
            <v>11500</v>
          </cell>
          <cell r="F981">
            <v>958</v>
          </cell>
          <cell r="G981">
            <v>958</v>
          </cell>
          <cell r="H981">
            <v>958</v>
          </cell>
          <cell r="I981">
            <v>958</v>
          </cell>
          <cell r="J981">
            <v>958</v>
          </cell>
          <cell r="K981">
            <v>958</v>
          </cell>
          <cell r="L981">
            <v>958</v>
          </cell>
          <cell r="M981">
            <v>958</v>
          </cell>
          <cell r="N981">
            <v>958</v>
          </cell>
          <cell r="O981">
            <v>958</v>
          </cell>
          <cell r="P981">
            <v>958</v>
          </cell>
          <cell r="Q981">
            <v>962</v>
          </cell>
        </row>
        <row r="982">
          <cell r="B982" t="str">
            <v>30414042202</v>
          </cell>
          <cell r="C982" t="str">
            <v>30414</v>
          </cell>
          <cell r="D982">
            <v>2202</v>
          </cell>
          <cell r="E982">
            <v>89940</v>
          </cell>
          <cell r="F982">
            <v>7495</v>
          </cell>
          <cell r="G982">
            <v>7495</v>
          </cell>
          <cell r="H982">
            <v>7495</v>
          </cell>
          <cell r="I982">
            <v>7495</v>
          </cell>
          <cell r="J982">
            <v>7495</v>
          </cell>
          <cell r="K982">
            <v>7495</v>
          </cell>
          <cell r="L982">
            <v>7495</v>
          </cell>
          <cell r="M982">
            <v>7495</v>
          </cell>
          <cell r="N982">
            <v>7495</v>
          </cell>
          <cell r="O982">
            <v>7495</v>
          </cell>
          <cell r="P982">
            <v>7495</v>
          </cell>
          <cell r="Q982">
            <v>7495</v>
          </cell>
        </row>
        <row r="983">
          <cell r="B983" t="str">
            <v>30414042306</v>
          </cell>
          <cell r="C983" t="str">
            <v>30414</v>
          </cell>
          <cell r="D983">
            <v>2306</v>
          </cell>
          <cell r="E983">
            <v>280300</v>
          </cell>
          <cell r="F983">
            <v>70075</v>
          </cell>
          <cell r="G983">
            <v>0</v>
          </cell>
          <cell r="H983">
            <v>0</v>
          </cell>
          <cell r="I983">
            <v>70075</v>
          </cell>
          <cell r="J983">
            <v>0</v>
          </cell>
          <cell r="K983">
            <v>0</v>
          </cell>
          <cell r="L983">
            <v>70075</v>
          </cell>
          <cell r="M983">
            <v>0</v>
          </cell>
          <cell r="N983">
            <v>0</v>
          </cell>
          <cell r="O983">
            <v>0</v>
          </cell>
          <cell r="P983">
            <v>70075</v>
          </cell>
          <cell r="Q983">
            <v>0</v>
          </cell>
        </row>
        <row r="984">
          <cell r="B984" t="str">
            <v>30414042701</v>
          </cell>
          <cell r="C984" t="str">
            <v>30414</v>
          </cell>
          <cell r="D984">
            <v>2701</v>
          </cell>
          <cell r="E984">
            <v>21800</v>
          </cell>
          <cell r="F984">
            <v>1817</v>
          </cell>
          <cell r="G984">
            <v>1817</v>
          </cell>
          <cell r="H984">
            <v>1817</v>
          </cell>
          <cell r="I984">
            <v>1817</v>
          </cell>
          <cell r="J984">
            <v>1817</v>
          </cell>
          <cell r="K984">
            <v>1817</v>
          </cell>
          <cell r="L984">
            <v>1817</v>
          </cell>
          <cell r="M984">
            <v>1817</v>
          </cell>
          <cell r="N984">
            <v>1817</v>
          </cell>
          <cell r="O984">
            <v>1817</v>
          </cell>
          <cell r="P984">
            <v>1817</v>
          </cell>
          <cell r="Q984">
            <v>1813</v>
          </cell>
        </row>
        <row r="985">
          <cell r="B985" t="str">
            <v>30414042702</v>
          </cell>
          <cell r="C985" t="str">
            <v>30414</v>
          </cell>
          <cell r="D985">
            <v>2702</v>
          </cell>
          <cell r="E985">
            <v>2700</v>
          </cell>
          <cell r="F985">
            <v>225</v>
          </cell>
          <cell r="G985">
            <v>225</v>
          </cell>
          <cell r="H985">
            <v>225</v>
          </cell>
          <cell r="I985">
            <v>225</v>
          </cell>
          <cell r="J985">
            <v>225</v>
          </cell>
          <cell r="K985">
            <v>225</v>
          </cell>
          <cell r="L985">
            <v>225</v>
          </cell>
          <cell r="M985">
            <v>225</v>
          </cell>
          <cell r="N985">
            <v>225</v>
          </cell>
          <cell r="O985">
            <v>225</v>
          </cell>
          <cell r="P985">
            <v>225</v>
          </cell>
          <cell r="Q985">
            <v>225</v>
          </cell>
        </row>
        <row r="986">
          <cell r="B986" t="str">
            <v>30414042705</v>
          </cell>
          <cell r="C986" t="str">
            <v>30414</v>
          </cell>
          <cell r="D986">
            <v>2705</v>
          </cell>
          <cell r="E986">
            <v>2500</v>
          </cell>
          <cell r="F986">
            <v>208</v>
          </cell>
          <cell r="G986">
            <v>208</v>
          </cell>
          <cell r="H986">
            <v>208</v>
          </cell>
          <cell r="I986">
            <v>208</v>
          </cell>
          <cell r="J986">
            <v>208</v>
          </cell>
          <cell r="K986">
            <v>208</v>
          </cell>
          <cell r="L986">
            <v>208</v>
          </cell>
          <cell r="M986">
            <v>208</v>
          </cell>
          <cell r="N986">
            <v>208</v>
          </cell>
          <cell r="O986">
            <v>208</v>
          </cell>
          <cell r="P986">
            <v>208</v>
          </cell>
          <cell r="Q986">
            <v>212</v>
          </cell>
        </row>
        <row r="987">
          <cell r="B987" t="str">
            <v>30414042800</v>
          </cell>
          <cell r="C987" t="str">
            <v>30414</v>
          </cell>
          <cell r="D987">
            <v>2800</v>
          </cell>
          <cell r="E987">
            <v>261000</v>
          </cell>
          <cell r="F987">
            <v>21750</v>
          </cell>
          <cell r="G987">
            <v>21750</v>
          </cell>
          <cell r="H987">
            <v>21750</v>
          </cell>
          <cell r="I987">
            <v>21750</v>
          </cell>
          <cell r="J987">
            <v>21750</v>
          </cell>
          <cell r="K987">
            <v>21750</v>
          </cell>
          <cell r="L987">
            <v>21750</v>
          </cell>
          <cell r="M987">
            <v>21750</v>
          </cell>
          <cell r="N987">
            <v>21750</v>
          </cell>
          <cell r="O987">
            <v>21750</v>
          </cell>
          <cell r="P987">
            <v>21750</v>
          </cell>
          <cell r="Q987">
            <v>21750</v>
          </cell>
        </row>
        <row r="988">
          <cell r="B988" t="str">
            <v>30414042900</v>
          </cell>
          <cell r="C988" t="str">
            <v>30414</v>
          </cell>
          <cell r="D988">
            <v>2900</v>
          </cell>
          <cell r="E988">
            <v>29400</v>
          </cell>
          <cell r="F988">
            <v>2450</v>
          </cell>
          <cell r="G988">
            <v>2450</v>
          </cell>
          <cell r="H988">
            <v>2450</v>
          </cell>
          <cell r="I988">
            <v>2450</v>
          </cell>
          <cell r="J988">
            <v>2450</v>
          </cell>
          <cell r="K988">
            <v>2450</v>
          </cell>
          <cell r="L988">
            <v>2450</v>
          </cell>
          <cell r="M988">
            <v>2450</v>
          </cell>
          <cell r="N988">
            <v>2450</v>
          </cell>
          <cell r="O988">
            <v>2450</v>
          </cell>
          <cell r="P988">
            <v>2450</v>
          </cell>
          <cell r="Q988">
            <v>2450</v>
          </cell>
        </row>
        <row r="989">
          <cell r="B989" t="str">
            <v>30414042907</v>
          </cell>
          <cell r="C989" t="str">
            <v>30414</v>
          </cell>
          <cell r="D989">
            <v>2907</v>
          </cell>
          <cell r="E989">
            <v>60000</v>
          </cell>
          <cell r="F989">
            <v>5000</v>
          </cell>
          <cell r="G989">
            <v>5000</v>
          </cell>
          <cell r="H989">
            <v>5000</v>
          </cell>
          <cell r="I989">
            <v>5000</v>
          </cell>
          <cell r="J989">
            <v>5000</v>
          </cell>
          <cell r="K989">
            <v>5000</v>
          </cell>
          <cell r="L989">
            <v>5000</v>
          </cell>
          <cell r="M989">
            <v>5000</v>
          </cell>
          <cell r="N989">
            <v>5000</v>
          </cell>
          <cell r="O989">
            <v>5000</v>
          </cell>
          <cell r="P989">
            <v>5000</v>
          </cell>
          <cell r="Q989">
            <v>5000</v>
          </cell>
        </row>
        <row r="990">
          <cell r="B990" t="str">
            <v>30414042908</v>
          </cell>
          <cell r="C990" t="str">
            <v>30414</v>
          </cell>
          <cell r="D990">
            <v>2908</v>
          </cell>
          <cell r="E990">
            <v>3400</v>
          </cell>
          <cell r="F990">
            <v>283</v>
          </cell>
          <cell r="G990">
            <v>283</v>
          </cell>
          <cell r="H990">
            <v>283</v>
          </cell>
          <cell r="I990">
            <v>283</v>
          </cell>
          <cell r="J990">
            <v>283</v>
          </cell>
          <cell r="K990">
            <v>283</v>
          </cell>
          <cell r="L990">
            <v>283</v>
          </cell>
          <cell r="M990">
            <v>283</v>
          </cell>
          <cell r="N990">
            <v>283</v>
          </cell>
          <cell r="O990">
            <v>283</v>
          </cell>
          <cell r="P990">
            <v>283</v>
          </cell>
          <cell r="Q990">
            <v>287</v>
          </cell>
        </row>
        <row r="991">
          <cell r="B991" t="str">
            <v>30414042925</v>
          </cell>
          <cell r="C991" t="str">
            <v>30414</v>
          </cell>
          <cell r="D991">
            <v>2925</v>
          </cell>
          <cell r="E991">
            <v>16100</v>
          </cell>
          <cell r="F991">
            <v>1342</v>
          </cell>
          <cell r="G991">
            <v>1342</v>
          </cell>
          <cell r="H991">
            <v>1342</v>
          </cell>
          <cell r="I991">
            <v>1342</v>
          </cell>
          <cell r="J991">
            <v>1342</v>
          </cell>
          <cell r="K991">
            <v>1342</v>
          </cell>
          <cell r="L991">
            <v>1342</v>
          </cell>
          <cell r="M991">
            <v>1342</v>
          </cell>
          <cell r="N991">
            <v>1342</v>
          </cell>
          <cell r="O991">
            <v>1342</v>
          </cell>
          <cell r="P991">
            <v>1342</v>
          </cell>
          <cell r="Q991">
            <v>1338</v>
          </cell>
        </row>
        <row r="992">
          <cell r="B992" t="str">
            <v>30414043101</v>
          </cell>
          <cell r="C992" t="str">
            <v>30414</v>
          </cell>
          <cell r="D992">
            <v>3101</v>
          </cell>
          <cell r="E992">
            <v>21000</v>
          </cell>
          <cell r="F992">
            <v>1750</v>
          </cell>
          <cell r="G992">
            <v>1750</v>
          </cell>
          <cell r="H992">
            <v>1750</v>
          </cell>
          <cell r="I992">
            <v>1750</v>
          </cell>
          <cell r="J992">
            <v>1750</v>
          </cell>
          <cell r="K992">
            <v>1750</v>
          </cell>
          <cell r="L992">
            <v>1750</v>
          </cell>
          <cell r="M992">
            <v>1750</v>
          </cell>
          <cell r="N992">
            <v>1750</v>
          </cell>
          <cell r="O992">
            <v>1750</v>
          </cell>
          <cell r="P992">
            <v>1750</v>
          </cell>
          <cell r="Q992">
            <v>1750</v>
          </cell>
        </row>
        <row r="993">
          <cell r="B993" t="str">
            <v>30414043103</v>
          </cell>
          <cell r="C993" t="str">
            <v>30414</v>
          </cell>
          <cell r="D993">
            <v>3103</v>
          </cell>
          <cell r="E993">
            <v>11900</v>
          </cell>
          <cell r="F993">
            <v>992</v>
          </cell>
          <cell r="G993">
            <v>992</v>
          </cell>
          <cell r="H993">
            <v>992</v>
          </cell>
          <cell r="I993">
            <v>992</v>
          </cell>
          <cell r="J993">
            <v>992</v>
          </cell>
          <cell r="K993">
            <v>992</v>
          </cell>
          <cell r="L993">
            <v>992</v>
          </cell>
          <cell r="M993">
            <v>992</v>
          </cell>
          <cell r="N993">
            <v>992</v>
          </cell>
          <cell r="O993">
            <v>992</v>
          </cell>
          <cell r="P993">
            <v>992</v>
          </cell>
          <cell r="Q993">
            <v>988</v>
          </cell>
        </row>
        <row r="994">
          <cell r="B994" t="str">
            <v>30414043108</v>
          </cell>
          <cell r="C994" t="str">
            <v>30414</v>
          </cell>
          <cell r="D994">
            <v>3108</v>
          </cell>
          <cell r="E994">
            <v>182400</v>
          </cell>
          <cell r="F994">
            <v>15200</v>
          </cell>
          <cell r="G994">
            <v>15200</v>
          </cell>
          <cell r="H994">
            <v>15200</v>
          </cell>
          <cell r="I994">
            <v>15200</v>
          </cell>
          <cell r="J994">
            <v>15200</v>
          </cell>
          <cell r="K994">
            <v>15200</v>
          </cell>
          <cell r="L994">
            <v>15200</v>
          </cell>
          <cell r="M994">
            <v>15200</v>
          </cell>
          <cell r="N994">
            <v>15200</v>
          </cell>
          <cell r="O994">
            <v>15200</v>
          </cell>
          <cell r="P994">
            <v>15200</v>
          </cell>
          <cell r="Q994">
            <v>15200</v>
          </cell>
        </row>
        <row r="995">
          <cell r="B995" t="str">
            <v>30414043111</v>
          </cell>
          <cell r="C995" t="str">
            <v>30414</v>
          </cell>
          <cell r="D995">
            <v>3111</v>
          </cell>
          <cell r="E995">
            <v>21400</v>
          </cell>
          <cell r="F995">
            <v>8915</v>
          </cell>
          <cell r="G995">
            <v>1783</v>
          </cell>
          <cell r="H995">
            <v>1783</v>
          </cell>
          <cell r="I995">
            <v>1783</v>
          </cell>
          <cell r="J995">
            <v>1783</v>
          </cell>
          <cell r="K995">
            <v>1783</v>
          </cell>
          <cell r="L995">
            <v>1783</v>
          </cell>
          <cell r="M995">
            <v>1787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</row>
        <row r="996">
          <cell r="B996" t="str">
            <v>30414043302</v>
          </cell>
          <cell r="C996" t="str">
            <v>30414</v>
          </cell>
          <cell r="D996">
            <v>3302</v>
          </cell>
          <cell r="E996">
            <v>81600</v>
          </cell>
          <cell r="F996">
            <v>6800</v>
          </cell>
          <cell r="G996">
            <v>6800</v>
          </cell>
          <cell r="H996">
            <v>6800</v>
          </cell>
          <cell r="I996">
            <v>6800</v>
          </cell>
          <cell r="J996">
            <v>6800</v>
          </cell>
          <cell r="K996">
            <v>6800</v>
          </cell>
          <cell r="L996">
            <v>6800</v>
          </cell>
          <cell r="M996">
            <v>6800</v>
          </cell>
          <cell r="N996">
            <v>6800</v>
          </cell>
          <cell r="O996">
            <v>6800</v>
          </cell>
          <cell r="P996">
            <v>6800</v>
          </cell>
          <cell r="Q996">
            <v>6800</v>
          </cell>
        </row>
        <row r="997">
          <cell r="B997" t="str">
            <v>30414043303</v>
          </cell>
          <cell r="C997" t="str">
            <v>30414</v>
          </cell>
          <cell r="D997">
            <v>3303</v>
          </cell>
          <cell r="E997">
            <v>9900</v>
          </cell>
          <cell r="F997">
            <v>825</v>
          </cell>
          <cell r="G997">
            <v>825</v>
          </cell>
          <cell r="H997">
            <v>825</v>
          </cell>
          <cell r="I997">
            <v>825</v>
          </cell>
          <cell r="J997">
            <v>825</v>
          </cell>
          <cell r="K997">
            <v>825</v>
          </cell>
          <cell r="L997">
            <v>825</v>
          </cell>
          <cell r="M997">
            <v>825</v>
          </cell>
          <cell r="N997">
            <v>825</v>
          </cell>
          <cell r="O997">
            <v>825</v>
          </cell>
          <cell r="P997">
            <v>825</v>
          </cell>
          <cell r="Q997">
            <v>825</v>
          </cell>
        </row>
        <row r="998">
          <cell r="B998" t="str">
            <v>30500031302</v>
          </cell>
          <cell r="C998" t="str">
            <v>30500</v>
          </cell>
          <cell r="D998">
            <v>1302</v>
          </cell>
          <cell r="E998">
            <v>245100</v>
          </cell>
          <cell r="F998">
            <v>20425</v>
          </cell>
          <cell r="G998">
            <v>20425</v>
          </cell>
          <cell r="H998">
            <v>20425</v>
          </cell>
          <cell r="I998">
            <v>20425</v>
          </cell>
          <cell r="J998">
            <v>20425</v>
          </cell>
          <cell r="K998">
            <v>20425</v>
          </cell>
          <cell r="L998">
            <v>20425</v>
          </cell>
          <cell r="M998">
            <v>20425</v>
          </cell>
          <cell r="N998">
            <v>20425</v>
          </cell>
          <cell r="O998">
            <v>20425</v>
          </cell>
          <cell r="P998">
            <v>20425</v>
          </cell>
          <cell r="Q998">
            <v>20425</v>
          </cell>
        </row>
        <row r="999">
          <cell r="B999" t="str">
            <v>30500032103</v>
          </cell>
          <cell r="C999" t="str">
            <v>30500</v>
          </cell>
          <cell r="D999">
            <v>2103</v>
          </cell>
          <cell r="E999">
            <v>57000</v>
          </cell>
          <cell r="F999">
            <v>4750</v>
          </cell>
          <cell r="G999">
            <v>4750</v>
          </cell>
          <cell r="H999">
            <v>4750</v>
          </cell>
          <cell r="I999">
            <v>4750</v>
          </cell>
          <cell r="J999">
            <v>4750</v>
          </cell>
          <cell r="K999">
            <v>4750</v>
          </cell>
          <cell r="L999">
            <v>4750</v>
          </cell>
          <cell r="M999">
            <v>4750</v>
          </cell>
          <cell r="N999">
            <v>4750</v>
          </cell>
          <cell r="O999">
            <v>4750</v>
          </cell>
          <cell r="P999">
            <v>4750</v>
          </cell>
          <cell r="Q999">
            <v>4750</v>
          </cell>
        </row>
        <row r="1000">
          <cell r="B1000" t="str">
            <v>30500032202</v>
          </cell>
          <cell r="C1000" t="str">
            <v>30500</v>
          </cell>
          <cell r="D1000">
            <v>2202</v>
          </cell>
          <cell r="E1000">
            <v>394259</v>
          </cell>
          <cell r="F1000">
            <v>32855</v>
          </cell>
          <cell r="G1000">
            <v>32855</v>
          </cell>
          <cell r="H1000">
            <v>32855</v>
          </cell>
          <cell r="I1000">
            <v>32855</v>
          </cell>
          <cell r="J1000">
            <v>32855</v>
          </cell>
          <cell r="K1000">
            <v>32855</v>
          </cell>
          <cell r="L1000">
            <v>32855</v>
          </cell>
          <cell r="M1000">
            <v>32855</v>
          </cell>
          <cell r="N1000">
            <v>32855</v>
          </cell>
          <cell r="O1000">
            <v>32855</v>
          </cell>
          <cell r="P1000">
            <v>32855</v>
          </cell>
          <cell r="Q1000">
            <v>32854</v>
          </cell>
        </row>
        <row r="1001">
          <cell r="B1001" t="str">
            <v>30500032207</v>
          </cell>
          <cell r="C1001" t="str">
            <v>30500</v>
          </cell>
          <cell r="D1001">
            <v>2207</v>
          </cell>
          <cell r="E1001">
            <v>370517</v>
          </cell>
          <cell r="F1001">
            <v>30876</v>
          </cell>
          <cell r="G1001">
            <v>30876</v>
          </cell>
          <cell r="H1001">
            <v>30876</v>
          </cell>
          <cell r="I1001">
            <v>30876</v>
          </cell>
          <cell r="J1001">
            <v>30876</v>
          </cell>
          <cell r="K1001">
            <v>30876</v>
          </cell>
          <cell r="L1001">
            <v>30876</v>
          </cell>
          <cell r="M1001">
            <v>30876</v>
          </cell>
          <cell r="N1001">
            <v>30876</v>
          </cell>
          <cell r="O1001">
            <v>30876</v>
          </cell>
          <cell r="P1001">
            <v>30876</v>
          </cell>
          <cell r="Q1001">
            <v>30881</v>
          </cell>
        </row>
        <row r="1002">
          <cell r="B1002" t="str">
            <v>30500032208</v>
          </cell>
          <cell r="C1002" t="str">
            <v>30500</v>
          </cell>
          <cell r="D1002">
            <v>2208</v>
          </cell>
          <cell r="E1002">
            <v>25799</v>
          </cell>
          <cell r="F1002">
            <v>2150</v>
          </cell>
          <cell r="G1002">
            <v>2150</v>
          </cell>
          <cell r="H1002">
            <v>2150</v>
          </cell>
          <cell r="I1002">
            <v>2150</v>
          </cell>
          <cell r="J1002">
            <v>2150</v>
          </cell>
          <cell r="K1002">
            <v>2150</v>
          </cell>
          <cell r="L1002">
            <v>2150</v>
          </cell>
          <cell r="M1002">
            <v>2150</v>
          </cell>
          <cell r="N1002">
            <v>2150</v>
          </cell>
          <cell r="O1002">
            <v>2150</v>
          </cell>
          <cell r="P1002">
            <v>2150</v>
          </cell>
          <cell r="Q1002">
            <v>2149</v>
          </cell>
        </row>
        <row r="1003">
          <cell r="B1003" t="str">
            <v>30500032306</v>
          </cell>
          <cell r="C1003" t="str">
            <v>30500</v>
          </cell>
          <cell r="D1003">
            <v>2306</v>
          </cell>
          <cell r="E1003">
            <v>194200</v>
          </cell>
          <cell r="F1003">
            <v>16183</v>
          </cell>
          <cell r="G1003">
            <v>16183</v>
          </cell>
          <cell r="H1003">
            <v>16183</v>
          </cell>
          <cell r="I1003">
            <v>16183</v>
          </cell>
          <cell r="J1003">
            <v>16183</v>
          </cell>
          <cell r="K1003">
            <v>16183</v>
          </cell>
          <cell r="L1003">
            <v>16183</v>
          </cell>
          <cell r="M1003">
            <v>16183</v>
          </cell>
          <cell r="N1003">
            <v>16183</v>
          </cell>
          <cell r="O1003">
            <v>16183</v>
          </cell>
          <cell r="P1003">
            <v>16183</v>
          </cell>
          <cell r="Q1003">
            <v>16187</v>
          </cell>
        </row>
        <row r="1004">
          <cell r="B1004" t="str">
            <v>30500032701</v>
          </cell>
          <cell r="C1004" t="str">
            <v>30500</v>
          </cell>
          <cell r="D1004">
            <v>2701</v>
          </cell>
          <cell r="E1004">
            <v>60100</v>
          </cell>
          <cell r="F1004">
            <v>5008</v>
          </cell>
          <cell r="G1004">
            <v>5008</v>
          </cell>
          <cell r="H1004">
            <v>5008</v>
          </cell>
          <cell r="I1004">
            <v>5008</v>
          </cell>
          <cell r="J1004">
            <v>5008</v>
          </cell>
          <cell r="K1004">
            <v>5008</v>
          </cell>
          <cell r="L1004">
            <v>5008</v>
          </cell>
          <cell r="M1004">
            <v>5008</v>
          </cell>
          <cell r="N1004">
            <v>5008</v>
          </cell>
          <cell r="O1004">
            <v>5008</v>
          </cell>
          <cell r="P1004">
            <v>5008</v>
          </cell>
          <cell r="Q1004">
            <v>5012</v>
          </cell>
        </row>
        <row r="1005">
          <cell r="B1005" t="str">
            <v>30500032702</v>
          </cell>
          <cell r="C1005" t="str">
            <v>30500</v>
          </cell>
          <cell r="D1005">
            <v>2702</v>
          </cell>
          <cell r="E1005">
            <v>23000</v>
          </cell>
          <cell r="F1005">
            <v>1917</v>
          </cell>
          <cell r="G1005">
            <v>1917</v>
          </cell>
          <cell r="H1005">
            <v>1917</v>
          </cell>
          <cell r="I1005">
            <v>1917</v>
          </cell>
          <cell r="J1005">
            <v>1917</v>
          </cell>
          <cell r="K1005">
            <v>1917</v>
          </cell>
          <cell r="L1005">
            <v>1917</v>
          </cell>
          <cell r="M1005">
            <v>1917</v>
          </cell>
          <cell r="N1005">
            <v>1917</v>
          </cell>
          <cell r="O1005">
            <v>1917</v>
          </cell>
          <cell r="P1005">
            <v>1917</v>
          </cell>
          <cell r="Q1005">
            <v>1913</v>
          </cell>
        </row>
        <row r="1006">
          <cell r="B1006" t="str">
            <v>30500032704</v>
          </cell>
          <cell r="C1006" t="str">
            <v>30500</v>
          </cell>
          <cell r="D1006">
            <v>2704</v>
          </cell>
          <cell r="E1006">
            <v>9300</v>
          </cell>
          <cell r="F1006">
            <v>775</v>
          </cell>
          <cell r="G1006">
            <v>775</v>
          </cell>
          <cell r="H1006">
            <v>775</v>
          </cell>
          <cell r="I1006">
            <v>775</v>
          </cell>
          <cell r="J1006">
            <v>775</v>
          </cell>
          <cell r="K1006">
            <v>775</v>
          </cell>
          <cell r="L1006">
            <v>775</v>
          </cell>
          <cell r="M1006">
            <v>775</v>
          </cell>
          <cell r="N1006">
            <v>775</v>
          </cell>
          <cell r="O1006">
            <v>775</v>
          </cell>
          <cell r="P1006">
            <v>775</v>
          </cell>
          <cell r="Q1006">
            <v>775</v>
          </cell>
        </row>
        <row r="1007">
          <cell r="B1007" t="str">
            <v>30500032705</v>
          </cell>
          <cell r="C1007" t="str">
            <v>30500</v>
          </cell>
          <cell r="D1007">
            <v>2705</v>
          </cell>
          <cell r="E1007">
            <v>11700</v>
          </cell>
          <cell r="F1007">
            <v>975</v>
          </cell>
          <cell r="G1007">
            <v>975</v>
          </cell>
          <cell r="H1007">
            <v>975</v>
          </cell>
          <cell r="I1007">
            <v>975</v>
          </cell>
          <cell r="J1007">
            <v>975</v>
          </cell>
          <cell r="K1007">
            <v>975</v>
          </cell>
          <cell r="L1007">
            <v>975</v>
          </cell>
          <cell r="M1007">
            <v>975</v>
          </cell>
          <cell r="N1007">
            <v>975</v>
          </cell>
          <cell r="O1007">
            <v>975</v>
          </cell>
          <cell r="P1007">
            <v>975</v>
          </cell>
          <cell r="Q1007">
            <v>975</v>
          </cell>
        </row>
        <row r="1008">
          <cell r="B1008" t="str">
            <v>30500032800</v>
          </cell>
          <cell r="C1008" t="str">
            <v>30500</v>
          </cell>
          <cell r="D1008">
            <v>2800</v>
          </cell>
          <cell r="E1008">
            <v>1070700</v>
          </cell>
          <cell r="F1008">
            <v>89225</v>
          </cell>
          <cell r="G1008">
            <v>89225</v>
          </cell>
          <cell r="H1008">
            <v>89225</v>
          </cell>
          <cell r="I1008">
            <v>89225</v>
          </cell>
          <cell r="J1008">
            <v>89225</v>
          </cell>
          <cell r="K1008">
            <v>89225</v>
          </cell>
          <cell r="L1008">
            <v>89225</v>
          </cell>
          <cell r="M1008">
            <v>89225</v>
          </cell>
          <cell r="N1008">
            <v>89225</v>
          </cell>
          <cell r="O1008">
            <v>89225</v>
          </cell>
          <cell r="P1008">
            <v>89225</v>
          </cell>
          <cell r="Q1008">
            <v>89225</v>
          </cell>
        </row>
        <row r="1009">
          <cell r="B1009" t="str">
            <v>30500032900</v>
          </cell>
          <cell r="C1009" t="str">
            <v>30500</v>
          </cell>
          <cell r="D1009">
            <v>2900</v>
          </cell>
          <cell r="E1009">
            <v>514300</v>
          </cell>
          <cell r="F1009">
            <v>42858</v>
          </cell>
          <cell r="G1009">
            <v>42858</v>
          </cell>
          <cell r="H1009">
            <v>42858</v>
          </cell>
          <cell r="I1009">
            <v>42858</v>
          </cell>
          <cell r="J1009">
            <v>42858</v>
          </cell>
          <cell r="K1009">
            <v>42858</v>
          </cell>
          <cell r="L1009">
            <v>42858</v>
          </cell>
          <cell r="M1009">
            <v>42858</v>
          </cell>
          <cell r="N1009">
            <v>42858</v>
          </cell>
          <cell r="O1009">
            <v>42858</v>
          </cell>
          <cell r="P1009">
            <v>42858</v>
          </cell>
          <cell r="Q1009">
            <v>42862</v>
          </cell>
        </row>
        <row r="1010">
          <cell r="B1010" t="str">
            <v>30500032907</v>
          </cell>
          <cell r="C1010" t="str">
            <v>30500</v>
          </cell>
          <cell r="D1010">
            <v>2907</v>
          </cell>
          <cell r="E1010">
            <v>479200</v>
          </cell>
          <cell r="F1010">
            <v>39933</v>
          </cell>
          <cell r="G1010">
            <v>39933</v>
          </cell>
          <cell r="H1010">
            <v>39933</v>
          </cell>
          <cell r="I1010">
            <v>39933</v>
          </cell>
          <cell r="J1010">
            <v>39933</v>
          </cell>
          <cell r="K1010">
            <v>39933</v>
          </cell>
          <cell r="L1010">
            <v>39933</v>
          </cell>
          <cell r="M1010">
            <v>39933</v>
          </cell>
          <cell r="N1010">
            <v>39933</v>
          </cell>
          <cell r="O1010">
            <v>39933</v>
          </cell>
          <cell r="P1010">
            <v>39933</v>
          </cell>
          <cell r="Q1010">
            <v>39937</v>
          </cell>
        </row>
        <row r="1011">
          <cell r="B1011" t="str">
            <v>30500032908</v>
          </cell>
          <cell r="C1011" t="str">
            <v>30500</v>
          </cell>
          <cell r="D1011">
            <v>2908</v>
          </cell>
          <cell r="E1011">
            <v>184300</v>
          </cell>
          <cell r="F1011">
            <v>15358</v>
          </cell>
          <cell r="G1011">
            <v>15358</v>
          </cell>
          <cell r="H1011">
            <v>15358</v>
          </cell>
          <cell r="I1011">
            <v>15358</v>
          </cell>
          <cell r="J1011">
            <v>15358</v>
          </cell>
          <cell r="K1011">
            <v>15358</v>
          </cell>
          <cell r="L1011">
            <v>15358</v>
          </cell>
          <cell r="M1011">
            <v>15358</v>
          </cell>
          <cell r="N1011">
            <v>15358</v>
          </cell>
          <cell r="O1011">
            <v>15358</v>
          </cell>
          <cell r="P1011">
            <v>15358</v>
          </cell>
          <cell r="Q1011">
            <v>15362</v>
          </cell>
        </row>
        <row r="1012">
          <cell r="B1012" t="str">
            <v>30500033101</v>
          </cell>
          <cell r="C1012" t="str">
            <v>30500</v>
          </cell>
          <cell r="D1012">
            <v>3101</v>
          </cell>
          <cell r="E1012">
            <v>78600</v>
          </cell>
          <cell r="F1012">
            <v>6550</v>
          </cell>
          <cell r="G1012">
            <v>6550</v>
          </cell>
          <cell r="H1012">
            <v>6550</v>
          </cell>
          <cell r="I1012">
            <v>6550</v>
          </cell>
          <cell r="J1012">
            <v>6550</v>
          </cell>
          <cell r="K1012">
            <v>6550</v>
          </cell>
          <cell r="L1012">
            <v>6550</v>
          </cell>
          <cell r="M1012">
            <v>6550</v>
          </cell>
          <cell r="N1012">
            <v>6550</v>
          </cell>
          <cell r="O1012">
            <v>6550</v>
          </cell>
          <cell r="P1012">
            <v>6550</v>
          </cell>
          <cell r="Q1012">
            <v>6550</v>
          </cell>
        </row>
        <row r="1013">
          <cell r="B1013" t="str">
            <v>30500033103</v>
          </cell>
          <cell r="C1013" t="str">
            <v>30500</v>
          </cell>
          <cell r="D1013">
            <v>3103</v>
          </cell>
          <cell r="E1013">
            <v>41000</v>
          </cell>
          <cell r="F1013">
            <v>3417</v>
          </cell>
          <cell r="G1013">
            <v>3417</v>
          </cell>
          <cell r="H1013">
            <v>3417</v>
          </cell>
          <cell r="I1013">
            <v>3417</v>
          </cell>
          <cell r="J1013">
            <v>3417</v>
          </cell>
          <cell r="K1013">
            <v>3417</v>
          </cell>
          <cell r="L1013">
            <v>3417</v>
          </cell>
          <cell r="M1013">
            <v>3417</v>
          </cell>
          <cell r="N1013">
            <v>3417</v>
          </cell>
          <cell r="O1013">
            <v>3417</v>
          </cell>
          <cell r="P1013">
            <v>3417</v>
          </cell>
          <cell r="Q1013">
            <v>3413</v>
          </cell>
        </row>
        <row r="1014">
          <cell r="B1014" t="str">
            <v>30500033106</v>
          </cell>
          <cell r="C1014" t="str">
            <v>30500</v>
          </cell>
          <cell r="D1014">
            <v>3106</v>
          </cell>
          <cell r="E1014">
            <v>17400</v>
          </cell>
          <cell r="F1014">
            <v>1450</v>
          </cell>
          <cell r="G1014">
            <v>1450</v>
          </cell>
          <cell r="H1014">
            <v>1450</v>
          </cell>
          <cell r="I1014">
            <v>1450</v>
          </cell>
          <cell r="J1014">
            <v>1450</v>
          </cell>
          <cell r="K1014">
            <v>1450</v>
          </cell>
          <cell r="L1014">
            <v>1450</v>
          </cell>
          <cell r="M1014">
            <v>1450</v>
          </cell>
          <cell r="N1014">
            <v>1450</v>
          </cell>
          <cell r="O1014">
            <v>1450</v>
          </cell>
          <cell r="P1014">
            <v>1450</v>
          </cell>
          <cell r="Q1014">
            <v>1450</v>
          </cell>
        </row>
        <row r="1015">
          <cell r="B1015" t="str">
            <v>30500033302</v>
          </cell>
          <cell r="C1015" t="str">
            <v>30500</v>
          </cell>
          <cell r="D1015">
            <v>3302</v>
          </cell>
          <cell r="E1015">
            <v>199200</v>
          </cell>
          <cell r="F1015">
            <v>16600</v>
          </cell>
          <cell r="G1015">
            <v>16600</v>
          </cell>
          <cell r="H1015">
            <v>16600</v>
          </cell>
          <cell r="I1015">
            <v>16600</v>
          </cell>
          <cell r="J1015">
            <v>16600</v>
          </cell>
          <cell r="K1015">
            <v>16600</v>
          </cell>
          <cell r="L1015">
            <v>16600</v>
          </cell>
          <cell r="M1015">
            <v>16600</v>
          </cell>
          <cell r="N1015">
            <v>16600</v>
          </cell>
          <cell r="O1015">
            <v>16600</v>
          </cell>
          <cell r="P1015">
            <v>16600</v>
          </cell>
          <cell r="Q1015">
            <v>16600</v>
          </cell>
        </row>
        <row r="1016">
          <cell r="B1016" t="str">
            <v>30500033303</v>
          </cell>
          <cell r="C1016" t="str">
            <v>30500</v>
          </cell>
          <cell r="D1016">
            <v>3303</v>
          </cell>
          <cell r="E1016">
            <v>26300</v>
          </cell>
          <cell r="F1016">
            <v>2192</v>
          </cell>
          <cell r="G1016">
            <v>2192</v>
          </cell>
          <cell r="H1016">
            <v>2192</v>
          </cell>
          <cell r="I1016">
            <v>2192</v>
          </cell>
          <cell r="J1016">
            <v>2192</v>
          </cell>
          <cell r="K1016">
            <v>2192</v>
          </cell>
          <cell r="L1016">
            <v>2192</v>
          </cell>
          <cell r="M1016">
            <v>2192</v>
          </cell>
          <cell r="N1016">
            <v>2192</v>
          </cell>
          <cell r="O1016">
            <v>2192</v>
          </cell>
          <cell r="P1016">
            <v>2192</v>
          </cell>
          <cell r="Q1016">
            <v>2188</v>
          </cell>
        </row>
        <row r="1017">
          <cell r="B1017" t="str">
            <v>30500033401</v>
          </cell>
          <cell r="C1017" t="str">
            <v>30500</v>
          </cell>
          <cell r="D1017">
            <v>3401</v>
          </cell>
          <cell r="E1017">
            <v>150800</v>
          </cell>
          <cell r="F1017">
            <v>12567</v>
          </cell>
          <cell r="G1017">
            <v>12567</v>
          </cell>
          <cell r="H1017">
            <v>12567</v>
          </cell>
          <cell r="I1017">
            <v>12567</v>
          </cell>
          <cell r="J1017">
            <v>12567</v>
          </cell>
          <cell r="K1017">
            <v>12567</v>
          </cell>
          <cell r="L1017">
            <v>12567</v>
          </cell>
          <cell r="M1017">
            <v>12567</v>
          </cell>
          <cell r="N1017">
            <v>12567</v>
          </cell>
          <cell r="O1017">
            <v>12567</v>
          </cell>
          <cell r="P1017">
            <v>12567</v>
          </cell>
          <cell r="Q1017">
            <v>12563</v>
          </cell>
        </row>
        <row r="1018">
          <cell r="B1018" t="str">
            <v>30501031302</v>
          </cell>
          <cell r="C1018" t="str">
            <v>30501</v>
          </cell>
          <cell r="D1018">
            <v>1302</v>
          </cell>
          <cell r="E1018">
            <v>130800</v>
          </cell>
          <cell r="F1018">
            <v>10900</v>
          </cell>
          <cell r="G1018">
            <v>10900</v>
          </cell>
          <cell r="H1018">
            <v>10900</v>
          </cell>
          <cell r="I1018">
            <v>10900</v>
          </cell>
          <cell r="J1018">
            <v>10900</v>
          </cell>
          <cell r="K1018">
            <v>10900</v>
          </cell>
          <cell r="L1018">
            <v>10900</v>
          </cell>
          <cell r="M1018">
            <v>10900</v>
          </cell>
          <cell r="N1018">
            <v>10900</v>
          </cell>
          <cell r="O1018">
            <v>10900</v>
          </cell>
          <cell r="P1018">
            <v>10900</v>
          </cell>
          <cell r="Q1018">
            <v>10900</v>
          </cell>
        </row>
        <row r="1019">
          <cell r="B1019" t="str">
            <v>30501032103</v>
          </cell>
          <cell r="C1019" t="str">
            <v>30501</v>
          </cell>
          <cell r="D1019">
            <v>2103</v>
          </cell>
          <cell r="E1019">
            <v>19400</v>
          </cell>
          <cell r="F1019">
            <v>1617</v>
          </cell>
          <cell r="G1019">
            <v>1617</v>
          </cell>
          <cell r="H1019">
            <v>1617</v>
          </cell>
          <cell r="I1019">
            <v>1617</v>
          </cell>
          <cell r="J1019">
            <v>1617</v>
          </cell>
          <cell r="K1019">
            <v>1617</v>
          </cell>
          <cell r="L1019">
            <v>1617</v>
          </cell>
          <cell r="M1019">
            <v>1617</v>
          </cell>
          <cell r="N1019">
            <v>1617</v>
          </cell>
          <cell r="O1019">
            <v>1617</v>
          </cell>
          <cell r="P1019">
            <v>1617</v>
          </cell>
          <cell r="Q1019">
            <v>1613</v>
          </cell>
        </row>
        <row r="1020">
          <cell r="B1020" t="str">
            <v>30501032201</v>
          </cell>
          <cell r="C1020" t="str">
            <v>30501</v>
          </cell>
          <cell r="D1020">
            <v>2201</v>
          </cell>
          <cell r="E1020">
            <v>11200</v>
          </cell>
          <cell r="F1020">
            <v>933</v>
          </cell>
          <cell r="G1020">
            <v>933</v>
          </cell>
          <cell r="H1020">
            <v>933</v>
          </cell>
          <cell r="I1020">
            <v>933</v>
          </cell>
          <cell r="J1020">
            <v>933</v>
          </cell>
          <cell r="K1020">
            <v>933</v>
          </cell>
          <cell r="L1020">
            <v>933</v>
          </cell>
          <cell r="M1020">
            <v>933</v>
          </cell>
          <cell r="N1020">
            <v>933</v>
          </cell>
          <cell r="O1020">
            <v>933</v>
          </cell>
          <cell r="P1020">
            <v>933</v>
          </cell>
          <cell r="Q1020">
            <v>937</v>
          </cell>
        </row>
        <row r="1021">
          <cell r="B1021" t="str">
            <v>30501032202</v>
          </cell>
          <cell r="C1021" t="str">
            <v>30501</v>
          </cell>
          <cell r="D1021">
            <v>2202</v>
          </cell>
          <cell r="E1021">
            <v>109499</v>
          </cell>
          <cell r="F1021">
            <v>9125</v>
          </cell>
          <cell r="G1021">
            <v>9125</v>
          </cell>
          <cell r="H1021">
            <v>9125</v>
          </cell>
          <cell r="I1021">
            <v>9125</v>
          </cell>
          <cell r="J1021">
            <v>9125</v>
          </cell>
          <cell r="K1021">
            <v>9125</v>
          </cell>
          <cell r="L1021">
            <v>9125</v>
          </cell>
          <cell r="M1021">
            <v>9125</v>
          </cell>
          <cell r="N1021">
            <v>9125</v>
          </cell>
          <cell r="O1021">
            <v>9125</v>
          </cell>
          <cell r="P1021">
            <v>9125</v>
          </cell>
          <cell r="Q1021">
            <v>9124</v>
          </cell>
        </row>
        <row r="1022">
          <cell r="B1022" t="str">
            <v>30501032207</v>
          </cell>
          <cell r="C1022" t="str">
            <v>30501</v>
          </cell>
          <cell r="D1022">
            <v>2207</v>
          </cell>
          <cell r="E1022">
            <v>110440</v>
          </cell>
          <cell r="F1022">
            <v>9203</v>
          </cell>
          <cell r="G1022">
            <v>9203</v>
          </cell>
          <cell r="H1022">
            <v>9203</v>
          </cell>
          <cell r="I1022">
            <v>9203</v>
          </cell>
          <cell r="J1022">
            <v>9203</v>
          </cell>
          <cell r="K1022">
            <v>9203</v>
          </cell>
          <cell r="L1022">
            <v>9203</v>
          </cell>
          <cell r="M1022">
            <v>9203</v>
          </cell>
          <cell r="N1022">
            <v>9203</v>
          </cell>
          <cell r="O1022">
            <v>9203</v>
          </cell>
          <cell r="P1022">
            <v>9203</v>
          </cell>
          <cell r="Q1022">
            <v>9207</v>
          </cell>
        </row>
        <row r="1023">
          <cell r="B1023" t="str">
            <v>30501032208</v>
          </cell>
          <cell r="C1023" t="str">
            <v>30501</v>
          </cell>
          <cell r="D1023">
            <v>2208</v>
          </cell>
          <cell r="E1023">
            <v>3314</v>
          </cell>
          <cell r="F1023">
            <v>276</v>
          </cell>
          <cell r="G1023">
            <v>276</v>
          </cell>
          <cell r="H1023">
            <v>276</v>
          </cell>
          <cell r="I1023">
            <v>276</v>
          </cell>
          <cell r="J1023">
            <v>276</v>
          </cell>
          <cell r="K1023">
            <v>276</v>
          </cell>
          <cell r="L1023">
            <v>276</v>
          </cell>
          <cell r="M1023">
            <v>276</v>
          </cell>
          <cell r="N1023">
            <v>276</v>
          </cell>
          <cell r="O1023">
            <v>276</v>
          </cell>
          <cell r="P1023">
            <v>276</v>
          </cell>
          <cell r="Q1023">
            <v>278</v>
          </cell>
        </row>
        <row r="1024">
          <cell r="B1024" t="str">
            <v>30501032306</v>
          </cell>
          <cell r="C1024" t="str">
            <v>30501</v>
          </cell>
          <cell r="D1024">
            <v>2306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</row>
        <row r="1025">
          <cell r="B1025" t="str">
            <v>30501032701</v>
          </cell>
          <cell r="C1025" t="str">
            <v>30501</v>
          </cell>
          <cell r="D1025">
            <v>2701</v>
          </cell>
          <cell r="E1025">
            <v>54600</v>
          </cell>
          <cell r="F1025">
            <v>4550</v>
          </cell>
          <cell r="G1025">
            <v>4550</v>
          </cell>
          <cell r="H1025">
            <v>4550</v>
          </cell>
          <cell r="I1025">
            <v>4550</v>
          </cell>
          <cell r="J1025">
            <v>4550</v>
          </cell>
          <cell r="K1025">
            <v>4550</v>
          </cell>
          <cell r="L1025">
            <v>4550</v>
          </cell>
          <cell r="M1025">
            <v>4550</v>
          </cell>
          <cell r="N1025">
            <v>4550</v>
          </cell>
          <cell r="O1025">
            <v>4550</v>
          </cell>
          <cell r="P1025">
            <v>4550</v>
          </cell>
          <cell r="Q1025">
            <v>4550</v>
          </cell>
        </row>
        <row r="1026">
          <cell r="B1026" t="str">
            <v>30501032702</v>
          </cell>
          <cell r="C1026" t="str">
            <v>30501</v>
          </cell>
          <cell r="D1026">
            <v>2702</v>
          </cell>
          <cell r="E1026">
            <v>14200</v>
          </cell>
          <cell r="F1026">
            <v>1183</v>
          </cell>
          <cell r="G1026">
            <v>1183</v>
          </cell>
          <cell r="H1026">
            <v>1183</v>
          </cell>
          <cell r="I1026">
            <v>1183</v>
          </cell>
          <cell r="J1026">
            <v>1183</v>
          </cell>
          <cell r="K1026">
            <v>1183</v>
          </cell>
          <cell r="L1026">
            <v>1183</v>
          </cell>
          <cell r="M1026">
            <v>1183</v>
          </cell>
          <cell r="N1026">
            <v>1183</v>
          </cell>
          <cell r="O1026">
            <v>1183</v>
          </cell>
          <cell r="P1026">
            <v>1183</v>
          </cell>
          <cell r="Q1026">
            <v>1187</v>
          </cell>
        </row>
        <row r="1027">
          <cell r="B1027" t="str">
            <v>30501032704</v>
          </cell>
          <cell r="C1027" t="str">
            <v>30501</v>
          </cell>
          <cell r="D1027">
            <v>2704</v>
          </cell>
          <cell r="E1027">
            <v>31200</v>
          </cell>
          <cell r="F1027">
            <v>2600</v>
          </cell>
          <cell r="G1027">
            <v>2600</v>
          </cell>
          <cell r="H1027">
            <v>2600</v>
          </cell>
          <cell r="I1027">
            <v>2600</v>
          </cell>
          <cell r="J1027">
            <v>2600</v>
          </cell>
          <cell r="K1027">
            <v>2600</v>
          </cell>
          <cell r="L1027">
            <v>2600</v>
          </cell>
          <cell r="M1027">
            <v>2600</v>
          </cell>
          <cell r="N1027">
            <v>2600</v>
          </cell>
          <cell r="O1027">
            <v>2600</v>
          </cell>
          <cell r="P1027">
            <v>2600</v>
          </cell>
          <cell r="Q1027">
            <v>2600</v>
          </cell>
        </row>
        <row r="1028">
          <cell r="B1028" t="str">
            <v>30501032705</v>
          </cell>
          <cell r="C1028" t="str">
            <v>30501</v>
          </cell>
          <cell r="D1028">
            <v>2705</v>
          </cell>
          <cell r="E1028">
            <v>20200</v>
          </cell>
          <cell r="F1028">
            <v>1683</v>
          </cell>
          <cell r="G1028">
            <v>1683</v>
          </cell>
          <cell r="H1028">
            <v>1683</v>
          </cell>
          <cell r="I1028">
            <v>1683</v>
          </cell>
          <cell r="J1028">
            <v>1683</v>
          </cell>
          <cell r="K1028">
            <v>1683</v>
          </cell>
          <cell r="L1028">
            <v>1683</v>
          </cell>
          <cell r="M1028">
            <v>1683</v>
          </cell>
          <cell r="N1028">
            <v>1683</v>
          </cell>
          <cell r="O1028">
            <v>1683</v>
          </cell>
          <cell r="P1028">
            <v>1683</v>
          </cell>
          <cell r="Q1028">
            <v>1687</v>
          </cell>
        </row>
        <row r="1029">
          <cell r="B1029" t="str">
            <v>30501032900</v>
          </cell>
          <cell r="C1029" t="str">
            <v>30501</v>
          </cell>
          <cell r="D1029">
            <v>2900</v>
          </cell>
          <cell r="E1029">
            <v>97400</v>
          </cell>
          <cell r="F1029">
            <v>8117</v>
          </cell>
          <cell r="G1029">
            <v>8117</v>
          </cell>
          <cell r="H1029">
            <v>8117</v>
          </cell>
          <cell r="I1029">
            <v>8117</v>
          </cell>
          <cell r="J1029">
            <v>8117</v>
          </cell>
          <cell r="K1029">
            <v>8117</v>
          </cell>
          <cell r="L1029">
            <v>8117</v>
          </cell>
          <cell r="M1029">
            <v>8117</v>
          </cell>
          <cell r="N1029">
            <v>8117</v>
          </cell>
          <cell r="O1029">
            <v>8117</v>
          </cell>
          <cell r="P1029">
            <v>8117</v>
          </cell>
          <cell r="Q1029">
            <v>8113</v>
          </cell>
        </row>
        <row r="1030">
          <cell r="B1030" t="str">
            <v>30501032907</v>
          </cell>
          <cell r="C1030" t="str">
            <v>30501</v>
          </cell>
          <cell r="D1030">
            <v>2907</v>
          </cell>
          <cell r="E1030">
            <v>71000</v>
          </cell>
          <cell r="F1030">
            <v>5917</v>
          </cell>
          <cell r="G1030">
            <v>5917</v>
          </cell>
          <cell r="H1030">
            <v>5917</v>
          </cell>
          <cell r="I1030">
            <v>5917</v>
          </cell>
          <cell r="J1030">
            <v>5917</v>
          </cell>
          <cell r="K1030">
            <v>5917</v>
          </cell>
          <cell r="L1030">
            <v>5917</v>
          </cell>
          <cell r="M1030">
            <v>5917</v>
          </cell>
          <cell r="N1030">
            <v>5917</v>
          </cell>
          <cell r="O1030">
            <v>5917</v>
          </cell>
          <cell r="P1030">
            <v>5917</v>
          </cell>
          <cell r="Q1030">
            <v>5913</v>
          </cell>
        </row>
        <row r="1031">
          <cell r="B1031" t="str">
            <v>30501033101</v>
          </cell>
          <cell r="C1031" t="str">
            <v>30501</v>
          </cell>
          <cell r="D1031">
            <v>3101</v>
          </cell>
          <cell r="E1031">
            <v>23500</v>
          </cell>
          <cell r="F1031">
            <v>1958</v>
          </cell>
          <cell r="G1031">
            <v>1958</v>
          </cell>
          <cell r="H1031">
            <v>1958</v>
          </cell>
          <cell r="I1031">
            <v>1958</v>
          </cell>
          <cell r="J1031">
            <v>1958</v>
          </cell>
          <cell r="K1031">
            <v>1958</v>
          </cell>
          <cell r="L1031">
            <v>1958</v>
          </cell>
          <cell r="M1031">
            <v>1958</v>
          </cell>
          <cell r="N1031">
            <v>1958</v>
          </cell>
          <cell r="O1031">
            <v>1958</v>
          </cell>
          <cell r="P1031">
            <v>1958</v>
          </cell>
          <cell r="Q1031">
            <v>1962</v>
          </cell>
        </row>
        <row r="1032">
          <cell r="B1032" t="str">
            <v>30501033103</v>
          </cell>
          <cell r="C1032" t="str">
            <v>30501</v>
          </cell>
          <cell r="D1032">
            <v>3103</v>
          </cell>
          <cell r="E1032">
            <v>34700</v>
          </cell>
          <cell r="F1032">
            <v>2892</v>
          </cell>
          <cell r="G1032">
            <v>2892</v>
          </cell>
          <cell r="H1032">
            <v>2892</v>
          </cell>
          <cell r="I1032">
            <v>2892</v>
          </cell>
          <cell r="J1032">
            <v>2892</v>
          </cell>
          <cell r="K1032">
            <v>2892</v>
          </cell>
          <cell r="L1032">
            <v>2892</v>
          </cell>
          <cell r="M1032">
            <v>2892</v>
          </cell>
          <cell r="N1032">
            <v>2892</v>
          </cell>
          <cell r="O1032">
            <v>2892</v>
          </cell>
          <cell r="P1032">
            <v>2892</v>
          </cell>
          <cell r="Q1032">
            <v>2888</v>
          </cell>
        </row>
        <row r="1033">
          <cell r="B1033" t="str">
            <v>30501033106</v>
          </cell>
          <cell r="C1033" t="str">
            <v>30501</v>
          </cell>
          <cell r="D1033">
            <v>3106</v>
          </cell>
          <cell r="E1033">
            <v>2400</v>
          </cell>
          <cell r="F1033">
            <v>200</v>
          </cell>
          <cell r="G1033">
            <v>200</v>
          </cell>
          <cell r="H1033">
            <v>200</v>
          </cell>
          <cell r="I1033">
            <v>200</v>
          </cell>
          <cell r="J1033">
            <v>200</v>
          </cell>
          <cell r="K1033">
            <v>200</v>
          </cell>
          <cell r="L1033">
            <v>200</v>
          </cell>
          <cell r="M1033">
            <v>200</v>
          </cell>
          <cell r="N1033">
            <v>200</v>
          </cell>
          <cell r="O1033">
            <v>200</v>
          </cell>
          <cell r="P1033">
            <v>200</v>
          </cell>
          <cell r="Q1033">
            <v>200</v>
          </cell>
        </row>
        <row r="1034">
          <cell r="B1034" t="str">
            <v>30501033302</v>
          </cell>
          <cell r="C1034" t="str">
            <v>30501</v>
          </cell>
          <cell r="D1034">
            <v>3302</v>
          </cell>
          <cell r="E1034">
            <v>234200</v>
          </cell>
          <cell r="F1034">
            <v>19517</v>
          </cell>
          <cell r="G1034">
            <v>19517</v>
          </cell>
          <cell r="H1034">
            <v>19517</v>
          </cell>
          <cell r="I1034">
            <v>19517</v>
          </cell>
          <cell r="J1034">
            <v>19517</v>
          </cell>
          <cell r="K1034">
            <v>19517</v>
          </cell>
          <cell r="L1034">
            <v>19517</v>
          </cell>
          <cell r="M1034">
            <v>19517</v>
          </cell>
          <cell r="N1034">
            <v>19517</v>
          </cell>
          <cell r="O1034">
            <v>19517</v>
          </cell>
          <cell r="P1034">
            <v>19517</v>
          </cell>
          <cell r="Q1034">
            <v>19513</v>
          </cell>
        </row>
        <row r="1035">
          <cell r="B1035" t="str">
            <v>30501033303</v>
          </cell>
          <cell r="C1035" t="str">
            <v>30501</v>
          </cell>
          <cell r="D1035">
            <v>3303</v>
          </cell>
          <cell r="E1035">
            <v>28100</v>
          </cell>
          <cell r="F1035">
            <v>2342</v>
          </cell>
          <cell r="G1035">
            <v>2342</v>
          </cell>
          <cell r="H1035">
            <v>2342</v>
          </cell>
          <cell r="I1035">
            <v>2342</v>
          </cell>
          <cell r="J1035">
            <v>2342</v>
          </cell>
          <cell r="K1035">
            <v>2342</v>
          </cell>
          <cell r="L1035">
            <v>2342</v>
          </cell>
          <cell r="M1035">
            <v>2342</v>
          </cell>
          <cell r="N1035">
            <v>2342</v>
          </cell>
          <cell r="O1035">
            <v>2342</v>
          </cell>
          <cell r="P1035">
            <v>2342</v>
          </cell>
          <cell r="Q1035">
            <v>2338</v>
          </cell>
        </row>
        <row r="1036">
          <cell r="B1036" t="str">
            <v>30502031302</v>
          </cell>
          <cell r="C1036" t="str">
            <v>30502</v>
          </cell>
          <cell r="D1036">
            <v>1302</v>
          </cell>
          <cell r="E1036">
            <v>69300</v>
          </cell>
          <cell r="F1036">
            <v>5775</v>
          </cell>
          <cell r="G1036">
            <v>5775</v>
          </cell>
          <cell r="H1036">
            <v>5775</v>
          </cell>
          <cell r="I1036">
            <v>5775</v>
          </cell>
          <cell r="J1036">
            <v>5775</v>
          </cell>
          <cell r="K1036">
            <v>5775</v>
          </cell>
          <cell r="L1036">
            <v>5775</v>
          </cell>
          <cell r="M1036">
            <v>5775</v>
          </cell>
          <cell r="N1036">
            <v>5775</v>
          </cell>
          <cell r="O1036">
            <v>5775</v>
          </cell>
          <cell r="P1036">
            <v>5775</v>
          </cell>
          <cell r="Q1036">
            <v>5775</v>
          </cell>
        </row>
        <row r="1037">
          <cell r="B1037" t="str">
            <v>30502032103</v>
          </cell>
          <cell r="C1037" t="str">
            <v>30502</v>
          </cell>
          <cell r="D1037">
            <v>2103</v>
          </cell>
          <cell r="E1037">
            <v>3300</v>
          </cell>
          <cell r="F1037">
            <v>275</v>
          </cell>
          <cell r="G1037">
            <v>275</v>
          </cell>
          <cell r="H1037">
            <v>275</v>
          </cell>
          <cell r="I1037">
            <v>275</v>
          </cell>
          <cell r="J1037">
            <v>275</v>
          </cell>
          <cell r="K1037">
            <v>275</v>
          </cell>
          <cell r="L1037">
            <v>275</v>
          </cell>
          <cell r="M1037">
            <v>275</v>
          </cell>
          <cell r="N1037">
            <v>275</v>
          </cell>
          <cell r="O1037">
            <v>275</v>
          </cell>
          <cell r="P1037">
            <v>275</v>
          </cell>
          <cell r="Q1037">
            <v>275</v>
          </cell>
        </row>
        <row r="1038">
          <cell r="B1038" t="str">
            <v>30502032201</v>
          </cell>
          <cell r="C1038" t="str">
            <v>30502</v>
          </cell>
          <cell r="D1038">
            <v>2201</v>
          </cell>
          <cell r="E1038">
            <v>1200</v>
          </cell>
          <cell r="F1038">
            <v>100</v>
          </cell>
          <cell r="G1038">
            <v>100</v>
          </cell>
          <cell r="H1038">
            <v>100</v>
          </cell>
          <cell r="I1038">
            <v>100</v>
          </cell>
          <cell r="J1038">
            <v>100</v>
          </cell>
          <cell r="K1038">
            <v>100</v>
          </cell>
          <cell r="L1038">
            <v>100</v>
          </cell>
          <cell r="M1038">
            <v>100</v>
          </cell>
          <cell r="N1038">
            <v>100</v>
          </cell>
          <cell r="O1038">
            <v>100</v>
          </cell>
          <cell r="P1038">
            <v>100</v>
          </cell>
          <cell r="Q1038">
            <v>100</v>
          </cell>
        </row>
        <row r="1039">
          <cell r="B1039" t="str">
            <v>30502032202</v>
          </cell>
          <cell r="C1039" t="str">
            <v>30502</v>
          </cell>
          <cell r="D1039">
            <v>2202</v>
          </cell>
          <cell r="E1039">
            <v>118366</v>
          </cell>
          <cell r="F1039">
            <v>9864</v>
          </cell>
          <cell r="G1039">
            <v>9864</v>
          </cell>
          <cell r="H1039">
            <v>9864</v>
          </cell>
          <cell r="I1039">
            <v>9864</v>
          </cell>
          <cell r="J1039">
            <v>9864</v>
          </cell>
          <cell r="K1039">
            <v>9864</v>
          </cell>
          <cell r="L1039">
            <v>9864</v>
          </cell>
          <cell r="M1039">
            <v>9864</v>
          </cell>
          <cell r="N1039">
            <v>9864</v>
          </cell>
          <cell r="O1039">
            <v>9864</v>
          </cell>
          <cell r="P1039">
            <v>9864</v>
          </cell>
          <cell r="Q1039">
            <v>9862</v>
          </cell>
        </row>
        <row r="1040">
          <cell r="B1040" t="str">
            <v>30502032207</v>
          </cell>
          <cell r="C1040" t="str">
            <v>30502</v>
          </cell>
          <cell r="D1040">
            <v>2207</v>
          </cell>
          <cell r="E1040">
            <v>15093</v>
          </cell>
          <cell r="F1040">
            <v>1258</v>
          </cell>
          <cell r="G1040">
            <v>1258</v>
          </cell>
          <cell r="H1040">
            <v>1258</v>
          </cell>
          <cell r="I1040">
            <v>1258</v>
          </cell>
          <cell r="J1040">
            <v>1258</v>
          </cell>
          <cell r="K1040">
            <v>1258</v>
          </cell>
          <cell r="L1040">
            <v>1258</v>
          </cell>
          <cell r="M1040">
            <v>1258</v>
          </cell>
          <cell r="N1040">
            <v>1258</v>
          </cell>
          <cell r="O1040">
            <v>1258</v>
          </cell>
          <cell r="P1040">
            <v>1258</v>
          </cell>
          <cell r="Q1040">
            <v>1255</v>
          </cell>
        </row>
        <row r="1041">
          <cell r="B1041" t="str">
            <v>30502032208</v>
          </cell>
          <cell r="C1041" t="str">
            <v>30502</v>
          </cell>
          <cell r="D1041">
            <v>2208</v>
          </cell>
          <cell r="E1041">
            <v>3631</v>
          </cell>
          <cell r="F1041">
            <v>303</v>
          </cell>
          <cell r="G1041">
            <v>303</v>
          </cell>
          <cell r="H1041">
            <v>303</v>
          </cell>
          <cell r="I1041">
            <v>303</v>
          </cell>
          <cell r="J1041">
            <v>303</v>
          </cell>
          <cell r="K1041">
            <v>303</v>
          </cell>
          <cell r="L1041">
            <v>303</v>
          </cell>
          <cell r="M1041">
            <v>303</v>
          </cell>
          <cell r="N1041">
            <v>303</v>
          </cell>
          <cell r="O1041">
            <v>303</v>
          </cell>
          <cell r="P1041">
            <v>303</v>
          </cell>
          <cell r="Q1041">
            <v>298</v>
          </cell>
        </row>
        <row r="1042">
          <cell r="B1042" t="str">
            <v>30502032306</v>
          </cell>
          <cell r="C1042" t="str">
            <v>30502</v>
          </cell>
          <cell r="D1042">
            <v>2306</v>
          </cell>
          <cell r="E1042">
            <v>10800</v>
          </cell>
          <cell r="F1042">
            <v>900</v>
          </cell>
          <cell r="G1042">
            <v>900</v>
          </cell>
          <cell r="H1042">
            <v>900</v>
          </cell>
          <cell r="I1042">
            <v>900</v>
          </cell>
          <cell r="J1042">
            <v>900</v>
          </cell>
          <cell r="K1042">
            <v>900</v>
          </cell>
          <cell r="L1042">
            <v>900</v>
          </cell>
          <cell r="M1042">
            <v>900</v>
          </cell>
          <cell r="N1042">
            <v>900</v>
          </cell>
          <cell r="O1042">
            <v>900</v>
          </cell>
          <cell r="P1042">
            <v>900</v>
          </cell>
          <cell r="Q1042">
            <v>900</v>
          </cell>
        </row>
        <row r="1043">
          <cell r="B1043" t="str">
            <v>30502032701</v>
          </cell>
          <cell r="C1043" t="str">
            <v>30502</v>
          </cell>
          <cell r="D1043">
            <v>2701</v>
          </cell>
          <cell r="E1043">
            <v>30300</v>
          </cell>
          <cell r="F1043">
            <v>2525</v>
          </cell>
          <cell r="G1043">
            <v>2525</v>
          </cell>
          <cell r="H1043">
            <v>2525</v>
          </cell>
          <cell r="I1043">
            <v>2525</v>
          </cell>
          <cell r="J1043">
            <v>2525</v>
          </cell>
          <cell r="K1043">
            <v>2525</v>
          </cell>
          <cell r="L1043">
            <v>2525</v>
          </cell>
          <cell r="M1043">
            <v>2525</v>
          </cell>
          <cell r="N1043">
            <v>2525</v>
          </cell>
          <cell r="O1043">
            <v>2525</v>
          </cell>
          <cell r="P1043">
            <v>2525</v>
          </cell>
          <cell r="Q1043">
            <v>2525</v>
          </cell>
        </row>
        <row r="1044">
          <cell r="B1044" t="str">
            <v>30502032702</v>
          </cell>
          <cell r="C1044" t="str">
            <v>30502</v>
          </cell>
          <cell r="D1044">
            <v>2702</v>
          </cell>
          <cell r="E1044">
            <v>10400</v>
          </cell>
          <cell r="F1044">
            <v>867</v>
          </cell>
          <cell r="G1044">
            <v>867</v>
          </cell>
          <cell r="H1044">
            <v>867</v>
          </cell>
          <cell r="I1044">
            <v>867</v>
          </cell>
          <cell r="J1044">
            <v>867</v>
          </cell>
          <cell r="K1044">
            <v>867</v>
          </cell>
          <cell r="L1044">
            <v>867</v>
          </cell>
          <cell r="M1044">
            <v>867</v>
          </cell>
          <cell r="N1044">
            <v>867</v>
          </cell>
          <cell r="O1044">
            <v>867</v>
          </cell>
          <cell r="P1044">
            <v>867</v>
          </cell>
          <cell r="Q1044">
            <v>863</v>
          </cell>
        </row>
        <row r="1045">
          <cell r="B1045" t="str">
            <v>30502032705</v>
          </cell>
          <cell r="C1045" t="str">
            <v>30502</v>
          </cell>
          <cell r="D1045">
            <v>2705</v>
          </cell>
          <cell r="E1045">
            <v>13200</v>
          </cell>
          <cell r="F1045">
            <v>1100</v>
          </cell>
          <cell r="G1045">
            <v>1100</v>
          </cell>
          <cell r="H1045">
            <v>1100</v>
          </cell>
          <cell r="I1045">
            <v>1100</v>
          </cell>
          <cell r="J1045">
            <v>1100</v>
          </cell>
          <cell r="K1045">
            <v>1100</v>
          </cell>
          <cell r="L1045">
            <v>1100</v>
          </cell>
          <cell r="M1045">
            <v>1100</v>
          </cell>
          <cell r="N1045">
            <v>1100</v>
          </cell>
          <cell r="O1045">
            <v>1100</v>
          </cell>
          <cell r="P1045">
            <v>1100</v>
          </cell>
          <cell r="Q1045">
            <v>1100</v>
          </cell>
        </row>
        <row r="1046">
          <cell r="B1046" t="str">
            <v>30502032800</v>
          </cell>
          <cell r="C1046" t="str">
            <v>30502</v>
          </cell>
          <cell r="D1046">
            <v>2800</v>
          </cell>
          <cell r="E1046">
            <v>27200</v>
          </cell>
          <cell r="F1046">
            <v>2267</v>
          </cell>
          <cell r="G1046">
            <v>2267</v>
          </cell>
          <cell r="H1046">
            <v>2267</v>
          </cell>
          <cell r="I1046">
            <v>2267</v>
          </cell>
          <cell r="J1046">
            <v>2267</v>
          </cell>
          <cell r="K1046">
            <v>2267</v>
          </cell>
          <cell r="L1046">
            <v>2267</v>
          </cell>
          <cell r="M1046">
            <v>2267</v>
          </cell>
          <cell r="N1046">
            <v>2267</v>
          </cell>
          <cell r="O1046">
            <v>2267</v>
          </cell>
          <cell r="P1046">
            <v>2267</v>
          </cell>
          <cell r="Q1046">
            <v>2263</v>
          </cell>
        </row>
        <row r="1047">
          <cell r="B1047" t="str">
            <v>30502032900</v>
          </cell>
          <cell r="C1047" t="str">
            <v>30502</v>
          </cell>
          <cell r="D1047">
            <v>2900</v>
          </cell>
          <cell r="E1047">
            <v>55300</v>
          </cell>
          <cell r="F1047">
            <v>4608</v>
          </cell>
          <cell r="G1047">
            <v>4608</v>
          </cell>
          <cell r="H1047">
            <v>4608</v>
          </cell>
          <cell r="I1047">
            <v>4608</v>
          </cell>
          <cell r="J1047">
            <v>4608</v>
          </cell>
          <cell r="K1047">
            <v>4608</v>
          </cell>
          <cell r="L1047">
            <v>4608</v>
          </cell>
          <cell r="M1047">
            <v>4608</v>
          </cell>
          <cell r="N1047">
            <v>4608</v>
          </cell>
          <cell r="O1047">
            <v>4608</v>
          </cell>
          <cell r="P1047">
            <v>4608</v>
          </cell>
          <cell r="Q1047">
            <v>4612</v>
          </cell>
        </row>
        <row r="1048">
          <cell r="B1048" t="str">
            <v>30502033101</v>
          </cell>
          <cell r="C1048" t="str">
            <v>30502</v>
          </cell>
          <cell r="D1048">
            <v>3101</v>
          </cell>
          <cell r="E1048">
            <v>28500</v>
          </cell>
          <cell r="F1048">
            <v>2375</v>
          </cell>
          <cell r="G1048">
            <v>2375</v>
          </cell>
          <cell r="H1048">
            <v>2375</v>
          </cell>
          <cell r="I1048">
            <v>2375</v>
          </cell>
          <cell r="J1048">
            <v>2375</v>
          </cell>
          <cell r="K1048">
            <v>2375</v>
          </cell>
          <cell r="L1048">
            <v>2375</v>
          </cell>
          <cell r="M1048">
            <v>2375</v>
          </cell>
          <cell r="N1048">
            <v>2375</v>
          </cell>
          <cell r="O1048">
            <v>2375</v>
          </cell>
          <cell r="P1048">
            <v>2375</v>
          </cell>
          <cell r="Q1048">
            <v>2375</v>
          </cell>
        </row>
        <row r="1049">
          <cell r="B1049" t="str">
            <v>30502033103</v>
          </cell>
          <cell r="C1049" t="str">
            <v>30502</v>
          </cell>
          <cell r="D1049">
            <v>3103</v>
          </cell>
          <cell r="E1049">
            <v>49200</v>
          </cell>
          <cell r="F1049">
            <v>4100</v>
          </cell>
          <cell r="G1049">
            <v>4100</v>
          </cell>
          <cell r="H1049">
            <v>4100</v>
          </cell>
          <cell r="I1049">
            <v>4100</v>
          </cell>
          <cell r="J1049">
            <v>4100</v>
          </cell>
          <cell r="K1049">
            <v>4100</v>
          </cell>
          <cell r="L1049">
            <v>4100</v>
          </cell>
          <cell r="M1049">
            <v>4100</v>
          </cell>
          <cell r="N1049">
            <v>4100</v>
          </cell>
          <cell r="O1049">
            <v>4100</v>
          </cell>
          <cell r="P1049">
            <v>4100</v>
          </cell>
          <cell r="Q1049">
            <v>4100</v>
          </cell>
        </row>
        <row r="1050">
          <cell r="B1050" t="str">
            <v>30502033106</v>
          </cell>
          <cell r="C1050" t="str">
            <v>30502</v>
          </cell>
          <cell r="D1050">
            <v>3106</v>
          </cell>
          <cell r="E1050">
            <v>4500</v>
          </cell>
          <cell r="F1050">
            <v>375</v>
          </cell>
          <cell r="G1050">
            <v>375</v>
          </cell>
          <cell r="H1050">
            <v>375</v>
          </cell>
          <cell r="I1050">
            <v>375</v>
          </cell>
          <cell r="J1050">
            <v>375</v>
          </cell>
          <cell r="K1050">
            <v>375</v>
          </cell>
          <cell r="L1050">
            <v>375</v>
          </cell>
          <cell r="M1050">
            <v>375</v>
          </cell>
          <cell r="N1050">
            <v>375</v>
          </cell>
          <cell r="O1050">
            <v>375</v>
          </cell>
          <cell r="P1050">
            <v>375</v>
          </cell>
          <cell r="Q1050">
            <v>375</v>
          </cell>
        </row>
        <row r="1051">
          <cell r="B1051" t="str">
            <v>30502033302</v>
          </cell>
          <cell r="C1051" t="str">
            <v>30502</v>
          </cell>
          <cell r="D1051">
            <v>3302</v>
          </cell>
          <cell r="E1051">
            <v>92500</v>
          </cell>
          <cell r="F1051">
            <v>7708</v>
          </cell>
          <cell r="G1051">
            <v>7708</v>
          </cell>
          <cell r="H1051">
            <v>7708</v>
          </cell>
          <cell r="I1051">
            <v>7708</v>
          </cell>
          <cell r="J1051">
            <v>7708</v>
          </cell>
          <cell r="K1051">
            <v>7708</v>
          </cell>
          <cell r="L1051">
            <v>7708</v>
          </cell>
          <cell r="M1051">
            <v>7708</v>
          </cell>
          <cell r="N1051">
            <v>7708</v>
          </cell>
          <cell r="O1051">
            <v>7708</v>
          </cell>
          <cell r="P1051">
            <v>7708</v>
          </cell>
          <cell r="Q1051">
            <v>7712</v>
          </cell>
        </row>
        <row r="1052">
          <cell r="B1052" t="str">
            <v>30502033303</v>
          </cell>
          <cell r="C1052" t="str">
            <v>30502</v>
          </cell>
          <cell r="D1052">
            <v>3303</v>
          </cell>
          <cell r="E1052">
            <v>12300</v>
          </cell>
          <cell r="F1052">
            <v>1025</v>
          </cell>
          <cell r="G1052">
            <v>1025</v>
          </cell>
          <cell r="H1052">
            <v>1025</v>
          </cell>
          <cell r="I1052">
            <v>1025</v>
          </cell>
          <cell r="J1052">
            <v>1025</v>
          </cell>
          <cell r="K1052">
            <v>1025</v>
          </cell>
          <cell r="L1052">
            <v>1025</v>
          </cell>
          <cell r="M1052">
            <v>1025</v>
          </cell>
          <cell r="N1052">
            <v>1025</v>
          </cell>
          <cell r="O1052">
            <v>1025</v>
          </cell>
          <cell r="P1052">
            <v>1025</v>
          </cell>
          <cell r="Q1052">
            <v>1025</v>
          </cell>
        </row>
        <row r="1053">
          <cell r="B1053" t="str">
            <v>30503041302</v>
          </cell>
          <cell r="C1053" t="str">
            <v>30503</v>
          </cell>
          <cell r="D1053">
            <v>1302</v>
          </cell>
          <cell r="E1053">
            <v>345100</v>
          </cell>
          <cell r="F1053">
            <v>28758</v>
          </cell>
          <cell r="G1053">
            <v>28758</v>
          </cell>
          <cell r="H1053">
            <v>28758</v>
          </cell>
          <cell r="I1053">
            <v>28758</v>
          </cell>
          <cell r="J1053">
            <v>28758</v>
          </cell>
          <cell r="K1053">
            <v>28758</v>
          </cell>
          <cell r="L1053">
            <v>28758</v>
          </cell>
          <cell r="M1053">
            <v>28758</v>
          </cell>
          <cell r="N1053">
            <v>28758</v>
          </cell>
          <cell r="O1053">
            <v>28758</v>
          </cell>
          <cell r="P1053">
            <v>28758</v>
          </cell>
          <cell r="Q1053">
            <v>28762</v>
          </cell>
        </row>
        <row r="1054">
          <cell r="B1054" t="str">
            <v>30503042103</v>
          </cell>
          <cell r="C1054" t="str">
            <v>30503</v>
          </cell>
          <cell r="D1054">
            <v>2103</v>
          </cell>
          <cell r="E1054">
            <v>3300</v>
          </cell>
          <cell r="F1054">
            <v>275</v>
          </cell>
          <cell r="G1054">
            <v>275</v>
          </cell>
          <cell r="H1054">
            <v>275</v>
          </cell>
          <cell r="I1054">
            <v>275</v>
          </cell>
          <cell r="J1054">
            <v>275</v>
          </cell>
          <cell r="K1054">
            <v>275</v>
          </cell>
          <cell r="L1054">
            <v>275</v>
          </cell>
          <cell r="M1054">
            <v>275</v>
          </cell>
          <cell r="N1054">
            <v>275</v>
          </cell>
          <cell r="O1054">
            <v>275</v>
          </cell>
          <cell r="P1054">
            <v>275</v>
          </cell>
          <cell r="Q1054">
            <v>275</v>
          </cell>
        </row>
        <row r="1055">
          <cell r="B1055" t="str">
            <v>30503042207</v>
          </cell>
          <cell r="C1055" t="str">
            <v>30503</v>
          </cell>
          <cell r="D1055">
            <v>2207</v>
          </cell>
          <cell r="E1055">
            <v>93849</v>
          </cell>
          <cell r="F1055">
            <v>7821</v>
          </cell>
          <cell r="G1055">
            <v>7821</v>
          </cell>
          <cell r="H1055">
            <v>7821</v>
          </cell>
          <cell r="I1055">
            <v>7821</v>
          </cell>
          <cell r="J1055">
            <v>7821</v>
          </cell>
          <cell r="K1055">
            <v>7821</v>
          </cell>
          <cell r="L1055">
            <v>7821</v>
          </cell>
          <cell r="M1055">
            <v>7821</v>
          </cell>
          <cell r="N1055">
            <v>7821</v>
          </cell>
          <cell r="O1055">
            <v>7821</v>
          </cell>
          <cell r="P1055">
            <v>7821</v>
          </cell>
          <cell r="Q1055">
            <v>7818</v>
          </cell>
        </row>
        <row r="1056">
          <cell r="B1056" t="str">
            <v>30503042208</v>
          </cell>
          <cell r="C1056" t="str">
            <v>30503</v>
          </cell>
          <cell r="D1056">
            <v>2208</v>
          </cell>
          <cell r="E1056">
            <v>6704</v>
          </cell>
          <cell r="F1056">
            <v>559</v>
          </cell>
          <cell r="G1056">
            <v>559</v>
          </cell>
          <cell r="H1056">
            <v>559</v>
          </cell>
          <cell r="I1056">
            <v>559</v>
          </cell>
          <cell r="J1056">
            <v>559</v>
          </cell>
          <cell r="K1056">
            <v>559</v>
          </cell>
          <cell r="L1056">
            <v>559</v>
          </cell>
          <cell r="M1056">
            <v>559</v>
          </cell>
          <cell r="N1056">
            <v>559</v>
          </cell>
          <cell r="O1056">
            <v>559</v>
          </cell>
          <cell r="P1056">
            <v>559</v>
          </cell>
          <cell r="Q1056">
            <v>555</v>
          </cell>
        </row>
        <row r="1057">
          <cell r="B1057" t="str">
            <v>30503042701</v>
          </cell>
          <cell r="C1057" t="str">
            <v>30503</v>
          </cell>
          <cell r="D1057">
            <v>2701</v>
          </cell>
          <cell r="E1057">
            <v>90600</v>
          </cell>
          <cell r="F1057">
            <v>7550</v>
          </cell>
          <cell r="G1057">
            <v>7550</v>
          </cell>
          <cell r="H1057">
            <v>7550</v>
          </cell>
          <cell r="I1057">
            <v>7550</v>
          </cell>
          <cell r="J1057">
            <v>7550</v>
          </cell>
          <cell r="K1057">
            <v>7550</v>
          </cell>
          <cell r="L1057">
            <v>7550</v>
          </cell>
          <cell r="M1057">
            <v>7550</v>
          </cell>
          <cell r="N1057">
            <v>7550</v>
          </cell>
          <cell r="O1057">
            <v>7550</v>
          </cell>
          <cell r="P1057">
            <v>7550</v>
          </cell>
          <cell r="Q1057">
            <v>7550</v>
          </cell>
        </row>
        <row r="1058">
          <cell r="B1058" t="str">
            <v>30503042702</v>
          </cell>
          <cell r="C1058" t="str">
            <v>30503</v>
          </cell>
          <cell r="D1058">
            <v>2702</v>
          </cell>
          <cell r="E1058">
            <v>23500</v>
          </cell>
          <cell r="F1058">
            <v>1958</v>
          </cell>
          <cell r="G1058">
            <v>1958</v>
          </cell>
          <cell r="H1058">
            <v>1958</v>
          </cell>
          <cell r="I1058">
            <v>1958</v>
          </cell>
          <cell r="J1058">
            <v>1958</v>
          </cell>
          <cell r="K1058">
            <v>1958</v>
          </cell>
          <cell r="L1058">
            <v>1958</v>
          </cell>
          <cell r="M1058">
            <v>1958</v>
          </cell>
          <cell r="N1058">
            <v>1958</v>
          </cell>
          <cell r="O1058">
            <v>1958</v>
          </cell>
          <cell r="P1058">
            <v>1958</v>
          </cell>
          <cell r="Q1058">
            <v>1962</v>
          </cell>
        </row>
        <row r="1059">
          <cell r="B1059" t="str">
            <v>30503042704</v>
          </cell>
          <cell r="C1059" t="str">
            <v>30503</v>
          </cell>
          <cell r="D1059">
            <v>2704</v>
          </cell>
          <cell r="E1059">
            <v>14600</v>
          </cell>
          <cell r="F1059">
            <v>1217</v>
          </cell>
          <cell r="G1059">
            <v>1217</v>
          </cell>
          <cell r="H1059">
            <v>1217</v>
          </cell>
          <cell r="I1059">
            <v>1217</v>
          </cell>
          <cell r="J1059">
            <v>1217</v>
          </cell>
          <cell r="K1059">
            <v>1217</v>
          </cell>
          <cell r="L1059">
            <v>1217</v>
          </cell>
          <cell r="M1059">
            <v>1217</v>
          </cell>
          <cell r="N1059">
            <v>1217</v>
          </cell>
          <cell r="O1059">
            <v>1217</v>
          </cell>
          <cell r="P1059">
            <v>1217</v>
          </cell>
          <cell r="Q1059">
            <v>1213</v>
          </cell>
        </row>
        <row r="1060">
          <cell r="B1060" t="str">
            <v>30503042705</v>
          </cell>
          <cell r="C1060" t="str">
            <v>30503</v>
          </cell>
          <cell r="D1060">
            <v>2705</v>
          </cell>
          <cell r="E1060">
            <v>16800</v>
          </cell>
          <cell r="F1060">
            <v>1400</v>
          </cell>
          <cell r="G1060">
            <v>1400</v>
          </cell>
          <cell r="H1060">
            <v>1400</v>
          </cell>
          <cell r="I1060">
            <v>1400</v>
          </cell>
          <cell r="J1060">
            <v>1400</v>
          </cell>
          <cell r="K1060">
            <v>1400</v>
          </cell>
          <cell r="L1060">
            <v>1400</v>
          </cell>
          <cell r="M1060">
            <v>1400</v>
          </cell>
          <cell r="N1060">
            <v>1400</v>
          </cell>
          <cell r="O1060">
            <v>1400</v>
          </cell>
          <cell r="P1060">
            <v>1400</v>
          </cell>
          <cell r="Q1060">
            <v>1400</v>
          </cell>
        </row>
        <row r="1061">
          <cell r="B1061" t="str">
            <v>30503042900</v>
          </cell>
          <cell r="C1061" t="str">
            <v>30503</v>
          </cell>
          <cell r="D1061">
            <v>2900</v>
          </cell>
          <cell r="E1061">
            <v>47100</v>
          </cell>
          <cell r="F1061">
            <v>3925</v>
          </cell>
          <cell r="G1061">
            <v>3925</v>
          </cell>
          <cell r="H1061">
            <v>3925</v>
          </cell>
          <cell r="I1061">
            <v>3925</v>
          </cell>
          <cell r="J1061">
            <v>3925</v>
          </cell>
          <cell r="K1061">
            <v>3925</v>
          </cell>
          <cell r="L1061">
            <v>3925</v>
          </cell>
          <cell r="M1061">
            <v>3925</v>
          </cell>
          <cell r="N1061">
            <v>3925</v>
          </cell>
          <cell r="O1061">
            <v>3925</v>
          </cell>
          <cell r="P1061">
            <v>3925</v>
          </cell>
          <cell r="Q1061">
            <v>3925</v>
          </cell>
        </row>
        <row r="1062">
          <cell r="B1062" t="str">
            <v>30503042907</v>
          </cell>
          <cell r="C1062" t="str">
            <v>30503</v>
          </cell>
          <cell r="D1062">
            <v>2907</v>
          </cell>
          <cell r="E1062">
            <v>40800</v>
          </cell>
          <cell r="F1062">
            <v>3400</v>
          </cell>
          <cell r="G1062">
            <v>3400</v>
          </cell>
          <cell r="H1062">
            <v>3400</v>
          </cell>
          <cell r="I1062">
            <v>3400</v>
          </cell>
          <cell r="J1062">
            <v>3400</v>
          </cell>
          <cell r="K1062">
            <v>3400</v>
          </cell>
          <cell r="L1062">
            <v>3400</v>
          </cell>
          <cell r="M1062">
            <v>3400</v>
          </cell>
          <cell r="N1062">
            <v>3400</v>
          </cell>
          <cell r="O1062">
            <v>3400</v>
          </cell>
          <cell r="P1062">
            <v>3400</v>
          </cell>
          <cell r="Q1062">
            <v>3400</v>
          </cell>
        </row>
        <row r="1063">
          <cell r="B1063" t="str">
            <v>30503043101</v>
          </cell>
          <cell r="C1063" t="str">
            <v>30503</v>
          </cell>
          <cell r="D1063">
            <v>3101</v>
          </cell>
          <cell r="E1063">
            <v>65000</v>
          </cell>
          <cell r="F1063">
            <v>5417</v>
          </cell>
          <cell r="G1063">
            <v>5417</v>
          </cell>
          <cell r="H1063">
            <v>5417</v>
          </cell>
          <cell r="I1063">
            <v>5417</v>
          </cell>
          <cell r="J1063">
            <v>5417</v>
          </cell>
          <cell r="K1063">
            <v>5417</v>
          </cell>
          <cell r="L1063">
            <v>5417</v>
          </cell>
          <cell r="M1063">
            <v>5417</v>
          </cell>
          <cell r="N1063">
            <v>5417</v>
          </cell>
          <cell r="O1063">
            <v>5417</v>
          </cell>
          <cell r="P1063">
            <v>5417</v>
          </cell>
          <cell r="Q1063">
            <v>5413</v>
          </cell>
        </row>
        <row r="1064">
          <cell r="B1064" t="str">
            <v>30503043103</v>
          </cell>
          <cell r="C1064" t="str">
            <v>30503</v>
          </cell>
          <cell r="D1064">
            <v>3103</v>
          </cell>
          <cell r="E1064">
            <v>23500</v>
          </cell>
          <cell r="F1064">
            <v>1958</v>
          </cell>
          <cell r="G1064">
            <v>1958</v>
          </cell>
          <cell r="H1064">
            <v>1958</v>
          </cell>
          <cell r="I1064">
            <v>1958</v>
          </cell>
          <cell r="J1064">
            <v>1958</v>
          </cell>
          <cell r="K1064">
            <v>1958</v>
          </cell>
          <cell r="L1064">
            <v>1958</v>
          </cell>
          <cell r="M1064">
            <v>1958</v>
          </cell>
          <cell r="N1064">
            <v>1958</v>
          </cell>
          <cell r="O1064">
            <v>1958</v>
          </cell>
          <cell r="P1064">
            <v>1958</v>
          </cell>
          <cell r="Q1064">
            <v>1962</v>
          </cell>
        </row>
        <row r="1065">
          <cell r="B1065" t="str">
            <v>30503043302</v>
          </cell>
          <cell r="C1065" t="str">
            <v>30503</v>
          </cell>
          <cell r="D1065">
            <v>3302</v>
          </cell>
          <cell r="E1065">
            <v>270300</v>
          </cell>
          <cell r="F1065">
            <v>22525</v>
          </cell>
          <cell r="G1065">
            <v>22525</v>
          </cell>
          <cell r="H1065">
            <v>22525</v>
          </cell>
          <cell r="I1065">
            <v>22525</v>
          </cell>
          <cell r="J1065">
            <v>22525</v>
          </cell>
          <cell r="K1065">
            <v>22525</v>
          </cell>
          <cell r="L1065">
            <v>22525</v>
          </cell>
          <cell r="M1065">
            <v>22525</v>
          </cell>
          <cell r="N1065">
            <v>22525</v>
          </cell>
          <cell r="O1065">
            <v>22525</v>
          </cell>
          <cell r="P1065">
            <v>22525</v>
          </cell>
          <cell r="Q1065">
            <v>22525</v>
          </cell>
        </row>
        <row r="1066">
          <cell r="B1066" t="str">
            <v>30504041302</v>
          </cell>
          <cell r="C1066" t="str">
            <v>30504</v>
          </cell>
          <cell r="D1066">
            <v>1302</v>
          </cell>
          <cell r="E1066">
            <v>288000</v>
          </cell>
          <cell r="F1066">
            <v>24000</v>
          </cell>
          <cell r="G1066">
            <v>24000</v>
          </cell>
          <cell r="H1066">
            <v>24000</v>
          </cell>
          <cell r="I1066">
            <v>24000</v>
          </cell>
          <cell r="J1066">
            <v>24000</v>
          </cell>
          <cell r="K1066">
            <v>24000</v>
          </cell>
          <cell r="L1066">
            <v>24000</v>
          </cell>
          <cell r="M1066">
            <v>24000</v>
          </cell>
          <cell r="N1066">
            <v>24000</v>
          </cell>
          <cell r="O1066">
            <v>24000</v>
          </cell>
          <cell r="P1066">
            <v>24000</v>
          </cell>
          <cell r="Q1066">
            <v>24000</v>
          </cell>
        </row>
        <row r="1067">
          <cell r="B1067" t="str">
            <v>30504042103</v>
          </cell>
          <cell r="C1067" t="str">
            <v>30504</v>
          </cell>
          <cell r="D1067">
            <v>2103</v>
          </cell>
          <cell r="E1067">
            <v>35800</v>
          </cell>
          <cell r="F1067">
            <v>2983</v>
          </cell>
          <cell r="G1067">
            <v>2983</v>
          </cell>
          <cell r="H1067">
            <v>2983</v>
          </cell>
          <cell r="I1067">
            <v>2983</v>
          </cell>
          <cell r="J1067">
            <v>2983</v>
          </cell>
          <cell r="K1067">
            <v>2983</v>
          </cell>
          <cell r="L1067">
            <v>2983</v>
          </cell>
          <cell r="M1067">
            <v>2983</v>
          </cell>
          <cell r="N1067">
            <v>2983</v>
          </cell>
          <cell r="O1067">
            <v>2983</v>
          </cell>
          <cell r="P1067">
            <v>2983</v>
          </cell>
          <cell r="Q1067">
            <v>2987</v>
          </cell>
        </row>
        <row r="1068">
          <cell r="B1068" t="str">
            <v>30504042202</v>
          </cell>
          <cell r="C1068" t="str">
            <v>30504</v>
          </cell>
          <cell r="D1068">
            <v>2202</v>
          </cell>
          <cell r="E1068">
            <v>39945</v>
          </cell>
          <cell r="F1068">
            <v>3329</v>
          </cell>
          <cell r="G1068">
            <v>3329</v>
          </cell>
          <cell r="H1068">
            <v>3329</v>
          </cell>
          <cell r="I1068">
            <v>3329</v>
          </cell>
          <cell r="J1068">
            <v>3329</v>
          </cell>
          <cell r="K1068">
            <v>3329</v>
          </cell>
          <cell r="L1068">
            <v>3329</v>
          </cell>
          <cell r="M1068">
            <v>3329</v>
          </cell>
          <cell r="N1068">
            <v>3329</v>
          </cell>
          <cell r="O1068">
            <v>3329</v>
          </cell>
          <cell r="P1068">
            <v>3329</v>
          </cell>
          <cell r="Q1068">
            <v>3326</v>
          </cell>
        </row>
        <row r="1069">
          <cell r="B1069" t="str">
            <v>30504042207</v>
          </cell>
          <cell r="C1069" t="str">
            <v>30504</v>
          </cell>
          <cell r="D1069">
            <v>2207</v>
          </cell>
          <cell r="E1069">
            <v>53625</v>
          </cell>
          <cell r="F1069">
            <v>4469</v>
          </cell>
          <cell r="G1069">
            <v>4469</v>
          </cell>
          <cell r="H1069">
            <v>4469</v>
          </cell>
          <cell r="I1069">
            <v>4469</v>
          </cell>
          <cell r="J1069">
            <v>4469</v>
          </cell>
          <cell r="K1069">
            <v>4469</v>
          </cell>
          <cell r="L1069">
            <v>4469</v>
          </cell>
          <cell r="M1069">
            <v>4469</v>
          </cell>
          <cell r="N1069">
            <v>4469</v>
          </cell>
          <cell r="O1069">
            <v>4469</v>
          </cell>
          <cell r="P1069">
            <v>4469</v>
          </cell>
          <cell r="Q1069">
            <v>4466</v>
          </cell>
        </row>
        <row r="1070">
          <cell r="B1070" t="str">
            <v>30504042208</v>
          </cell>
          <cell r="C1070" t="str">
            <v>30504</v>
          </cell>
          <cell r="D1070">
            <v>2208</v>
          </cell>
          <cell r="E1070">
            <v>14051</v>
          </cell>
          <cell r="F1070">
            <v>1171</v>
          </cell>
          <cell r="G1070">
            <v>1171</v>
          </cell>
          <cell r="H1070">
            <v>1171</v>
          </cell>
          <cell r="I1070">
            <v>1171</v>
          </cell>
          <cell r="J1070">
            <v>1171</v>
          </cell>
          <cell r="K1070">
            <v>1171</v>
          </cell>
          <cell r="L1070">
            <v>1171</v>
          </cell>
          <cell r="M1070">
            <v>1171</v>
          </cell>
          <cell r="N1070">
            <v>1171</v>
          </cell>
          <cell r="O1070">
            <v>1171</v>
          </cell>
          <cell r="P1070">
            <v>1171</v>
          </cell>
          <cell r="Q1070">
            <v>1170</v>
          </cell>
        </row>
        <row r="1071">
          <cell r="B1071" t="str">
            <v>30504042306</v>
          </cell>
          <cell r="C1071" t="str">
            <v>30504</v>
          </cell>
          <cell r="D1071">
            <v>2306</v>
          </cell>
          <cell r="E1071">
            <v>64000</v>
          </cell>
          <cell r="F1071">
            <v>5333</v>
          </cell>
          <cell r="G1071">
            <v>5333</v>
          </cell>
          <cell r="H1071">
            <v>5333</v>
          </cell>
          <cell r="I1071">
            <v>5333</v>
          </cell>
          <cell r="J1071">
            <v>5333</v>
          </cell>
          <cell r="K1071">
            <v>5333</v>
          </cell>
          <cell r="L1071">
            <v>5333</v>
          </cell>
          <cell r="M1071">
            <v>5333</v>
          </cell>
          <cell r="N1071">
            <v>5333</v>
          </cell>
          <cell r="O1071">
            <v>5333</v>
          </cell>
          <cell r="P1071">
            <v>5333</v>
          </cell>
          <cell r="Q1071">
            <v>5337</v>
          </cell>
        </row>
        <row r="1072">
          <cell r="B1072" t="str">
            <v>30504042701</v>
          </cell>
          <cell r="C1072" t="str">
            <v>30504</v>
          </cell>
          <cell r="D1072">
            <v>2701</v>
          </cell>
          <cell r="E1072">
            <v>32300</v>
          </cell>
          <cell r="F1072">
            <v>2692</v>
          </cell>
          <cell r="G1072">
            <v>2692</v>
          </cell>
          <cell r="H1072">
            <v>2692</v>
          </cell>
          <cell r="I1072">
            <v>2692</v>
          </cell>
          <cell r="J1072">
            <v>2692</v>
          </cell>
          <cell r="K1072">
            <v>2692</v>
          </cell>
          <cell r="L1072">
            <v>2692</v>
          </cell>
          <cell r="M1072">
            <v>2692</v>
          </cell>
          <cell r="N1072">
            <v>2692</v>
          </cell>
          <cell r="O1072">
            <v>2692</v>
          </cell>
          <cell r="P1072">
            <v>2692</v>
          </cell>
          <cell r="Q1072">
            <v>2688</v>
          </cell>
        </row>
        <row r="1073">
          <cell r="B1073" t="str">
            <v>30504042702</v>
          </cell>
          <cell r="C1073" t="str">
            <v>30504</v>
          </cell>
          <cell r="D1073">
            <v>2702</v>
          </cell>
          <cell r="E1073">
            <v>15200</v>
          </cell>
          <cell r="F1073">
            <v>1267</v>
          </cell>
          <cell r="G1073">
            <v>1267</v>
          </cell>
          <cell r="H1073">
            <v>1267</v>
          </cell>
          <cell r="I1073">
            <v>1267</v>
          </cell>
          <cell r="J1073">
            <v>1267</v>
          </cell>
          <cell r="K1073">
            <v>1267</v>
          </cell>
          <cell r="L1073">
            <v>1267</v>
          </cell>
          <cell r="M1073">
            <v>1267</v>
          </cell>
          <cell r="N1073">
            <v>1267</v>
          </cell>
          <cell r="O1073">
            <v>1267</v>
          </cell>
          <cell r="P1073">
            <v>1267</v>
          </cell>
          <cell r="Q1073">
            <v>1263</v>
          </cell>
        </row>
        <row r="1074">
          <cell r="B1074" t="str">
            <v>30504042705</v>
          </cell>
          <cell r="C1074" t="str">
            <v>30504</v>
          </cell>
          <cell r="D1074">
            <v>2705</v>
          </cell>
          <cell r="E1074">
            <v>38800</v>
          </cell>
          <cell r="F1074">
            <v>3233</v>
          </cell>
          <cell r="G1074">
            <v>3233</v>
          </cell>
          <cell r="H1074">
            <v>3233</v>
          </cell>
          <cell r="I1074">
            <v>3233</v>
          </cell>
          <cell r="J1074">
            <v>3233</v>
          </cell>
          <cell r="K1074">
            <v>3233</v>
          </cell>
          <cell r="L1074">
            <v>3233</v>
          </cell>
          <cell r="M1074">
            <v>3233</v>
          </cell>
          <cell r="N1074">
            <v>3233</v>
          </cell>
          <cell r="O1074">
            <v>3233</v>
          </cell>
          <cell r="P1074">
            <v>3233</v>
          </cell>
          <cell r="Q1074">
            <v>3237</v>
          </cell>
        </row>
        <row r="1075">
          <cell r="B1075" t="str">
            <v>30504042800</v>
          </cell>
          <cell r="C1075" t="str">
            <v>30504</v>
          </cell>
          <cell r="D1075">
            <v>2800</v>
          </cell>
          <cell r="E1075">
            <v>68100</v>
          </cell>
          <cell r="F1075">
            <v>5675</v>
          </cell>
          <cell r="G1075">
            <v>5675</v>
          </cell>
          <cell r="H1075">
            <v>5675</v>
          </cell>
          <cell r="I1075">
            <v>5675</v>
          </cell>
          <cell r="J1075">
            <v>5675</v>
          </cell>
          <cell r="K1075">
            <v>5675</v>
          </cell>
          <cell r="L1075">
            <v>5675</v>
          </cell>
          <cell r="M1075">
            <v>5675</v>
          </cell>
          <cell r="N1075">
            <v>5675</v>
          </cell>
          <cell r="O1075">
            <v>5675</v>
          </cell>
          <cell r="P1075">
            <v>5675</v>
          </cell>
          <cell r="Q1075">
            <v>5675</v>
          </cell>
        </row>
        <row r="1076">
          <cell r="B1076" t="str">
            <v>30504042900</v>
          </cell>
          <cell r="C1076" t="str">
            <v>30504</v>
          </cell>
          <cell r="D1076">
            <v>2900</v>
          </cell>
          <cell r="E1076">
            <v>50400</v>
          </cell>
          <cell r="F1076">
            <v>4200</v>
          </cell>
          <cell r="G1076">
            <v>4200</v>
          </cell>
          <cell r="H1076">
            <v>4200</v>
          </cell>
          <cell r="I1076">
            <v>4200</v>
          </cell>
          <cell r="J1076">
            <v>4200</v>
          </cell>
          <cell r="K1076">
            <v>4200</v>
          </cell>
          <cell r="L1076">
            <v>4200</v>
          </cell>
          <cell r="M1076">
            <v>4200</v>
          </cell>
          <cell r="N1076">
            <v>4200</v>
          </cell>
          <cell r="O1076">
            <v>4200</v>
          </cell>
          <cell r="P1076">
            <v>4200</v>
          </cell>
          <cell r="Q1076">
            <v>4200</v>
          </cell>
        </row>
        <row r="1077">
          <cell r="B1077" t="str">
            <v>30504043101</v>
          </cell>
          <cell r="C1077" t="str">
            <v>30504</v>
          </cell>
          <cell r="D1077">
            <v>3101</v>
          </cell>
          <cell r="E1077">
            <v>26500</v>
          </cell>
          <cell r="F1077">
            <v>2208</v>
          </cell>
          <cell r="G1077">
            <v>2208</v>
          </cell>
          <cell r="H1077">
            <v>2208</v>
          </cell>
          <cell r="I1077">
            <v>2208</v>
          </cell>
          <cell r="J1077">
            <v>2208</v>
          </cell>
          <cell r="K1077">
            <v>2208</v>
          </cell>
          <cell r="L1077">
            <v>2208</v>
          </cell>
          <cell r="M1077">
            <v>2208</v>
          </cell>
          <cell r="N1077">
            <v>2208</v>
          </cell>
          <cell r="O1077">
            <v>2208</v>
          </cell>
          <cell r="P1077">
            <v>2208</v>
          </cell>
          <cell r="Q1077">
            <v>2212</v>
          </cell>
        </row>
        <row r="1078">
          <cell r="B1078" t="str">
            <v>30504043103</v>
          </cell>
          <cell r="C1078" t="str">
            <v>30504</v>
          </cell>
          <cell r="D1078">
            <v>3103</v>
          </cell>
          <cell r="E1078">
            <v>88200</v>
          </cell>
          <cell r="F1078">
            <v>7350</v>
          </cell>
          <cell r="G1078">
            <v>7350</v>
          </cell>
          <cell r="H1078">
            <v>7350</v>
          </cell>
          <cell r="I1078">
            <v>7350</v>
          </cell>
          <cell r="J1078">
            <v>7350</v>
          </cell>
          <cell r="K1078">
            <v>7350</v>
          </cell>
          <cell r="L1078">
            <v>7350</v>
          </cell>
          <cell r="M1078">
            <v>7350</v>
          </cell>
          <cell r="N1078">
            <v>7350</v>
          </cell>
          <cell r="O1078">
            <v>7350</v>
          </cell>
          <cell r="P1078">
            <v>7350</v>
          </cell>
          <cell r="Q1078">
            <v>7350</v>
          </cell>
        </row>
        <row r="1079">
          <cell r="B1079" t="str">
            <v>30504043106</v>
          </cell>
          <cell r="C1079" t="str">
            <v>30504</v>
          </cell>
          <cell r="D1079">
            <v>3106</v>
          </cell>
          <cell r="E1079">
            <v>5600</v>
          </cell>
          <cell r="F1079">
            <v>467</v>
          </cell>
          <cell r="G1079">
            <v>467</v>
          </cell>
          <cell r="H1079">
            <v>467</v>
          </cell>
          <cell r="I1079">
            <v>467</v>
          </cell>
          <cell r="J1079">
            <v>467</v>
          </cell>
          <cell r="K1079">
            <v>467</v>
          </cell>
          <cell r="L1079">
            <v>467</v>
          </cell>
          <cell r="M1079">
            <v>467</v>
          </cell>
          <cell r="N1079">
            <v>467</v>
          </cell>
          <cell r="O1079">
            <v>467</v>
          </cell>
          <cell r="P1079">
            <v>467</v>
          </cell>
          <cell r="Q1079">
            <v>463</v>
          </cell>
        </row>
        <row r="1080">
          <cell r="B1080" t="str">
            <v>30504043302</v>
          </cell>
          <cell r="C1080" t="str">
            <v>30504</v>
          </cell>
          <cell r="D1080">
            <v>3302</v>
          </cell>
          <cell r="E1080">
            <v>57100</v>
          </cell>
          <cell r="F1080">
            <v>4758</v>
          </cell>
          <cell r="G1080">
            <v>4758</v>
          </cell>
          <cell r="H1080">
            <v>4758</v>
          </cell>
          <cell r="I1080">
            <v>4758</v>
          </cell>
          <cell r="J1080">
            <v>4758</v>
          </cell>
          <cell r="K1080">
            <v>4758</v>
          </cell>
          <cell r="L1080">
            <v>4758</v>
          </cell>
          <cell r="M1080">
            <v>4758</v>
          </cell>
          <cell r="N1080">
            <v>4758</v>
          </cell>
          <cell r="O1080">
            <v>4758</v>
          </cell>
          <cell r="P1080">
            <v>4758</v>
          </cell>
          <cell r="Q1080">
            <v>4762</v>
          </cell>
        </row>
        <row r="1081">
          <cell r="B1081" t="str">
            <v>30504043303</v>
          </cell>
          <cell r="C1081" t="str">
            <v>30504</v>
          </cell>
          <cell r="D1081">
            <v>3303</v>
          </cell>
          <cell r="E1081">
            <v>12500</v>
          </cell>
          <cell r="F1081">
            <v>1042</v>
          </cell>
          <cell r="G1081">
            <v>1042</v>
          </cell>
          <cell r="H1081">
            <v>1042</v>
          </cell>
          <cell r="I1081">
            <v>1042</v>
          </cell>
          <cell r="J1081">
            <v>1042</v>
          </cell>
          <cell r="K1081">
            <v>1042</v>
          </cell>
          <cell r="L1081">
            <v>1042</v>
          </cell>
          <cell r="M1081">
            <v>1042</v>
          </cell>
          <cell r="N1081">
            <v>1042</v>
          </cell>
          <cell r="O1081">
            <v>1042</v>
          </cell>
          <cell r="P1081">
            <v>1042</v>
          </cell>
          <cell r="Q1081">
            <v>1038</v>
          </cell>
        </row>
        <row r="1082">
          <cell r="B1082" t="str">
            <v>30505031302</v>
          </cell>
          <cell r="C1082" t="str">
            <v>30505</v>
          </cell>
          <cell r="D1082">
            <v>1302</v>
          </cell>
          <cell r="E1082">
            <v>198000</v>
          </cell>
          <cell r="F1082">
            <v>16500</v>
          </cell>
          <cell r="G1082">
            <v>16500</v>
          </cell>
          <cell r="H1082">
            <v>16500</v>
          </cell>
          <cell r="I1082">
            <v>16500</v>
          </cell>
          <cell r="J1082">
            <v>16500</v>
          </cell>
          <cell r="K1082">
            <v>16500</v>
          </cell>
          <cell r="L1082">
            <v>16500</v>
          </cell>
          <cell r="M1082">
            <v>16500</v>
          </cell>
          <cell r="N1082">
            <v>16500</v>
          </cell>
          <cell r="O1082">
            <v>16500</v>
          </cell>
          <cell r="P1082">
            <v>16500</v>
          </cell>
          <cell r="Q1082">
            <v>16500</v>
          </cell>
        </row>
        <row r="1083">
          <cell r="B1083" t="str">
            <v>30505032103</v>
          </cell>
          <cell r="C1083" t="str">
            <v>30505</v>
          </cell>
          <cell r="D1083">
            <v>2103</v>
          </cell>
          <cell r="E1083">
            <v>15500</v>
          </cell>
          <cell r="F1083">
            <v>1292</v>
          </cell>
          <cell r="G1083">
            <v>1292</v>
          </cell>
          <cell r="H1083">
            <v>1292</v>
          </cell>
          <cell r="I1083">
            <v>1292</v>
          </cell>
          <cell r="J1083">
            <v>1292</v>
          </cell>
          <cell r="K1083">
            <v>1292</v>
          </cell>
          <cell r="L1083">
            <v>1292</v>
          </cell>
          <cell r="M1083">
            <v>1292</v>
          </cell>
          <cell r="N1083">
            <v>1292</v>
          </cell>
          <cell r="O1083">
            <v>1292</v>
          </cell>
          <cell r="P1083">
            <v>1292</v>
          </cell>
          <cell r="Q1083">
            <v>1288</v>
          </cell>
        </row>
        <row r="1084">
          <cell r="B1084" t="str">
            <v>30505032202</v>
          </cell>
          <cell r="C1084" t="str">
            <v>30505</v>
          </cell>
          <cell r="D1084">
            <v>2202</v>
          </cell>
          <cell r="E1084">
            <v>195657</v>
          </cell>
          <cell r="F1084">
            <v>16305</v>
          </cell>
          <cell r="G1084">
            <v>16305</v>
          </cell>
          <cell r="H1084">
            <v>16305</v>
          </cell>
          <cell r="I1084">
            <v>16305</v>
          </cell>
          <cell r="J1084">
            <v>16305</v>
          </cell>
          <cell r="K1084">
            <v>16305</v>
          </cell>
          <cell r="L1084">
            <v>16305</v>
          </cell>
          <cell r="M1084">
            <v>16305</v>
          </cell>
          <cell r="N1084">
            <v>16305</v>
          </cell>
          <cell r="O1084">
            <v>16305</v>
          </cell>
          <cell r="P1084">
            <v>16305</v>
          </cell>
          <cell r="Q1084">
            <v>16302</v>
          </cell>
        </row>
        <row r="1085">
          <cell r="B1085" t="str">
            <v>30505032207</v>
          </cell>
          <cell r="C1085" t="str">
            <v>30505</v>
          </cell>
          <cell r="D1085">
            <v>2207</v>
          </cell>
          <cell r="E1085">
            <v>91247</v>
          </cell>
          <cell r="F1085">
            <v>7604</v>
          </cell>
          <cell r="G1085">
            <v>7604</v>
          </cell>
          <cell r="H1085">
            <v>7604</v>
          </cell>
          <cell r="I1085">
            <v>7604</v>
          </cell>
          <cell r="J1085">
            <v>7604</v>
          </cell>
          <cell r="K1085">
            <v>7604</v>
          </cell>
          <cell r="L1085">
            <v>7604</v>
          </cell>
          <cell r="M1085">
            <v>7604</v>
          </cell>
          <cell r="N1085">
            <v>7604</v>
          </cell>
          <cell r="O1085">
            <v>7604</v>
          </cell>
          <cell r="P1085">
            <v>7604</v>
          </cell>
          <cell r="Q1085">
            <v>7603</v>
          </cell>
        </row>
        <row r="1086">
          <cell r="B1086" t="str">
            <v>30505032208</v>
          </cell>
          <cell r="C1086" t="str">
            <v>30505</v>
          </cell>
          <cell r="D1086">
            <v>2208</v>
          </cell>
          <cell r="E1086">
            <v>27461</v>
          </cell>
          <cell r="F1086">
            <v>2288</v>
          </cell>
          <cell r="G1086">
            <v>2288</v>
          </cell>
          <cell r="H1086">
            <v>2288</v>
          </cell>
          <cell r="I1086">
            <v>2288</v>
          </cell>
          <cell r="J1086">
            <v>2288</v>
          </cell>
          <cell r="K1086">
            <v>2288</v>
          </cell>
          <cell r="L1086">
            <v>2288</v>
          </cell>
          <cell r="M1086">
            <v>2288</v>
          </cell>
          <cell r="N1086">
            <v>2288</v>
          </cell>
          <cell r="O1086">
            <v>2288</v>
          </cell>
          <cell r="P1086">
            <v>2288</v>
          </cell>
          <cell r="Q1086">
            <v>2293</v>
          </cell>
        </row>
        <row r="1087">
          <cell r="B1087" t="str">
            <v>30505032701</v>
          </cell>
          <cell r="C1087" t="str">
            <v>30505</v>
          </cell>
          <cell r="D1087">
            <v>2701</v>
          </cell>
          <cell r="E1087">
            <v>59100</v>
          </cell>
          <cell r="F1087">
            <v>4925</v>
          </cell>
          <cell r="G1087">
            <v>4925</v>
          </cell>
          <cell r="H1087">
            <v>4925</v>
          </cell>
          <cell r="I1087">
            <v>4925</v>
          </cell>
          <cell r="J1087">
            <v>4925</v>
          </cell>
          <cell r="K1087">
            <v>4925</v>
          </cell>
          <cell r="L1087">
            <v>4925</v>
          </cell>
          <cell r="M1087">
            <v>4925</v>
          </cell>
          <cell r="N1087">
            <v>4925</v>
          </cell>
          <cell r="O1087">
            <v>4925</v>
          </cell>
          <cell r="P1087">
            <v>4925</v>
          </cell>
          <cell r="Q1087">
            <v>4925</v>
          </cell>
        </row>
        <row r="1088">
          <cell r="B1088" t="str">
            <v>30505032702</v>
          </cell>
          <cell r="C1088" t="str">
            <v>30505</v>
          </cell>
          <cell r="D1088">
            <v>2702</v>
          </cell>
          <cell r="E1088">
            <v>13700</v>
          </cell>
          <cell r="F1088">
            <v>1142</v>
          </cell>
          <cell r="G1088">
            <v>1142</v>
          </cell>
          <cell r="H1088">
            <v>1142</v>
          </cell>
          <cell r="I1088">
            <v>1142</v>
          </cell>
          <cell r="J1088">
            <v>1142</v>
          </cell>
          <cell r="K1088">
            <v>1142</v>
          </cell>
          <cell r="L1088">
            <v>1142</v>
          </cell>
          <cell r="M1088">
            <v>1142</v>
          </cell>
          <cell r="N1088">
            <v>1142</v>
          </cell>
          <cell r="O1088">
            <v>1142</v>
          </cell>
          <cell r="P1088">
            <v>1142</v>
          </cell>
          <cell r="Q1088">
            <v>1138</v>
          </cell>
        </row>
        <row r="1089">
          <cell r="B1089" t="str">
            <v>30505032704</v>
          </cell>
          <cell r="C1089" t="str">
            <v>30505</v>
          </cell>
          <cell r="D1089">
            <v>2704</v>
          </cell>
          <cell r="E1089">
            <v>4200</v>
          </cell>
          <cell r="F1089">
            <v>350</v>
          </cell>
          <cell r="G1089">
            <v>350</v>
          </cell>
          <cell r="H1089">
            <v>350</v>
          </cell>
          <cell r="I1089">
            <v>350</v>
          </cell>
          <cell r="J1089">
            <v>350</v>
          </cell>
          <cell r="K1089">
            <v>350</v>
          </cell>
          <cell r="L1089">
            <v>350</v>
          </cell>
          <cell r="M1089">
            <v>350</v>
          </cell>
          <cell r="N1089">
            <v>350</v>
          </cell>
          <cell r="O1089">
            <v>350</v>
          </cell>
          <cell r="P1089">
            <v>350</v>
          </cell>
          <cell r="Q1089">
            <v>350</v>
          </cell>
        </row>
        <row r="1090">
          <cell r="B1090" t="str">
            <v>30505032705</v>
          </cell>
          <cell r="C1090" t="str">
            <v>30505</v>
          </cell>
          <cell r="D1090">
            <v>2705</v>
          </cell>
          <cell r="E1090">
            <v>9100</v>
          </cell>
          <cell r="F1090">
            <v>758</v>
          </cell>
          <cell r="G1090">
            <v>758</v>
          </cell>
          <cell r="H1090">
            <v>758</v>
          </cell>
          <cell r="I1090">
            <v>758</v>
          </cell>
          <cell r="J1090">
            <v>758</v>
          </cell>
          <cell r="K1090">
            <v>758</v>
          </cell>
          <cell r="L1090">
            <v>758</v>
          </cell>
          <cell r="M1090">
            <v>758</v>
          </cell>
          <cell r="N1090">
            <v>758</v>
          </cell>
          <cell r="O1090">
            <v>758</v>
          </cell>
          <cell r="P1090">
            <v>758</v>
          </cell>
          <cell r="Q1090">
            <v>762</v>
          </cell>
        </row>
        <row r="1091">
          <cell r="B1091" t="str">
            <v>30505032800</v>
          </cell>
          <cell r="C1091" t="str">
            <v>30505</v>
          </cell>
          <cell r="D1091">
            <v>2800</v>
          </cell>
          <cell r="E1091">
            <v>21700</v>
          </cell>
          <cell r="F1091">
            <v>1808</v>
          </cell>
          <cell r="G1091">
            <v>1808</v>
          </cell>
          <cell r="H1091">
            <v>1808</v>
          </cell>
          <cell r="I1091">
            <v>1808</v>
          </cell>
          <cell r="J1091">
            <v>1808</v>
          </cell>
          <cell r="K1091">
            <v>1808</v>
          </cell>
          <cell r="L1091">
            <v>1808</v>
          </cell>
          <cell r="M1091">
            <v>1808</v>
          </cell>
          <cell r="N1091">
            <v>1808</v>
          </cell>
          <cell r="O1091">
            <v>1808</v>
          </cell>
          <cell r="P1091">
            <v>1808</v>
          </cell>
          <cell r="Q1091">
            <v>1812</v>
          </cell>
        </row>
        <row r="1092">
          <cell r="B1092" t="str">
            <v>30505032900</v>
          </cell>
          <cell r="C1092" t="str">
            <v>30505</v>
          </cell>
          <cell r="D1092">
            <v>2900</v>
          </cell>
          <cell r="E1092">
            <v>112000</v>
          </cell>
          <cell r="F1092">
            <v>9333</v>
          </cell>
          <cell r="G1092">
            <v>9333</v>
          </cell>
          <cell r="H1092">
            <v>9333</v>
          </cell>
          <cell r="I1092">
            <v>9333</v>
          </cell>
          <cell r="J1092">
            <v>9333</v>
          </cell>
          <cell r="K1092">
            <v>9333</v>
          </cell>
          <cell r="L1092">
            <v>9333</v>
          </cell>
          <cell r="M1092">
            <v>9333</v>
          </cell>
          <cell r="N1092">
            <v>9333</v>
          </cell>
          <cell r="O1092">
            <v>9333</v>
          </cell>
          <cell r="P1092">
            <v>9333</v>
          </cell>
          <cell r="Q1092">
            <v>9337</v>
          </cell>
        </row>
        <row r="1093">
          <cell r="B1093" t="str">
            <v>30505032907</v>
          </cell>
          <cell r="C1093" t="str">
            <v>30505</v>
          </cell>
          <cell r="D1093">
            <v>2907</v>
          </cell>
          <cell r="E1093">
            <v>25300</v>
          </cell>
          <cell r="F1093">
            <v>2108</v>
          </cell>
          <cell r="G1093">
            <v>2108</v>
          </cell>
          <cell r="H1093">
            <v>2108</v>
          </cell>
          <cell r="I1093">
            <v>2108</v>
          </cell>
          <cell r="J1093">
            <v>2108</v>
          </cell>
          <cell r="K1093">
            <v>2108</v>
          </cell>
          <cell r="L1093">
            <v>2108</v>
          </cell>
          <cell r="M1093">
            <v>2108</v>
          </cell>
          <cell r="N1093">
            <v>2108</v>
          </cell>
          <cell r="O1093">
            <v>2108</v>
          </cell>
          <cell r="P1093">
            <v>2108</v>
          </cell>
          <cell r="Q1093">
            <v>2112</v>
          </cell>
        </row>
        <row r="1094">
          <cell r="B1094" t="str">
            <v>30505033101</v>
          </cell>
          <cell r="C1094" t="str">
            <v>30505</v>
          </cell>
          <cell r="D1094">
            <v>3101</v>
          </cell>
          <cell r="E1094">
            <v>60300</v>
          </cell>
          <cell r="F1094">
            <v>5025</v>
          </cell>
          <cell r="G1094">
            <v>5025</v>
          </cell>
          <cell r="H1094">
            <v>5025</v>
          </cell>
          <cell r="I1094">
            <v>5025</v>
          </cell>
          <cell r="J1094">
            <v>5025</v>
          </cell>
          <cell r="K1094">
            <v>5025</v>
          </cell>
          <cell r="L1094">
            <v>5025</v>
          </cell>
          <cell r="M1094">
            <v>5025</v>
          </cell>
          <cell r="N1094">
            <v>5025</v>
          </cell>
          <cell r="O1094">
            <v>5025</v>
          </cell>
          <cell r="P1094">
            <v>5025</v>
          </cell>
          <cell r="Q1094">
            <v>5025</v>
          </cell>
        </row>
        <row r="1095">
          <cell r="B1095" t="str">
            <v>30505033103</v>
          </cell>
          <cell r="C1095" t="str">
            <v>30505</v>
          </cell>
          <cell r="D1095">
            <v>3103</v>
          </cell>
          <cell r="E1095">
            <v>29300</v>
          </cell>
          <cell r="F1095">
            <v>2442</v>
          </cell>
          <cell r="G1095">
            <v>2442</v>
          </cell>
          <cell r="H1095">
            <v>2442</v>
          </cell>
          <cell r="I1095">
            <v>2442</v>
          </cell>
          <cell r="J1095">
            <v>2442</v>
          </cell>
          <cell r="K1095">
            <v>2442</v>
          </cell>
          <cell r="L1095">
            <v>2442</v>
          </cell>
          <cell r="M1095">
            <v>2442</v>
          </cell>
          <cell r="N1095">
            <v>2442</v>
          </cell>
          <cell r="O1095">
            <v>2442</v>
          </cell>
          <cell r="P1095">
            <v>2442</v>
          </cell>
          <cell r="Q1095">
            <v>2438</v>
          </cell>
        </row>
        <row r="1096">
          <cell r="B1096" t="str">
            <v>30505033106</v>
          </cell>
          <cell r="C1096" t="str">
            <v>30505</v>
          </cell>
          <cell r="D1096">
            <v>3106</v>
          </cell>
          <cell r="E1096">
            <v>4400</v>
          </cell>
          <cell r="F1096">
            <v>367</v>
          </cell>
          <cell r="G1096">
            <v>367</v>
          </cell>
          <cell r="H1096">
            <v>367</v>
          </cell>
          <cell r="I1096">
            <v>367</v>
          </cell>
          <cell r="J1096">
            <v>367</v>
          </cell>
          <cell r="K1096">
            <v>367</v>
          </cell>
          <cell r="L1096">
            <v>367</v>
          </cell>
          <cell r="M1096">
            <v>367</v>
          </cell>
          <cell r="N1096">
            <v>367</v>
          </cell>
          <cell r="O1096">
            <v>367</v>
          </cell>
          <cell r="P1096">
            <v>367</v>
          </cell>
          <cell r="Q1096">
            <v>363</v>
          </cell>
        </row>
        <row r="1097">
          <cell r="B1097" t="str">
            <v>30505033302</v>
          </cell>
          <cell r="C1097" t="str">
            <v>30505</v>
          </cell>
          <cell r="D1097">
            <v>3302</v>
          </cell>
          <cell r="E1097">
            <v>189600</v>
          </cell>
          <cell r="F1097">
            <v>15800</v>
          </cell>
          <cell r="G1097">
            <v>15800</v>
          </cell>
          <cell r="H1097">
            <v>15800</v>
          </cell>
          <cell r="I1097">
            <v>15800</v>
          </cell>
          <cell r="J1097">
            <v>15800</v>
          </cell>
          <cell r="K1097">
            <v>15800</v>
          </cell>
          <cell r="L1097">
            <v>15800</v>
          </cell>
          <cell r="M1097">
            <v>15800</v>
          </cell>
          <cell r="N1097">
            <v>15800</v>
          </cell>
          <cell r="O1097">
            <v>15800</v>
          </cell>
          <cell r="P1097">
            <v>15800</v>
          </cell>
          <cell r="Q1097">
            <v>15800</v>
          </cell>
        </row>
        <row r="1098">
          <cell r="B1098" t="str">
            <v>30505033303</v>
          </cell>
          <cell r="C1098" t="str">
            <v>30505</v>
          </cell>
          <cell r="D1098">
            <v>3303</v>
          </cell>
          <cell r="E1098">
            <v>14200</v>
          </cell>
          <cell r="F1098">
            <v>1183</v>
          </cell>
          <cell r="G1098">
            <v>1183</v>
          </cell>
          <cell r="H1098">
            <v>1183</v>
          </cell>
          <cell r="I1098">
            <v>1183</v>
          </cell>
          <cell r="J1098">
            <v>1183</v>
          </cell>
          <cell r="K1098">
            <v>1183</v>
          </cell>
          <cell r="L1098">
            <v>1183</v>
          </cell>
          <cell r="M1098">
            <v>1183</v>
          </cell>
          <cell r="N1098">
            <v>1183</v>
          </cell>
          <cell r="O1098">
            <v>1183</v>
          </cell>
          <cell r="P1098">
            <v>1183</v>
          </cell>
          <cell r="Q1098">
            <v>1187</v>
          </cell>
        </row>
        <row r="1099">
          <cell r="B1099" t="str">
            <v>30505033410</v>
          </cell>
          <cell r="C1099" t="str">
            <v>30505</v>
          </cell>
          <cell r="D1099">
            <v>3410</v>
          </cell>
          <cell r="E1099">
            <v>3000</v>
          </cell>
          <cell r="F1099">
            <v>250</v>
          </cell>
          <cell r="G1099">
            <v>250</v>
          </cell>
          <cell r="H1099">
            <v>250</v>
          </cell>
          <cell r="I1099">
            <v>250</v>
          </cell>
          <cell r="J1099">
            <v>250</v>
          </cell>
          <cell r="K1099">
            <v>250</v>
          </cell>
          <cell r="L1099">
            <v>250</v>
          </cell>
          <cell r="M1099">
            <v>250</v>
          </cell>
          <cell r="N1099">
            <v>250</v>
          </cell>
          <cell r="O1099">
            <v>250</v>
          </cell>
          <cell r="P1099">
            <v>250</v>
          </cell>
          <cell r="Q1099">
            <v>250</v>
          </cell>
        </row>
        <row r="1100">
          <cell r="B1100" t="str">
            <v>30506031302</v>
          </cell>
          <cell r="C1100" t="str">
            <v>30506</v>
          </cell>
          <cell r="D1100">
            <v>1302</v>
          </cell>
          <cell r="E1100">
            <v>727200</v>
          </cell>
          <cell r="F1100">
            <v>60600</v>
          </cell>
          <cell r="G1100">
            <v>60600</v>
          </cell>
          <cell r="H1100">
            <v>60600</v>
          </cell>
          <cell r="I1100">
            <v>60600</v>
          </cell>
          <cell r="J1100">
            <v>60600</v>
          </cell>
          <cell r="K1100">
            <v>60600</v>
          </cell>
          <cell r="L1100">
            <v>60600</v>
          </cell>
          <cell r="M1100">
            <v>60600</v>
          </cell>
          <cell r="N1100">
            <v>60600</v>
          </cell>
          <cell r="O1100">
            <v>60600</v>
          </cell>
          <cell r="P1100">
            <v>60600</v>
          </cell>
          <cell r="Q1100">
            <v>60600</v>
          </cell>
        </row>
        <row r="1101">
          <cell r="B1101" t="str">
            <v>30506032103</v>
          </cell>
          <cell r="C1101" t="str">
            <v>30506</v>
          </cell>
          <cell r="D1101">
            <v>2103</v>
          </cell>
          <cell r="E1101">
            <v>70800</v>
          </cell>
          <cell r="F1101">
            <v>5900</v>
          </cell>
          <cell r="G1101">
            <v>5900</v>
          </cell>
          <cell r="H1101">
            <v>5900</v>
          </cell>
          <cell r="I1101">
            <v>5900</v>
          </cell>
          <cell r="J1101">
            <v>5900</v>
          </cell>
          <cell r="K1101">
            <v>5900</v>
          </cell>
          <cell r="L1101">
            <v>5900</v>
          </cell>
          <cell r="M1101">
            <v>5900</v>
          </cell>
          <cell r="N1101">
            <v>5900</v>
          </cell>
          <cell r="O1101">
            <v>5900</v>
          </cell>
          <cell r="P1101">
            <v>5900</v>
          </cell>
          <cell r="Q1101">
            <v>5900</v>
          </cell>
        </row>
        <row r="1102">
          <cell r="B1102" t="str">
            <v>30506032202</v>
          </cell>
          <cell r="C1102" t="str">
            <v>30506</v>
          </cell>
          <cell r="D1102">
            <v>2202</v>
          </cell>
          <cell r="E1102">
            <v>9202590</v>
          </cell>
          <cell r="F1102">
            <v>766883</v>
          </cell>
          <cell r="G1102">
            <v>766883</v>
          </cell>
          <cell r="H1102">
            <v>766883</v>
          </cell>
          <cell r="I1102">
            <v>766883</v>
          </cell>
          <cell r="J1102">
            <v>766883</v>
          </cell>
          <cell r="K1102">
            <v>766883</v>
          </cell>
          <cell r="L1102">
            <v>766883</v>
          </cell>
          <cell r="M1102">
            <v>766883</v>
          </cell>
          <cell r="N1102">
            <v>766883</v>
          </cell>
          <cell r="O1102">
            <v>766883</v>
          </cell>
          <cell r="P1102">
            <v>766883</v>
          </cell>
          <cell r="Q1102">
            <v>766877</v>
          </cell>
        </row>
        <row r="1103">
          <cell r="B1103" t="str">
            <v>30506032207</v>
          </cell>
          <cell r="C1103" t="str">
            <v>30506</v>
          </cell>
          <cell r="D1103">
            <v>2207</v>
          </cell>
          <cell r="E1103">
            <v>1566984</v>
          </cell>
          <cell r="F1103">
            <v>130582</v>
          </cell>
          <cell r="G1103">
            <v>130582</v>
          </cell>
          <cell r="H1103">
            <v>130582</v>
          </cell>
          <cell r="I1103">
            <v>130582</v>
          </cell>
          <cell r="J1103">
            <v>130582</v>
          </cell>
          <cell r="K1103">
            <v>130582</v>
          </cell>
          <cell r="L1103">
            <v>130582</v>
          </cell>
          <cell r="M1103">
            <v>130582</v>
          </cell>
          <cell r="N1103">
            <v>130582</v>
          </cell>
          <cell r="O1103">
            <v>130582</v>
          </cell>
          <cell r="P1103">
            <v>130582</v>
          </cell>
          <cell r="Q1103">
            <v>130582</v>
          </cell>
        </row>
        <row r="1104">
          <cell r="B1104" t="str">
            <v>30506032208</v>
          </cell>
          <cell r="C1104" t="str">
            <v>30506</v>
          </cell>
          <cell r="D1104">
            <v>2208</v>
          </cell>
          <cell r="E1104">
            <v>80593</v>
          </cell>
          <cell r="F1104">
            <v>6716</v>
          </cell>
          <cell r="G1104">
            <v>6716</v>
          </cell>
          <cell r="H1104">
            <v>6716</v>
          </cell>
          <cell r="I1104">
            <v>6716</v>
          </cell>
          <cell r="J1104">
            <v>6716</v>
          </cell>
          <cell r="K1104">
            <v>6716</v>
          </cell>
          <cell r="L1104">
            <v>6716</v>
          </cell>
          <cell r="M1104">
            <v>6716</v>
          </cell>
          <cell r="N1104">
            <v>6716</v>
          </cell>
          <cell r="O1104">
            <v>6716</v>
          </cell>
          <cell r="P1104">
            <v>6716</v>
          </cell>
          <cell r="Q1104">
            <v>6717</v>
          </cell>
        </row>
        <row r="1105">
          <cell r="B1105" t="str">
            <v>30506032405</v>
          </cell>
          <cell r="C1105" t="str">
            <v>30506</v>
          </cell>
          <cell r="D1105">
            <v>2405</v>
          </cell>
          <cell r="E1105">
            <v>328300</v>
          </cell>
          <cell r="F1105">
            <v>27358</v>
          </cell>
          <cell r="G1105">
            <v>27358</v>
          </cell>
          <cell r="H1105">
            <v>27358</v>
          </cell>
          <cell r="I1105">
            <v>27358</v>
          </cell>
          <cell r="J1105">
            <v>27358</v>
          </cell>
          <cell r="K1105">
            <v>27358</v>
          </cell>
          <cell r="L1105">
            <v>27358</v>
          </cell>
          <cell r="M1105">
            <v>27358</v>
          </cell>
          <cell r="N1105">
            <v>27358</v>
          </cell>
          <cell r="O1105">
            <v>27358</v>
          </cell>
          <cell r="P1105">
            <v>27358</v>
          </cell>
          <cell r="Q1105">
            <v>27362</v>
          </cell>
        </row>
        <row r="1106">
          <cell r="B1106" t="str">
            <v>30506032701</v>
          </cell>
          <cell r="C1106" t="str">
            <v>30506</v>
          </cell>
          <cell r="D1106">
            <v>2701</v>
          </cell>
          <cell r="E1106">
            <v>8490100</v>
          </cell>
          <cell r="F1106">
            <v>707508</v>
          </cell>
          <cell r="G1106">
            <v>707508</v>
          </cell>
          <cell r="H1106">
            <v>707508</v>
          </cell>
          <cell r="I1106">
            <v>707508</v>
          </cell>
          <cell r="J1106">
            <v>707508</v>
          </cell>
          <cell r="K1106">
            <v>707508</v>
          </cell>
          <cell r="L1106">
            <v>707508</v>
          </cell>
          <cell r="M1106">
            <v>707508</v>
          </cell>
          <cell r="N1106">
            <v>707508</v>
          </cell>
          <cell r="O1106">
            <v>707508</v>
          </cell>
          <cell r="P1106">
            <v>707508</v>
          </cell>
          <cell r="Q1106">
            <v>707512</v>
          </cell>
        </row>
        <row r="1107">
          <cell r="B1107" t="str">
            <v>30506032702</v>
          </cell>
          <cell r="C1107" t="str">
            <v>30506</v>
          </cell>
          <cell r="D1107">
            <v>2702</v>
          </cell>
          <cell r="E1107">
            <v>185500</v>
          </cell>
          <cell r="F1107">
            <v>15458</v>
          </cell>
          <cell r="G1107">
            <v>15458</v>
          </cell>
          <cell r="H1107">
            <v>15458</v>
          </cell>
          <cell r="I1107">
            <v>15458</v>
          </cell>
          <cell r="J1107">
            <v>15458</v>
          </cell>
          <cell r="K1107">
            <v>15458</v>
          </cell>
          <cell r="L1107">
            <v>15458</v>
          </cell>
          <cell r="M1107">
            <v>15458</v>
          </cell>
          <cell r="N1107">
            <v>15458</v>
          </cell>
          <cell r="O1107">
            <v>15458</v>
          </cell>
          <cell r="P1107">
            <v>15458</v>
          </cell>
          <cell r="Q1107">
            <v>15462</v>
          </cell>
        </row>
        <row r="1108">
          <cell r="B1108" t="str">
            <v>30506032704</v>
          </cell>
          <cell r="C1108" t="str">
            <v>30506</v>
          </cell>
          <cell r="D1108">
            <v>2704</v>
          </cell>
          <cell r="E1108">
            <v>778500</v>
          </cell>
          <cell r="F1108">
            <v>64875</v>
          </cell>
          <cell r="G1108">
            <v>64875</v>
          </cell>
          <cell r="H1108">
            <v>64875</v>
          </cell>
          <cell r="I1108">
            <v>64875</v>
          </cell>
          <cell r="J1108">
            <v>64875</v>
          </cell>
          <cell r="K1108">
            <v>64875</v>
          </cell>
          <cell r="L1108">
            <v>64875</v>
          </cell>
          <cell r="M1108">
            <v>64875</v>
          </cell>
          <cell r="N1108">
            <v>64875</v>
          </cell>
          <cell r="O1108">
            <v>64875</v>
          </cell>
          <cell r="P1108">
            <v>64875</v>
          </cell>
          <cell r="Q1108">
            <v>64875</v>
          </cell>
        </row>
        <row r="1109">
          <cell r="B1109" t="str">
            <v>30506032705</v>
          </cell>
          <cell r="C1109" t="str">
            <v>30506</v>
          </cell>
          <cell r="D1109">
            <v>2705</v>
          </cell>
          <cell r="E1109">
            <v>88100</v>
          </cell>
          <cell r="F1109">
            <v>7342</v>
          </cell>
          <cell r="G1109">
            <v>7342</v>
          </cell>
          <cell r="H1109">
            <v>7342</v>
          </cell>
          <cell r="I1109">
            <v>7342</v>
          </cell>
          <cell r="J1109">
            <v>7342</v>
          </cell>
          <cell r="K1109">
            <v>7342</v>
          </cell>
          <cell r="L1109">
            <v>7342</v>
          </cell>
          <cell r="M1109">
            <v>7342</v>
          </cell>
          <cell r="N1109">
            <v>7342</v>
          </cell>
          <cell r="O1109">
            <v>7342</v>
          </cell>
          <cell r="P1109">
            <v>7342</v>
          </cell>
          <cell r="Q1109">
            <v>7338</v>
          </cell>
        </row>
        <row r="1110">
          <cell r="B1110" t="str">
            <v>30506032710</v>
          </cell>
          <cell r="C1110" t="str">
            <v>30506</v>
          </cell>
          <cell r="D1110">
            <v>2710</v>
          </cell>
          <cell r="E1110">
            <v>34000</v>
          </cell>
          <cell r="F1110">
            <v>2833</v>
          </cell>
          <cell r="G1110">
            <v>2833</v>
          </cell>
          <cell r="H1110">
            <v>2833</v>
          </cell>
          <cell r="I1110">
            <v>2833</v>
          </cell>
          <cell r="J1110">
            <v>2833</v>
          </cell>
          <cell r="K1110">
            <v>2833</v>
          </cell>
          <cell r="L1110">
            <v>2833</v>
          </cell>
          <cell r="M1110">
            <v>2833</v>
          </cell>
          <cell r="N1110">
            <v>2833</v>
          </cell>
          <cell r="O1110">
            <v>2833</v>
          </cell>
          <cell r="P1110">
            <v>2833</v>
          </cell>
          <cell r="Q1110">
            <v>2837</v>
          </cell>
        </row>
        <row r="1111">
          <cell r="B1111" t="str">
            <v>30506032800</v>
          </cell>
          <cell r="C1111" t="str">
            <v>30506</v>
          </cell>
          <cell r="D1111">
            <v>2800</v>
          </cell>
          <cell r="E1111">
            <v>1678000</v>
          </cell>
          <cell r="F1111">
            <v>139833</v>
          </cell>
          <cell r="G1111">
            <v>139833</v>
          </cell>
          <cell r="H1111">
            <v>139833</v>
          </cell>
          <cell r="I1111">
            <v>139833</v>
          </cell>
          <cell r="J1111">
            <v>139833</v>
          </cell>
          <cell r="K1111">
            <v>139833</v>
          </cell>
          <cell r="L1111">
            <v>139833</v>
          </cell>
          <cell r="M1111">
            <v>139833</v>
          </cell>
          <cell r="N1111">
            <v>139833</v>
          </cell>
          <cell r="O1111">
            <v>139833</v>
          </cell>
          <cell r="P1111">
            <v>139833</v>
          </cell>
          <cell r="Q1111">
            <v>139837</v>
          </cell>
        </row>
        <row r="1112">
          <cell r="B1112" t="str">
            <v>30506032900</v>
          </cell>
          <cell r="C1112" t="str">
            <v>30506</v>
          </cell>
          <cell r="D1112">
            <v>2900</v>
          </cell>
          <cell r="E1112">
            <v>3260800</v>
          </cell>
          <cell r="F1112">
            <v>271733</v>
          </cell>
          <cell r="G1112">
            <v>271733</v>
          </cell>
          <cell r="H1112">
            <v>271733</v>
          </cell>
          <cell r="I1112">
            <v>271733</v>
          </cell>
          <cell r="J1112">
            <v>271733</v>
          </cell>
          <cell r="K1112">
            <v>271733</v>
          </cell>
          <cell r="L1112">
            <v>271733</v>
          </cell>
          <cell r="M1112">
            <v>271733</v>
          </cell>
          <cell r="N1112">
            <v>271733</v>
          </cell>
          <cell r="O1112">
            <v>271733</v>
          </cell>
          <cell r="P1112">
            <v>271733</v>
          </cell>
          <cell r="Q1112">
            <v>271737</v>
          </cell>
        </row>
        <row r="1113">
          <cell r="B1113" t="str">
            <v>30506032907</v>
          </cell>
          <cell r="C1113" t="str">
            <v>30506</v>
          </cell>
          <cell r="D1113">
            <v>2907</v>
          </cell>
          <cell r="E1113">
            <v>4313300</v>
          </cell>
          <cell r="F1113">
            <v>359442</v>
          </cell>
          <cell r="G1113">
            <v>359442</v>
          </cell>
          <cell r="H1113">
            <v>359442</v>
          </cell>
          <cell r="I1113">
            <v>359442</v>
          </cell>
          <cell r="J1113">
            <v>359442</v>
          </cell>
          <cell r="K1113">
            <v>359442</v>
          </cell>
          <cell r="L1113">
            <v>359442</v>
          </cell>
          <cell r="M1113">
            <v>359442</v>
          </cell>
          <cell r="N1113">
            <v>359442</v>
          </cell>
          <cell r="O1113">
            <v>359442</v>
          </cell>
          <cell r="P1113">
            <v>359442</v>
          </cell>
          <cell r="Q1113">
            <v>359438</v>
          </cell>
        </row>
        <row r="1114">
          <cell r="B1114" t="str">
            <v>30506032925</v>
          </cell>
          <cell r="C1114" t="str">
            <v>30506</v>
          </cell>
          <cell r="D1114">
            <v>2925</v>
          </cell>
          <cell r="E1114">
            <v>235400</v>
          </cell>
          <cell r="F1114">
            <v>19617</v>
          </cell>
          <cell r="G1114">
            <v>19617</v>
          </cell>
          <cell r="H1114">
            <v>19617</v>
          </cell>
          <cell r="I1114">
            <v>19617</v>
          </cell>
          <cell r="J1114">
            <v>19617</v>
          </cell>
          <cell r="K1114">
            <v>19617</v>
          </cell>
          <cell r="L1114">
            <v>19617</v>
          </cell>
          <cell r="M1114">
            <v>19617</v>
          </cell>
          <cell r="N1114">
            <v>19617</v>
          </cell>
          <cell r="O1114">
            <v>19617</v>
          </cell>
          <cell r="P1114">
            <v>19617</v>
          </cell>
          <cell r="Q1114">
            <v>19613</v>
          </cell>
        </row>
        <row r="1115">
          <cell r="B1115" t="str">
            <v>30506033101</v>
          </cell>
          <cell r="C1115" t="str">
            <v>30506</v>
          </cell>
          <cell r="D1115">
            <v>3101</v>
          </cell>
          <cell r="E1115">
            <v>676900</v>
          </cell>
          <cell r="F1115">
            <v>56408</v>
          </cell>
          <cell r="G1115">
            <v>56408</v>
          </cell>
          <cell r="H1115">
            <v>56408</v>
          </cell>
          <cell r="I1115">
            <v>56408</v>
          </cell>
          <cell r="J1115">
            <v>56408</v>
          </cell>
          <cell r="K1115">
            <v>56408</v>
          </cell>
          <cell r="L1115">
            <v>56408</v>
          </cell>
          <cell r="M1115">
            <v>56408</v>
          </cell>
          <cell r="N1115">
            <v>56408</v>
          </cell>
          <cell r="O1115">
            <v>56408</v>
          </cell>
          <cell r="P1115">
            <v>56408</v>
          </cell>
          <cell r="Q1115">
            <v>56412</v>
          </cell>
        </row>
        <row r="1116">
          <cell r="B1116" t="str">
            <v>30506033103</v>
          </cell>
          <cell r="C1116" t="str">
            <v>30506</v>
          </cell>
          <cell r="D1116">
            <v>3103</v>
          </cell>
          <cell r="E1116">
            <v>587300</v>
          </cell>
          <cell r="F1116">
            <v>48942</v>
          </cell>
          <cell r="G1116">
            <v>48942</v>
          </cell>
          <cell r="H1116">
            <v>48942</v>
          </cell>
          <cell r="I1116">
            <v>48942</v>
          </cell>
          <cell r="J1116">
            <v>48942</v>
          </cell>
          <cell r="K1116">
            <v>48942</v>
          </cell>
          <cell r="L1116">
            <v>48942</v>
          </cell>
          <cell r="M1116">
            <v>48942</v>
          </cell>
          <cell r="N1116">
            <v>48942</v>
          </cell>
          <cell r="O1116">
            <v>48942</v>
          </cell>
          <cell r="P1116">
            <v>48942</v>
          </cell>
          <cell r="Q1116">
            <v>48938</v>
          </cell>
        </row>
        <row r="1117">
          <cell r="B1117" t="str">
            <v>30506033106</v>
          </cell>
          <cell r="C1117" t="str">
            <v>30506</v>
          </cell>
          <cell r="D1117">
            <v>3106</v>
          </cell>
          <cell r="E1117">
            <v>2700</v>
          </cell>
          <cell r="F1117">
            <v>225</v>
          </cell>
          <cell r="G1117">
            <v>225</v>
          </cell>
          <cell r="H1117">
            <v>225</v>
          </cell>
          <cell r="I1117">
            <v>225</v>
          </cell>
          <cell r="J1117">
            <v>225</v>
          </cell>
          <cell r="K1117">
            <v>225</v>
          </cell>
          <cell r="L1117">
            <v>225</v>
          </cell>
          <cell r="M1117">
            <v>225</v>
          </cell>
          <cell r="N1117">
            <v>225</v>
          </cell>
          <cell r="O1117">
            <v>225</v>
          </cell>
          <cell r="P1117">
            <v>225</v>
          </cell>
          <cell r="Q1117">
            <v>225</v>
          </cell>
        </row>
        <row r="1118">
          <cell r="B1118" t="str">
            <v>30506033302</v>
          </cell>
          <cell r="C1118" t="str">
            <v>30506</v>
          </cell>
          <cell r="D1118">
            <v>3302</v>
          </cell>
          <cell r="E1118">
            <v>16929100</v>
          </cell>
          <cell r="F1118">
            <v>1410758</v>
          </cell>
          <cell r="G1118">
            <v>1410758</v>
          </cell>
          <cell r="H1118">
            <v>1410758</v>
          </cell>
          <cell r="I1118">
            <v>1410758</v>
          </cell>
          <cell r="J1118">
            <v>1410758</v>
          </cell>
          <cell r="K1118">
            <v>1410758</v>
          </cell>
          <cell r="L1118">
            <v>1410758</v>
          </cell>
          <cell r="M1118">
            <v>1410758</v>
          </cell>
          <cell r="N1118">
            <v>1410758</v>
          </cell>
          <cell r="O1118">
            <v>1410758</v>
          </cell>
          <cell r="P1118">
            <v>1410758</v>
          </cell>
          <cell r="Q1118">
            <v>1410762</v>
          </cell>
        </row>
        <row r="1119">
          <cell r="B1119" t="str">
            <v>30506033303</v>
          </cell>
          <cell r="C1119" t="str">
            <v>30506</v>
          </cell>
          <cell r="D1119">
            <v>3303</v>
          </cell>
          <cell r="E1119">
            <v>300900</v>
          </cell>
          <cell r="F1119">
            <v>25075</v>
          </cell>
          <cell r="G1119">
            <v>25075</v>
          </cell>
          <cell r="H1119">
            <v>25075</v>
          </cell>
          <cell r="I1119">
            <v>25075</v>
          </cell>
          <cell r="J1119">
            <v>25075</v>
          </cell>
          <cell r="K1119">
            <v>25075</v>
          </cell>
          <cell r="L1119">
            <v>25075</v>
          </cell>
          <cell r="M1119">
            <v>25075</v>
          </cell>
          <cell r="N1119">
            <v>25075</v>
          </cell>
          <cell r="O1119">
            <v>25075</v>
          </cell>
          <cell r="P1119">
            <v>25075</v>
          </cell>
          <cell r="Q1119">
            <v>25075</v>
          </cell>
        </row>
        <row r="1120">
          <cell r="B1120" t="str">
            <v>30506033401</v>
          </cell>
          <cell r="C1120" t="str">
            <v>30506</v>
          </cell>
          <cell r="D1120">
            <v>3401</v>
          </cell>
          <cell r="E1120">
            <v>362100</v>
          </cell>
          <cell r="F1120">
            <v>30175</v>
          </cell>
          <cell r="G1120">
            <v>30175</v>
          </cell>
          <cell r="H1120">
            <v>30175</v>
          </cell>
          <cell r="I1120">
            <v>30175</v>
          </cell>
          <cell r="J1120">
            <v>30175</v>
          </cell>
          <cell r="K1120">
            <v>30175</v>
          </cell>
          <cell r="L1120">
            <v>30175</v>
          </cell>
          <cell r="M1120">
            <v>30175</v>
          </cell>
          <cell r="N1120">
            <v>30175</v>
          </cell>
          <cell r="O1120">
            <v>30175</v>
          </cell>
          <cell r="P1120">
            <v>30175</v>
          </cell>
          <cell r="Q1120">
            <v>30175</v>
          </cell>
        </row>
        <row r="1121">
          <cell r="B1121" t="str">
            <v>30506033404</v>
          </cell>
          <cell r="C1121" t="str">
            <v>30506</v>
          </cell>
          <cell r="D1121">
            <v>3404</v>
          </cell>
          <cell r="E1121">
            <v>88900</v>
          </cell>
          <cell r="F1121">
            <v>7408</v>
          </cell>
          <cell r="G1121">
            <v>7408</v>
          </cell>
          <cell r="H1121">
            <v>7408</v>
          </cell>
          <cell r="I1121">
            <v>7408</v>
          </cell>
          <cell r="J1121">
            <v>7408</v>
          </cell>
          <cell r="K1121">
            <v>7408</v>
          </cell>
          <cell r="L1121">
            <v>7408</v>
          </cell>
          <cell r="M1121">
            <v>7408</v>
          </cell>
          <cell r="N1121">
            <v>7408</v>
          </cell>
          <cell r="O1121">
            <v>7408</v>
          </cell>
          <cell r="P1121">
            <v>7408</v>
          </cell>
          <cell r="Q1121">
            <v>7412</v>
          </cell>
        </row>
        <row r="1122">
          <cell r="B1122" t="str">
            <v>30506033410</v>
          </cell>
          <cell r="C1122" t="str">
            <v>30506</v>
          </cell>
          <cell r="D1122">
            <v>3410</v>
          </cell>
          <cell r="E1122">
            <v>86700</v>
          </cell>
          <cell r="F1122">
            <v>7225</v>
          </cell>
          <cell r="G1122">
            <v>7225</v>
          </cell>
          <cell r="H1122">
            <v>7225</v>
          </cell>
          <cell r="I1122">
            <v>7225</v>
          </cell>
          <cell r="J1122">
            <v>7225</v>
          </cell>
          <cell r="K1122">
            <v>7225</v>
          </cell>
          <cell r="L1122">
            <v>7225</v>
          </cell>
          <cell r="M1122">
            <v>7225</v>
          </cell>
          <cell r="N1122">
            <v>7225</v>
          </cell>
          <cell r="O1122">
            <v>7225</v>
          </cell>
          <cell r="P1122">
            <v>7225</v>
          </cell>
          <cell r="Q1122">
            <v>7225</v>
          </cell>
        </row>
        <row r="1123">
          <cell r="B1123" t="str">
            <v>30507031302</v>
          </cell>
          <cell r="C1123" t="str">
            <v>30507</v>
          </cell>
          <cell r="D1123">
            <v>1302</v>
          </cell>
          <cell r="E1123">
            <v>49500</v>
          </cell>
          <cell r="F1123">
            <v>4125</v>
          </cell>
          <cell r="G1123">
            <v>4125</v>
          </cell>
          <cell r="H1123">
            <v>4125</v>
          </cell>
          <cell r="I1123">
            <v>4125</v>
          </cell>
          <cell r="J1123">
            <v>4125</v>
          </cell>
          <cell r="K1123">
            <v>4125</v>
          </cell>
          <cell r="L1123">
            <v>4125</v>
          </cell>
          <cell r="M1123">
            <v>4125</v>
          </cell>
          <cell r="N1123">
            <v>4125</v>
          </cell>
          <cell r="O1123">
            <v>4125</v>
          </cell>
          <cell r="P1123">
            <v>4125</v>
          </cell>
          <cell r="Q1123">
            <v>4125</v>
          </cell>
        </row>
        <row r="1124">
          <cell r="B1124" t="str">
            <v>30507032201</v>
          </cell>
          <cell r="C1124" t="str">
            <v>30507</v>
          </cell>
          <cell r="D1124">
            <v>2201</v>
          </cell>
          <cell r="E1124">
            <v>16100</v>
          </cell>
          <cell r="F1124">
            <v>1342</v>
          </cell>
          <cell r="G1124">
            <v>1342</v>
          </cell>
          <cell r="H1124">
            <v>1342</v>
          </cell>
          <cell r="I1124">
            <v>1342</v>
          </cell>
          <cell r="J1124">
            <v>1342</v>
          </cell>
          <cell r="K1124">
            <v>1342</v>
          </cell>
          <cell r="L1124">
            <v>1342</v>
          </cell>
          <cell r="M1124">
            <v>1342</v>
          </cell>
          <cell r="N1124">
            <v>1342</v>
          </cell>
          <cell r="O1124">
            <v>1342</v>
          </cell>
          <cell r="P1124">
            <v>1342</v>
          </cell>
          <cell r="Q1124">
            <v>1338</v>
          </cell>
        </row>
        <row r="1125">
          <cell r="B1125" t="str">
            <v>30507032202</v>
          </cell>
          <cell r="C1125" t="str">
            <v>30507</v>
          </cell>
          <cell r="D1125">
            <v>2202</v>
          </cell>
          <cell r="E1125">
            <v>152359</v>
          </cell>
          <cell r="F1125">
            <v>12697</v>
          </cell>
          <cell r="G1125">
            <v>12697</v>
          </cell>
          <cell r="H1125">
            <v>12697</v>
          </cell>
          <cell r="I1125">
            <v>12697</v>
          </cell>
          <cell r="J1125">
            <v>12697</v>
          </cell>
          <cell r="K1125">
            <v>12697</v>
          </cell>
          <cell r="L1125">
            <v>12697</v>
          </cell>
          <cell r="M1125">
            <v>12697</v>
          </cell>
          <cell r="N1125">
            <v>12697</v>
          </cell>
          <cell r="O1125">
            <v>12697</v>
          </cell>
          <cell r="P1125">
            <v>12697</v>
          </cell>
          <cell r="Q1125">
            <v>12692</v>
          </cell>
        </row>
        <row r="1126">
          <cell r="B1126" t="str">
            <v>30507032207</v>
          </cell>
          <cell r="C1126" t="str">
            <v>30507</v>
          </cell>
          <cell r="D1126">
            <v>2207</v>
          </cell>
          <cell r="E1126">
            <v>21822</v>
          </cell>
          <cell r="F1126">
            <v>1818</v>
          </cell>
          <cell r="G1126">
            <v>1818</v>
          </cell>
          <cell r="H1126">
            <v>1818</v>
          </cell>
          <cell r="I1126">
            <v>1818</v>
          </cell>
          <cell r="J1126">
            <v>1818</v>
          </cell>
          <cell r="K1126">
            <v>1818</v>
          </cell>
          <cell r="L1126">
            <v>1818</v>
          </cell>
          <cell r="M1126">
            <v>1818</v>
          </cell>
          <cell r="N1126">
            <v>1818</v>
          </cell>
          <cell r="O1126">
            <v>1818</v>
          </cell>
          <cell r="P1126">
            <v>1818</v>
          </cell>
          <cell r="Q1126">
            <v>1824</v>
          </cell>
        </row>
        <row r="1127">
          <cell r="B1127" t="str">
            <v>30507032208</v>
          </cell>
          <cell r="C1127" t="str">
            <v>30507</v>
          </cell>
          <cell r="D1127">
            <v>2208</v>
          </cell>
          <cell r="E1127">
            <v>2330</v>
          </cell>
          <cell r="F1127">
            <v>194</v>
          </cell>
          <cell r="G1127">
            <v>194</v>
          </cell>
          <cell r="H1127">
            <v>194</v>
          </cell>
          <cell r="I1127">
            <v>194</v>
          </cell>
          <cell r="J1127">
            <v>194</v>
          </cell>
          <cell r="K1127">
            <v>194</v>
          </cell>
          <cell r="L1127">
            <v>194</v>
          </cell>
          <cell r="M1127">
            <v>194</v>
          </cell>
          <cell r="N1127">
            <v>194</v>
          </cell>
          <cell r="O1127">
            <v>194</v>
          </cell>
          <cell r="P1127">
            <v>194</v>
          </cell>
          <cell r="Q1127">
            <v>196</v>
          </cell>
        </row>
        <row r="1128">
          <cell r="B1128" t="str">
            <v>30507032701</v>
          </cell>
          <cell r="C1128" t="str">
            <v>30507</v>
          </cell>
          <cell r="D1128">
            <v>2701</v>
          </cell>
          <cell r="E1128">
            <v>36400</v>
          </cell>
          <cell r="F1128">
            <v>3033</v>
          </cell>
          <cell r="G1128">
            <v>3033</v>
          </cell>
          <cell r="H1128">
            <v>3033</v>
          </cell>
          <cell r="I1128">
            <v>3033</v>
          </cell>
          <cell r="J1128">
            <v>3033</v>
          </cell>
          <cell r="K1128">
            <v>3033</v>
          </cell>
          <cell r="L1128">
            <v>3033</v>
          </cell>
          <cell r="M1128">
            <v>3033</v>
          </cell>
          <cell r="N1128">
            <v>3033</v>
          </cell>
          <cell r="O1128">
            <v>3033</v>
          </cell>
          <cell r="P1128">
            <v>3033</v>
          </cell>
          <cell r="Q1128">
            <v>3037</v>
          </cell>
        </row>
        <row r="1129">
          <cell r="B1129" t="str">
            <v>30507032702</v>
          </cell>
          <cell r="C1129" t="str">
            <v>30507</v>
          </cell>
          <cell r="D1129">
            <v>2702</v>
          </cell>
          <cell r="E1129">
            <v>19300</v>
          </cell>
          <cell r="F1129">
            <v>1608</v>
          </cell>
          <cell r="G1129">
            <v>1608</v>
          </cell>
          <cell r="H1129">
            <v>1608</v>
          </cell>
          <cell r="I1129">
            <v>1608</v>
          </cell>
          <cell r="J1129">
            <v>1608</v>
          </cell>
          <cell r="K1129">
            <v>1608</v>
          </cell>
          <cell r="L1129">
            <v>1608</v>
          </cell>
          <cell r="M1129">
            <v>1608</v>
          </cell>
          <cell r="N1129">
            <v>1608</v>
          </cell>
          <cell r="O1129">
            <v>1608</v>
          </cell>
          <cell r="P1129">
            <v>1608</v>
          </cell>
          <cell r="Q1129">
            <v>1612</v>
          </cell>
        </row>
        <row r="1130">
          <cell r="B1130" t="str">
            <v>30507032704</v>
          </cell>
          <cell r="C1130" t="str">
            <v>30507</v>
          </cell>
          <cell r="D1130">
            <v>2704</v>
          </cell>
          <cell r="E1130">
            <v>21400</v>
          </cell>
          <cell r="F1130">
            <v>1783</v>
          </cell>
          <cell r="G1130">
            <v>1783</v>
          </cell>
          <cell r="H1130">
            <v>1783</v>
          </cell>
          <cell r="I1130">
            <v>1783</v>
          </cell>
          <cell r="J1130">
            <v>1783</v>
          </cell>
          <cell r="K1130">
            <v>1783</v>
          </cell>
          <cell r="L1130">
            <v>1783</v>
          </cell>
          <cell r="M1130">
            <v>1783</v>
          </cell>
          <cell r="N1130">
            <v>1783</v>
          </cell>
          <cell r="O1130">
            <v>1783</v>
          </cell>
          <cell r="P1130">
            <v>1783</v>
          </cell>
          <cell r="Q1130">
            <v>1787</v>
          </cell>
        </row>
        <row r="1131">
          <cell r="B1131" t="str">
            <v>30507032705</v>
          </cell>
          <cell r="C1131" t="str">
            <v>30507</v>
          </cell>
          <cell r="D1131">
            <v>2705</v>
          </cell>
          <cell r="E1131">
            <v>28800</v>
          </cell>
          <cell r="F1131">
            <v>2400</v>
          </cell>
          <cell r="G1131">
            <v>2400</v>
          </cell>
          <cell r="H1131">
            <v>2400</v>
          </cell>
          <cell r="I1131">
            <v>2400</v>
          </cell>
          <cell r="J1131">
            <v>2400</v>
          </cell>
          <cell r="K1131">
            <v>2400</v>
          </cell>
          <cell r="L1131">
            <v>2400</v>
          </cell>
          <cell r="M1131">
            <v>2400</v>
          </cell>
          <cell r="N1131">
            <v>2400</v>
          </cell>
          <cell r="O1131">
            <v>2400</v>
          </cell>
          <cell r="P1131">
            <v>2400</v>
          </cell>
          <cell r="Q1131">
            <v>2400</v>
          </cell>
        </row>
        <row r="1132">
          <cell r="B1132" t="str">
            <v>30507032900</v>
          </cell>
          <cell r="C1132" t="str">
            <v>30507</v>
          </cell>
          <cell r="D1132">
            <v>2900</v>
          </cell>
          <cell r="E1132">
            <v>95900</v>
          </cell>
          <cell r="F1132">
            <v>7992</v>
          </cell>
          <cell r="G1132">
            <v>7992</v>
          </cell>
          <cell r="H1132">
            <v>7992</v>
          </cell>
          <cell r="I1132">
            <v>7992</v>
          </cell>
          <cell r="J1132">
            <v>7992</v>
          </cell>
          <cell r="K1132">
            <v>7992</v>
          </cell>
          <cell r="L1132">
            <v>7992</v>
          </cell>
          <cell r="M1132">
            <v>7992</v>
          </cell>
          <cell r="N1132">
            <v>7992</v>
          </cell>
          <cell r="O1132">
            <v>7992</v>
          </cell>
          <cell r="P1132">
            <v>7992</v>
          </cell>
          <cell r="Q1132">
            <v>7988</v>
          </cell>
        </row>
        <row r="1133">
          <cell r="B1133" t="str">
            <v>30507032907</v>
          </cell>
          <cell r="C1133" t="str">
            <v>30507</v>
          </cell>
          <cell r="D1133">
            <v>2907</v>
          </cell>
          <cell r="E1133">
            <v>72600</v>
          </cell>
          <cell r="F1133">
            <v>6050</v>
          </cell>
          <cell r="G1133">
            <v>6050</v>
          </cell>
          <cell r="H1133">
            <v>6050</v>
          </cell>
          <cell r="I1133">
            <v>6050</v>
          </cell>
          <cell r="J1133">
            <v>6050</v>
          </cell>
          <cell r="K1133">
            <v>6050</v>
          </cell>
          <cell r="L1133">
            <v>6050</v>
          </cell>
          <cell r="M1133">
            <v>6050</v>
          </cell>
          <cell r="N1133">
            <v>6050</v>
          </cell>
          <cell r="O1133">
            <v>6050</v>
          </cell>
          <cell r="P1133">
            <v>6050</v>
          </cell>
          <cell r="Q1133">
            <v>6050</v>
          </cell>
        </row>
        <row r="1134">
          <cell r="B1134" t="str">
            <v>30507032908</v>
          </cell>
          <cell r="C1134" t="str">
            <v>30507</v>
          </cell>
          <cell r="D1134">
            <v>2908</v>
          </cell>
          <cell r="E1134">
            <v>32100</v>
          </cell>
          <cell r="F1134">
            <v>2675</v>
          </cell>
          <cell r="G1134">
            <v>2675</v>
          </cell>
          <cell r="H1134">
            <v>2675</v>
          </cell>
          <cell r="I1134">
            <v>2675</v>
          </cell>
          <cell r="J1134">
            <v>2675</v>
          </cell>
          <cell r="K1134">
            <v>2675</v>
          </cell>
          <cell r="L1134">
            <v>2675</v>
          </cell>
          <cell r="M1134">
            <v>2675</v>
          </cell>
          <cell r="N1134">
            <v>2675</v>
          </cell>
          <cell r="O1134">
            <v>2675</v>
          </cell>
          <cell r="P1134">
            <v>2675</v>
          </cell>
          <cell r="Q1134">
            <v>2675</v>
          </cell>
        </row>
        <row r="1135">
          <cell r="B1135" t="str">
            <v>30507033101</v>
          </cell>
          <cell r="C1135" t="str">
            <v>30507</v>
          </cell>
          <cell r="D1135">
            <v>3101</v>
          </cell>
          <cell r="E1135">
            <v>128500</v>
          </cell>
          <cell r="F1135">
            <v>10708</v>
          </cell>
          <cell r="G1135">
            <v>10708</v>
          </cell>
          <cell r="H1135">
            <v>10708</v>
          </cell>
          <cell r="I1135">
            <v>10708</v>
          </cell>
          <cell r="J1135">
            <v>10708</v>
          </cell>
          <cell r="K1135">
            <v>10708</v>
          </cell>
          <cell r="L1135">
            <v>10708</v>
          </cell>
          <cell r="M1135">
            <v>10708</v>
          </cell>
          <cell r="N1135">
            <v>10708</v>
          </cell>
          <cell r="O1135">
            <v>10708</v>
          </cell>
          <cell r="P1135">
            <v>10708</v>
          </cell>
          <cell r="Q1135">
            <v>10712</v>
          </cell>
        </row>
        <row r="1136">
          <cell r="B1136" t="str">
            <v>30507033103</v>
          </cell>
          <cell r="C1136" t="str">
            <v>30507</v>
          </cell>
          <cell r="D1136">
            <v>3103</v>
          </cell>
          <cell r="E1136">
            <v>78800</v>
          </cell>
          <cell r="F1136">
            <v>6567</v>
          </cell>
          <cell r="G1136">
            <v>6567</v>
          </cell>
          <cell r="H1136">
            <v>6567</v>
          </cell>
          <cell r="I1136">
            <v>6567</v>
          </cell>
          <cell r="J1136">
            <v>6567</v>
          </cell>
          <cell r="K1136">
            <v>6567</v>
          </cell>
          <cell r="L1136">
            <v>6567</v>
          </cell>
          <cell r="M1136">
            <v>6567</v>
          </cell>
          <cell r="N1136">
            <v>6567</v>
          </cell>
          <cell r="O1136">
            <v>6567</v>
          </cell>
          <cell r="P1136">
            <v>6567</v>
          </cell>
          <cell r="Q1136">
            <v>6563</v>
          </cell>
        </row>
        <row r="1137">
          <cell r="B1137" t="str">
            <v>30507033106</v>
          </cell>
          <cell r="C1137" t="str">
            <v>30507</v>
          </cell>
          <cell r="D1137">
            <v>3106</v>
          </cell>
          <cell r="E1137">
            <v>4300</v>
          </cell>
          <cell r="F1137">
            <v>358</v>
          </cell>
          <cell r="G1137">
            <v>358</v>
          </cell>
          <cell r="H1137">
            <v>358</v>
          </cell>
          <cell r="I1137">
            <v>358</v>
          </cell>
          <cell r="J1137">
            <v>358</v>
          </cell>
          <cell r="K1137">
            <v>358</v>
          </cell>
          <cell r="L1137">
            <v>358</v>
          </cell>
          <cell r="M1137">
            <v>358</v>
          </cell>
          <cell r="N1137">
            <v>358</v>
          </cell>
          <cell r="O1137">
            <v>358</v>
          </cell>
          <cell r="P1137">
            <v>358</v>
          </cell>
          <cell r="Q1137">
            <v>362</v>
          </cell>
        </row>
        <row r="1138">
          <cell r="B1138" t="str">
            <v>30507033302</v>
          </cell>
          <cell r="C1138" t="str">
            <v>30507</v>
          </cell>
          <cell r="D1138">
            <v>3302</v>
          </cell>
          <cell r="E1138">
            <v>25700</v>
          </cell>
          <cell r="F1138">
            <v>2142</v>
          </cell>
          <cell r="G1138">
            <v>2142</v>
          </cell>
          <cell r="H1138">
            <v>2142</v>
          </cell>
          <cell r="I1138">
            <v>2142</v>
          </cell>
          <cell r="J1138">
            <v>2142</v>
          </cell>
          <cell r="K1138">
            <v>2142</v>
          </cell>
          <cell r="L1138">
            <v>2142</v>
          </cell>
          <cell r="M1138">
            <v>2142</v>
          </cell>
          <cell r="N1138">
            <v>2142</v>
          </cell>
          <cell r="O1138">
            <v>2142</v>
          </cell>
          <cell r="P1138">
            <v>2142</v>
          </cell>
          <cell r="Q1138">
            <v>2138</v>
          </cell>
        </row>
        <row r="1139">
          <cell r="B1139" t="str">
            <v>30507033303</v>
          </cell>
          <cell r="C1139" t="str">
            <v>30507</v>
          </cell>
          <cell r="D1139">
            <v>3303</v>
          </cell>
          <cell r="E1139">
            <v>29200</v>
          </cell>
          <cell r="F1139">
            <v>2433</v>
          </cell>
          <cell r="G1139">
            <v>2433</v>
          </cell>
          <cell r="H1139">
            <v>2433</v>
          </cell>
          <cell r="I1139">
            <v>2433</v>
          </cell>
          <cell r="J1139">
            <v>2433</v>
          </cell>
          <cell r="K1139">
            <v>2433</v>
          </cell>
          <cell r="L1139">
            <v>2433</v>
          </cell>
          <cell r="M1139">
            <v>2433</v>
          </cell>
          <cell r="N1139">
            <v>2433</v>
          </cell>
          <cell r="O1139">
            <v>2433</v>
          </cell>
          <cell r="P1139">
            <v>2433</v>
          </cell>
          <cell r="Q1139">
            <v>2437</v>
          </cell>
        </row>
        <row r="1140">
          <cell r="B1140" t="str">
            <v>30507033410</v>
          </cell>
          <cell r="C1140" t="str">
            <v>30507</v>
          </cell>
          <cell r="D1140">
            <v>3410</v>
          </cell>
          <cell r="E1140">
            <v>9100</v>
          </cell>
          <cell r="F1140">
            <v>758</v>
          </cell>
          <cell r="G1140">
            <v>758</v>
          </cell>
          <cell r="H1140">
            <v>758</v>
          </cell>
          <cell r="I1140">
            <v>758</v>
          </cell>
          <cell r="J1140">
            <v>758</v>
          </cell>
          <cell r="K1140">
            <v>758</v>
          </cell>
          <cell r="L1140">
            <v>758</v>
          </cell>
          <cell r="M1140">
            <v>758</v>
          </cell>
          <cell r="N1140">
            <v>758</v>
          </cell>
          <cell r="O1140">
            <v>758</v>
          </cell>
          <cell r="P1140">
            <v>758</v>
          </cell>
          <cell r="Q1140">
            <v>762</v>
          </cell>
        </row>
        <row r="1141">
          <cell r="B1141" t="str">
            <v>30508031302</v>
          </cell>
          <cell r="C1141" t="str">
            <v>30508</v>
          </cell>
          <cell r="D1141">
            <v>1302</v>
          </cell>
          <cell r="E1141">
            <v>396000</v>
          </cell>
          <cell r="F1141">
            <v>33000</v>
          </cell>
          <cell r="G1141">
            <v>33000</v>
          </cell>
          <cell r="H1141">
            <v>33000</v>
          </cell>
          <cell r="I1141">
            <v>33000</v>
          </cell>
          <cell r="J1141">
            <v>33000</v>
          </cell>
          <cell r="K1141">
            <v>33000</v>
          </cell>
          <cell r="L1141">
            <v>33000</v>
          </cell>
          <cell r="M1141">
            <v>33000</v>
          </cell>
          <cell r="N1141">
            <v>33000</v>
          </cell>
          <cell r="O1141">
            <v>33000</v>
          </cell>
          <cell r="P1141">
            <v>33000</v>
          </cell>
          <cell r="Q1141">
            <v>33000</v>
          </cell>
        </row>
        <row r="1142">
          <cell r="B1142" t="str">
            <v>30508032103</v>
          </cell>
          <cell r="C1142" t="str">
            <v>30508</v>
          </cell>
          <cell r="D1142">
            <v>2103</v>
          </cell>
          <cell r="E1142">
            <v>91200</v>
          </cell>
          <cell r="F1142">
            <v>7600</v>
          </cell>
          <cell r="G1142">
            <v>7600</v>
          </cell>
          <cell r="H1142">
            <v>7600</v>
          </cell>
          <cell r="I1142">
            <v>7600</v>
          </cell>
          <cell r="J1142">
            <v>7600</v>
          </cell>
          <cell r="K1142">
            <v>7600</v>
          </cell>
          <cell r="L1142">
            <v>7600</v>
          </cell>
          <cell r="M1142">
            <v>7600</v>
          </cell>
          <cell r="N1142">
            <v>7600</v>
          </cell>
          <cell r="O1142">
            <v>7600</v>
          </cell>
          <cell r="P1142">
            <v>7600</v>
          </cell>
          <cell r="Q1142">
            <v>7600</v>
          </cell>
        </row>
        <row r="1143">
          <cell r="B1143" t="str">
            <v>30508032202</v>
          </cell>
          <cell r="C1143" t="str">
            <v>30508</v>
          </cell>
          <cell r="D1143">
            <v>2202</v>
          </cell>
          <cell r="E1143">
            <v>315484</v>
          </cell>
          <cell r="F1143">
            <v>26290</v>
          </cell>
          <cell r="G1143">
            <v>26290</v>
          </cell>
          <cell r="H1143">
            <v>26290</v>
          </cell>
          <cell r="I1143">
            <v>26290</v>
          </cell>
          <cell r="J1143">
            <v>26290</v>
          </cell>
          <cell r="K1143">
            <v>26290</v>
          </cell>
          <cell r="L1143">
            <v>26290</v>
          </cell>
          <cell r="M1143">
            <v>26290</v>
          </cell>
          <cell r="N1143">
            <v>26290</v>
          </cell>
          <cell r="O1143">
            <v>26290</v>
          </cell>
          <cell r="P1143">
            <v>26290</v>
          </cell>
          <cell r="Q1143">
            <v>26294</v>
          </cell>
        </row>
        <row r="1144">
          <cell r="B1144" t="str">
            <v>30508032207</v>
          </cell>
          <cell r="C1144" t="str">
            <v>30508</v>
          </cell>
          <cell r="D1144">
            <v>2207</v>
          </cell>
          <cell r="E1144">
            <v>118073</v>
          </cell>
          <cell r="F1144">
            <v>9839</v>
          </cell>
          <cell r="G1144">
            <v>9839</v>
          </cell>
          <cell r="H1144">
            <v>9839</v>
          </cell>
          <cell r="I1144">
            <v>9839</v>
          </cell>
          <cell r="J1144">
            <v>9839</v>
          </cell>
          <cell r="K1144">
            <v>9839</v>
          </cell>
          <cell r="L1144">
            <v>9839</v>
          </cell>
          <cell r="M1144">
            <v>9839</v>
          </cell>
          <cell r="N1144">
            <v>9839</v>
          </cell>
          <cell r="O1144">
            <v>9839</v>
          </cell>
          <cell r="P1144">
            <v>9839</v>
          </cell>
          <cell r="Q1144">
            <v>9844</v>
          </cell>
        </row>
        <row r="1145">
          <cell r="B1145" t="str">
            <v>30508032208</v>
          </cell>
          <cell r="C1145" t="str">
            <v>30508</v>
          </cell>
          <cell r="D1145">
            <v>2208</v>
          </cell>
          <cell r="E1145">
            <v>56671</v>
          </cell>
          <cell r="F1145">
            <v>4723</v>
          </cell>
          <cell r="G1145">
            <v>4723</v>
          </cell>
          <cell r="H1145">
            <v>4723</v>
          </cell>
          <cell r="I1145">
            <v>4723</v>
          </cell>
          <cell r="J1145">
            <v>4723</v>
          </cell>
          <cell r="K1145">
            <v>4723</v>
          </cell>
          <cell r="L1145">
            <v>4723</v>
          </cell>
          <cell r="M1145">
            <v>4723</v>
          </cell>
          <cell r="N1145">
            <v>4723</v>
          </cell>
          <cell r="O1145">
            <v>4723</v>
          </cell>
          <cell r="P1145">
            <v>4723</v>
          </cell>
          <cell r="Q1145">
            <v>4718</v>
          </cell>
        </row>
        <row r="1146">
          <cell r="B1146" t="str">
            <v>30508032306</v>
          </cell>
          <cell r="C1146" t="str">
            <v>30508</v>
          </cell>
          <cell r="D1146">
            <v>2306</v>
          </cell>
          <cell r="E1146">
            <v>287500</v>
          </cell>
          <cell r="F1146">
            <v>23958</v>
          </cell>
          <cell r="G1146">
            <v>23958</v>
          </cell>
          <cell r="H1146">
            <v>23958</v>
          </cell>
          <cell r="I1146">
            <v>23958</v>
          </cell>
          <cell r="J1146">
            <v>23958</v>
          </cell>
          <cell r="K1146">
            <v>23958</v>
          </cell>
          <cell r="L1146">
            <v>23958</v>
          </cell>
          <cell r="M1146">
            <v>23958</v>
          </cell>
          <cell r="N1146">
            <v>23958</v>
          </cell>
          <cell r="O1146">
            <v>23958</v>
          </cell>
          <cell r="P1146">
            <v>23958</v>
          </cell>
          <cell r="Q1146">
            <v>23962</v>
          </cell>
        </row>
        <row r="1147">
          <cell r="B1147" t="str">
            <v>30508032405</v>
          </cell>
          <cell r="C1147" t="str">
            <v>30508</v>
          </cell>
          <cell r="D1147">
            <v>2405</v>
          </cell>
          <cell r="E1147">
            <v>153520</v>
          </cell>
          <cell r="F1147">
            <v>12793</v>
          </cell>
          <cell r="G1147">
            <v>12793</v>
          </cell>
          <cell r="H1147">
            <v>12793</v>
          </cell>
          <cell r="I1147">
            <v>12793</v>
          </cell>
          <cell r="J1147">
            <v>12793</v>
          </cell>
          <cell r="K1147">
            <v>12793</v>
          </cell>
          <cell r="L1147">
            <v>12793</v>
          </cell>
          <cell r="M1147">
            <v>12793</v>
          </cell>
          <cell r="N1147">
            <v>12793</v>
          </cell>
          <cell r="O1147">
            <v>12793</v>
          </cell>
          <cell r="P1147">
            <v>12793</v>
          </cell>
          <cell r="Q1147">
            <v>12797</v>
          </cell>
        </row>
        <row r="1148">
          <cell r="B1148" t="str">
            <v>30508032701</v>
          </cell>
          <cell r="C1148" t="str">
            <v>30508</v>
          </cell>
          <cell r="D1148">
            <v>2701</v>
          </cell>
          <cell r="E1148">
            <v>149400</v>
          </cell>
          <cell r="F1148">
            <v>12450</v>
          </cell>
          <cell r="G1148">
            <v>12450</v>
          </cell>
          <cell r="H1148">
            <v>12450</v>
          </cell>
          <cell r="I1148">
            <v>12450</v>
          </cell>
          <cell r="J1148">
            <v>12450</v>
          </cell>
          <cell r="K1148">
            <v>12450</v>
          </cell>
          <cell r="L1148">
            <v>12450</v>
          </cell>
          <cell r="M1148">
            <v>12450</v>
          </cell>
          <cell r="N1148">
            <v>12450</v>
          </cell>
          <cell r="O1148">
            <v>12450</v>
          </cell>
          <cell r="P1148">
            <v>12450</v>
          </cell>
          <cell r="Q1148">
            <v>12450</v>
          </cell>
        </row>
        <row r="1149">
          <cell r="B1149" t="str">
            <v>30508032702</v>
          </cell>
          <cell r="C1149" t="str">
            <v>30508</v>
          </cell>
          <cell r="D1149">
            <v>2702</v>
          </cell>
          <cell r="E1149">
            <v>42900</v>
          </cell>
          <cell r="F1149">
            <v>3575</v>
          </cell>
          <cell r="G1149">
            <v>3575</v>
          </cell>
          <cell r="H1149">
            <v>3575</v>
          </cell>
          <cell r="I1149">
            <v>3575</v>
          </cell>
          <cell r="J1149">
            <v>3575</v>
          </cell>
          <cell r="K1149">
            <v>3575</v>
          </cell>
          <cell r="L1149">
            <v>3575</v>
          </cell>
          <cell r="M1149">
            <v>3575</v>
          </cell>
          <cell r="N1149">
            <v>3575</v>
          </cell>
          <cell r="O1149">
            <v>3575</v>
          </cell>
          <cell r="P1149">
            <v>3575</v>
          </cell>
          <cell r="Q1149">
            <v>3575</v>
          </cell>
        </row>
        <row r="1150">
          <cell r="B1150" t="str">
            <v>30508032704</v>
          </cell>
          <cell r="C1150" t="str">
            <v>30508</v>
          </cell>
          <cell r="D1150">
            <v>2704</v>
          </cell>
          <cell r="E1150">
            <v>78500</v>
          </cell>
          <cell r="F1150">
            <v>6542</v>
          </cell>
          <cell r="G1150">
            <v>6542</v>
          </cell>
          <cell r="H1150">
            <v>6542</v>
          </cell>
          <cell r="I1150">
            <v>6542</v>
          </cell>
          <cell r="J1150">
            <v>6542</v>
          </cell>
          <cell r="K1150">
            <v>6542</v>
          </cell>
          <cell r="L1150">
            <v>6542</v>
          </cell>
          <cell r="M1150">
            <v>6542</v>
          </cell>
          <cell r="N1150">
            <v>6542</v>
          </cell>
          <cell r="O1150">
            <v>6542</v>
          </cell>
          <cell r="P1150">
            <v>6542</v>
          </cell>
          <cell r="Q1150">
            <v>6538</v>
          </cell>
        </row>
        <row r="1151">
          <cell r="B1151" t="str">
            <v>30508032705</v>
          </cell>
          <cell r="C1151" t="str">
            <v>30508</v>
          </cell>
          <cell r="D1151">
            <v>2705</v>
          </cell>
          <cell r="E1151">
            <v>32100</v>
          </cell>
          <cell r="F1151">
            <v>2675</v>
          </cell>
          <cell r="G1151">
            <v>2675</v>
          </cell>
          <cell r="H1151">
            <v>2675</v>
          </cell>
          <cell r="I1151">
            <v>2675</v>
          </cell>
          <cell r="J1151">
            <v>2675</v>
          </cell>
          <cell r="K1151">
            <v>2675</v>
          </cell>
          <cell r="L1151">
            <v>2675</v>
          </cell>
          <cell r="M1151">
            <v>2675</v>
          </cell>
          <cell r="N1151">
            <v>2675</v>
          </cell>
          <cell r="O1151">
            <v>2675</v>
          </cell>
          <cell r="P1151">
            <v>2675</v>
          </cell>
          <cell r="Q1151">
            <v>2675</v>
          </cell>
        </row>
        <row r="1152">
          <cell r="B1152" t="str">
            <v>30508032711</v>
          </cell>
          <cell r="C1152" t="str">
            <v>30508</v>
          </cell>
          <cell r="D1152">
            <v>2711</v>
          </cell>
          <cell r="E1152">
            <v>93100</v>
          </cell>
          <cell r="F1152">
            <v>7758</v>
          </cell>
          <cell r="G1152">
            <v>7758</v>
          </cell>
          <cell r="H1152">
            <v>7758</v>
          </cell>
          <cell r="I1152">
            <v>7758</v>
          </cell>
          <cell r="J1152">
            <v>7758</v>
          </cell>
          <cell r="K1152">
            <v>7758</v>
          </cell>
          <cell r="L1152">
            <v>7758</v>
          </cell>
          <cell r="M1152">
            <v>7758</v>
          </cell>
          <cell r="N1152">
            <v>7758</v>
          </cell>
          <cell r="O1152">
            <v>7758</v>
          </cell>
          <cell r="P1152">
            <v>7758</v>
          </cell>
          <cell r="Q1152">
            <v>7762</v>
          </cell>
        </row>
        <row r="1153">
          <cell r="B1153" t="str">
            <v>30508032800</v>
          </cell>
          <cell r="C1153" t="str">
            <v>30508</v>
          </cell>
          <cell r="D1153">
            <v>2800</v>
          </cell>
          <cell r="E1153">
            <v>235900</v>
          </cell>
          <cell r="F1153">
            <v>19658</v>
          </cell>
          <cell r="G1153">
            <v>19658</v>
          </cell>
          <cell r="H1153">
            <v>19658</v>
          </cell>
          <cell r="I1153">
            <v>19658</v>
          </cell>
          <cell r="J1153">
            <v>19658</v>
          </cell>
          <cell r="K1153">
            <v>19658</v>
          </cell>
          <cell r="L1153">
            <v>19658</v>
          </cell>
          <cell r="M1153">
            <v>19658</v>
          </cell>
          <cell r="N1153">
            <v>19658</v>
          </cell>
          <cell r="O1153">
            <v>19658</v>
          </cell>
          <cell r="P1153">
            <v>19658</v>
          </cell>
          <cell r="Q1153">
            <v>19662</v>
          </cell>
        </row>
        <row r="1154">
          <cell r="B1154" t="str">
            <v>30508032900</v>
          </cell>
          <cell r="C1154" t="str">
            <v>30508</v>
          </cell>
          <cell r="D1154">
            <v>2900</v>
          </cell>
          <cell r="E1154">
            <v>384400</v>
          </cell>
          <cell r="F1154">
            <v>32033</v>
          </cell>
          <cell r="G1154">
            <v>32033</v>
          </cell>
          <cell r="H1154">
            <v>32033</v>
          </cell>
          <cell r="I1154">
            <v>32033</v>
          </cell>
          <cell r="J1154">
            <v>32033</v>
          </cell>
          <cell r="K1154">
            <v>32033</v>
          </cell>
          <cell r="L1154">
            <v>32033</v>
          </cell>
          <cell r="M1154">
            <v>32033</v>
          </cell>
          <cell r="N1154">
            <v>32033</v>
          </cell>
          <cell r="O1154">
            <v>32033</v>
          </cell>
          <cell r="P1154">
            <v>32033</v>
          </cell>
          <cell r="Q1154">
            <v>32037</v>
          </cell>
        </row>
        <row r="1155">
          <cell r="B1155" t="str">
            <v>30508032906</v>
          </cell>
          <cell r="C1155" t="str">
            <v>30508</v>
          </cell>
          <cell r="D1155">
            <v>2906</v>
          </cell>
          <cell r="E1155">
            <v>1413300</v>
          </cell>
          <cell r="F1155">
            <v>117775</v>
          </cell>
          <cell r="G1155">
            <v>117775</v>
          </cell>
          <cell r="H1155">
            <v>117775</v>
          </cell>
          <cell r="I1155">
            <v>117775</v>
          </cell>
          <cell r="J1155">
            <v>117775</v>
          </cell>
          <cell r="K1155">
            <v>117775</v>
          </cell>
          <cell r="L1155">
            <v>117775</v>
          </cell>
          <cell r="M1155">
            <v>117775</v>
          </cell>
          <cell r="N1155">
            <v>117775</v>
          </cell>
          <cell r="O1155">
            <v>117775</v>
          </cell>
          <cell r="P1155">
            <v>117775</v>
          </cell>
          <cell r="Q1155">
            <v>117775</v>
          </cell>
        </row>
        <row r="1156">
          <cell r="B1156" t="str">
            <v>30508032907</v>
          </cell>
          <cell r="C1156" t="str">
            <v>30508</v>
          </cell>
          <cell r="D1156">
            <v>2907</v>
          </cell>
          <cell r="E1156">
            <v>187600</v>
          </cell>
          <cell r="F1156">
            <v>15633</v>
          </cell>
          <cell r="G1156">
            <v>15633</v>
          </cell>
          <cell r="H1156">
            <v>15633</v>
          </cell>
          <cell r="I1156">
            <v>15633</v>
          </cell>
          <cell r="J1156">
            <v>15633</v>
          </cell>
          <cell r="K1156">
            <v>15633</v>
          </cell>
          <cell r="L1156">
            <v>15633</v>
          </cell>
          <cell r="M1156">
            <v>15633</v>
          </cell>
          <cell r="N1156">
            <v>15633</v>
          </cell>
          <cell r="O1156">
            <v>15633</v>
          </cell>
          <cell r="P1156">
            <v>15633</v>
          </cell>
          <cell r="Q1156">
            <v>15637</v>
          </cell>
        </row>
        <row r="1157">
          <cell r="B1157" t="str">
            <v>30508033101</v>
          </cell>
          <cell r="C1157" t="str">
            <v>30508</v>
          </cell>
          <cell r="D1157">
            <v>3101</v>
          </cell>
          <cell r="E1157">
            <v>150900</v>
          </cell>
          <cell r="F1157">
            <v>12575</v>
          </cell>
          <cell r="G1157">
            <v>12575</v>
          </cell>
          <cell r="H1157">
            <v>12575</v>
          </cell>
          <cell r="I1157">
            <v>12575</v>
          </cell>
          <cell r="J1157">
            <v>12575</v>
          </cell>
          <cell r="K1157">
            <v>12575</v>
          </cell>
          <cell r="L1157">
            <v>12575</v>
          </cell>
          <cell r="M1157">
            <v>12575</v>
          </cell>
          <cell r="N1157">
            <v>12575</v>
          </cell>
          <cell r="O1157">
            <v>12575</v>
          </cell>
          <cell r="P1157">
            <v>12575</v>
          </cell>
          <cell r="Q1157">
            <v>12575</v>
          </cell>
        </row>
        <row r="1158">
          <cell r="B1158" t="str">
            <v>30508033103</v>
          </cell>
          <cell r="C1158" t="str">
            <v>30508</v>
          </cell>
          <cell r="D1158">
            <v>3103</v>
          </cell>
          <cell r="E1158">
            <v>195800</v>
          </cell>
          <cell r="F1158">
            <v>16317</v>
          </cell>
          <cell r="G1158">
            <v>16317</v>
          </cell>
          <cell r="H1158">
            <v>16317</v>
          </cell>
          <cell r="I1158">
            <v>16317</v>
          </cell>
          <cell r="J1158">
            <v>16317</v>
          </cell>
          <cell r="K1158">
            <v>16317</v>
          </cell>
          <cell r="L1158">
            <v>16317</v>
          </cell>
          <cell r="M1158">
            <v>16317</v>
          </cell>
          <cell r="N1158">
            <v>16317</v>
          </cell>
          <cell r="O1158">
            <v>16317</v>
          </cell>
          <cell r="P1158">
            <v>16317</v>
          </cell>
          <cell r="Q1158">
            <v>16313</v>
          </cell>
        </row>
        <row r="1159">
          <cell r="B1159" t="str">
            <v>30508033106</v>
          </cell>
          <cell r="C1159" t="str">
            <v>30508</v>
          </cell>
          <cell r="D1159">
            <v>3106</v>
          </cell>
          <cell r="E1159">
            <v>27800</v>
          </cell>
          <cell r="F1159">
            <v>2317</v>
          </cell>
          <cell r="G1159">
            <v>2317</v>
          </cell>
          <cell r="H1159">
            <v>2317</v>
          </cell>
          <cell r="I1159">
            <v>2317</v>
          </cell>
          <cell r="J1159">
            <v>2317</v>
          </cell>
          <cell r="K1159">
            <v>2317</v>
          </cell>
          <cell r="L1159">
            <v>2317</v>
          </cell>
          <cell r="M1159">
            <v>2317</v>
          </cell>
          <cell r="N1159">
            <v>2317</v>
          </cell>
          <cell r="O1159">
            <v>2317</v>
          </cell>
          <cell r="P1159">
            <v>2317</v>
          </cell>
          <cell r="Q1159">
            <v>2313</v>
          </cell>
        </row>
        <row r="1160">
          <cell r="B1160" t="str">
            <v>30508033107</v>
          </cell>
          <cell r="C1160" t="str">
            <v>30508</v>
          </cell>
          <cell r="D1160">
            <v>3107</v>
          </cell>
          <cell r="E1160">
            <v>342400</v>
          </cell>
          <cell r="F1160">
            <v>28533</v>
          </cell>
          <cell r="G1160">
            <v>28533</v>
          </cell>
          <cell r="H1160">
            <v>28533</v>
          </cell>
          <cell r="I1160">
            <v>28533</v>
          </cell>
          <cell r="J1160">
            <v>28533</v>
          </cell>
          <cell r="K1160">
            <v>28533</v>
          </cell>
          <cell r="L1160">
            <v>28533</v>
          </cell>
          <cell r="M1160">
            <v>28533</v>
          </cell>
          <cell r="N1160">
            <v>28533</v>
          </cell>
          <cell r="O1160">
            <v>28533</v>
          </cell>
          <cell r="P1160">
            <v>28533</v>
          </cell>
          <cell r="Q1160">
            <v>28537</v>
          </cell>
        </row>
        <row r="1161">
          <cell r="B1161" t="str">
            <v>30508033302</v>
          </cell>
          <cell r="C1161" t="str">
            <v>30508</v>
          </cell>
          <cell r="D1161">
            <v>3302</v>
          </cell>
          <cell r="E1161">
            <v>428100</v>
          </cell>
          <cell r="F1161">
            <v>35675</v>
          </cell>
          <cell r="G1161">
            <v>35675</v>
          </cell>
          <cell r="H1161">
            <v>35675</v>
          </cell>
          <cell r="I1161">
            <v>35675</v>
          </cell>
          <cell r="J1161">
            <v>35675</v>
          </cell>
          <cell r="K1161">
            <v>35675</v>
          </cell>
          <cell r="L1161">
            <v>35675</v>
          </cell>
          <cell r="M1161">
            <v>35675</v>
          </cell>
          <cell r="N1161">
            <v>35675</v>
          </cell>
          <cell r="O1161">
            <v>35675</v>
          </cell>
          <cell r="P1161">
            <v>35675</v>
          </cell>
          <cell r="Q1161">
            <v>35675</v>
          </cell>
        </row>
        <row r="1162">
          <cell r="B1162" t="str">
            <v>30508033303</v>
          </cell>
          <cell r="C1162" t="str">
            <v>30508</v>
          </cell>
          <cell r="D1162">
            <v>3303</v>
          </cell>
          <cell r="E1162">
            <v>38500</v>
          </cell>
          <cell r="F1162">
            <v>3208</v>
          </cell>
          <cell r="G1162">
            <v>3208</v>
          </cell>
          <cell r="H1162">
            <v>3208</v>
          </cell>
          <cell r="I1162">
            <v>3208</v>
          </cell>
          <cell r="J1162">
            <v>3208</v>
          </cell>
          <cell r="K1162">
            <v>3208</v>
          </cell>
          <cell r="L1162">
            <v>3208</v>
          </cell>
          <cell r="M1162">
            <v>3208</v>
          </cell>
          <cell r="N1162">
            <v>3208</v>
          </cell>
          <cell r="O1162">
            <v>3208</v>
          </cell>
          <cell r="P1162">
            <v>3208</v>
          </cell>
          <cell r="Q1162">
            <v>3212</v>
          </cell>
        </row>
        <row r="1163">
          <cell r="B1163" t="str">
            <v>30508033401</v>
          </cell>
          <cell r="C1163" t="str">
            <v>30508</v>
          </cell>
          <cell r="D1163">
            <v>3401</v>
          </cell>
          <cell r="E1163">
            <v>181200</v>
          </cell>
          <cell r="F1163">
            <v>15100</v>
          </cell>
          <cell r="G1163">
            <v>15100</v>
          </cell>
          <cell r="H1163">
            <v>15100</v>
          </cell>
          <cell r="I1163">
            <v>15100</v>
          </cell>
          <cell r="J1163">
            <v>15100</v>
          </cell>
          <cell r="K1163">
            <v>15100</v>
          </cell>
          <cell r="L1163">
            <v>15100</v>
          </cell>
          <cell r="M1163">
            <v>15100</v>
          </cell>
          <cell r="N1163">
            <v>15100</v>
          </cell>
          <cell r="O1163">
            <v>15100</v>
          </cell>
          <cell r="P1163">
            <v>15100</v>
          </cell>
          <cell r="Q1163">
            <v>15100</v>
          </cell>
        </row>
        <row r="1164">
          <cell r="B1164" t="str">
            <v>30508033402</v>
          </cell>
          <cell r="C1164" t="str">
            <v>30508</v>
          </cell>
          <cell r="D1164">
            <v>3402</v>
          </cell>
          <cell r="E1164">
            <v>73100</v>
          </cell>
          <cell r="F1164">
            <v>6092</v>
          </cell>
          <cell r="G1164">
            <v>6092</v>
          </cell>
          <cell r="H1164">
            <v>6092</v>
          </cell>
          <cell r="I1164">
            <v>6092</v>
          </cell>
          <cell r="J1164">
            <v>6092</v>
          </cell>
          <cell r="K1164">
            <v>6092</v>
          </cell>
          <cell r="L1164">
            <v>6092</v>
          </cell>
          <cell r="M1164">
            <v>6092</v>
          </cell>
          <cell r="N1164">
            <v>6092</v>
          </cell>
          <cell r="O1164">
            <v>6092</v>
          </cell>
          <cell r="P1164">
            <v>6092</v>
          </cell>
          <cell r="Q1164">
            <v>6088</v>
          </cell>
        </row>
        <row r="1165">
          <cell r="B1165" t="str">
            <v>30508033404</v>
          </cell>
          <cell r="C1165" t="str">
            <v>30508</v>
          </cell>
          <cell r="D1165">
            <v>3404</v>
          </cell>
          <cell r="E1165">
            <v>316600</v>
          </cell>
          <cell r="F1165">
            <v>26383</v>
          </cell>
          <cell r="G1165">
            <v>26383</v>
          </cell>
          <cell r="H1165">
            <v>26383</v>
          </cell>
          <cell r="I1165">
            <v>26383</v>
          </cell>
          <cell r="J1165">
            <v>26383</v>
          </cell>
          <cell r="K1165">
            <v>26383</v>
          </cell>
          <cell r="L1165">
            <v>26383</v>
          </cell>
          <cell r="M1165">
            <v>26383</v>
          </cell>
          <cell r="N1165">
            <v>26383</v>
          </cell>
          <cell r="O1165">
            <v>26383</v>
          </cell>
          <cell r="P1165">
            <v>26383</v>
          </cell>
          <cell r="Q1165">
            <v>26387</v>
          </cell>
        </row>
        <row r="1166">
          <cell r="B1166" t="str">
            <v>30508033410</v>
          </cell>
          <cell r="C1166" t="str">
            <v>30508</v>
          </cell>
          <cell r="D1166">
            <v>3410</v>
          </cell>
          <cell r="E1166">
            <v>6100</v>
          </cell>
          <cell r="F1166">
            <v>508</v>
          </cell>
          <cell r="G1166">
            <v>508</v>
          </cell>
          <cell r="H1166">
            <v>508</v>
          </cell>
          <cell r="I1166">
            <v>508</v>
          </cell>
          <cell r="J1166">
            <v>508</v>
          </cell>
          <cell r="K1166">
            <v>508</v>
          </cell>
          <cell r="L1166">
            <v>508</v>
          </cell>
          <cell r="M1166">
            <v>508</v>
          </cell>
          <cell r="N1166">
            <v>508</v>
          </cell>
          <cell r="O1166">
            <v>508</v>
          </cell>
          <cell r="P1166">
            <v>508</v>
          </cell>
          <cell r="Q1166">
            <v>512</v>
          </cell>
        </row>
        <row r="1167">
          <cell r="B1167" t="str">
            <v>30509031302</v>
          </cell>
          <cell r="C1167" t="str">
            <v>30509</v>
          </cell>
          <cell r="D1167">
            <v>1302</v>
          </cell>
          <cell r="E1167">
            <v>88000</v>
          </cell>
          <cell r="F1167">
            <v>7333</v>
          </cell>
          <cell r="G1167">
            <v>7333</v>
          </cell>
          <cell r="H1167">
            <v>7333</v>
          </cell>
          <cell r="I1167">
            <v>7333</v>
          </cell>
          <cell r="J1167">
            <v>7333</v>
          </cell>
          <cell r="K1167">
            <v>7333</v>
          </cell>
          <cell r="L1167">
            <v>7333</v>
          </cell>
          <cell r="M1167">
            <v>7333</v>
          </cell>
          <cell r="N1167">
            <v>7333</v>
          </cell>
          <cell r="O1167">
            <v>7333</v>
          </cell>
          <cell r="P1167">
            <v>7333</v>
          </cell>
          <cell r="Q1167">
            <v>7337</v>
          </cell>
        </row>
        <row r="1168">
          <cell r="B1168" t="str">
            <v>30509032103</v>
          </cell>
          <cell r="C1168" t="str">
            <v>30509</v>
          </cell>
          <cell r="D1168">
            <v>2103</v>
          </cell>
          <cell r="E1168">
            <v>13000</v>
          </cell>
          <cell r="F1168">
            <v>1083</v>
          </cell>
          <cell r="G1168">
            <v>1083</v>
          </cell>
          <cell r="H1168">
            <v>1083</v>
          </cell>
          <cell r="I1168">
            <v>1083</v>
          </cell>
          <cell r="J1168">
            <v>1083</v>
          </cell>
          <cell r="K1168">
            <v>1083</v>
          </cell>
          <cell r="L1168">
            <v>1083</v>
          </cell>
          <cell r="M1168">
            <v>1083</v>
          </cell>
          <cell r="N1168">
            <v>1083</v>
          </cell>
          <cell r="O1168">
            <v>1083</v>
          </cell>
          <cell r="P1168">
            <v>1083</v>
          </cell>
          <cell r="Q1168">
            <v>1087</v>
          </cell>
        </row>
        <row r="1169">
          <cell r="B1169" t="str">
            <v>30509032202</v>
          </cell>
          <cell r="C1169" t="str">
            <v>30509</v>
          </cell>
          <cell r="D1169">
            <v>2202</v>
          </cell>
          <cell r="E1169">
            <v>417</v>
          </cell>
          <cell r="F1169">
            <v>35</v>
          </cell>
          <cell r="G1169">
            <v>35</v>
          </cell>
          <cell r="H1169">
            <v>35</v>
          </cell>
          <cell r="I1169">
            <v>35</v>
          </cell>
          <cell r="J1169">
            <v>35</v>
          </cell>
          <cell r="K1169">
            <v>35</v>
          </cell>
          <cell r="L1169">
            <v>35</v>
          </cell>
          <cell r="M1169">
            <v>35</v>
          </cell>
          <cell r="N1169">
            <v>35</v>
          </cell>
          <cell r="O1169">
            <v>35</v>
          </cell>
          <cell r="P1169">
            <v>35</v>
          </cell>
          <cell r="Q1169">
            <v>32</v>
          </cell>
        </row>
        <row r="1170">
          <cell r="B1170" t="str">
            <v>30509032207</v>
          </cell>
          <cell r="C1170" t="str">
            <v>30509</v>
          </cell>
          <cell r="D1170">
            <v>2207</v>
          </cell>
          <cell r="E1170">
            <v>15777</v>
          </cell>
          <cell r="F1170">
            <v>1315</v>
          </cell>
          <cell r="G1170">
            <v>1315</v>
          </cell>
          <cell r="H1170">
            <v>1315</v>
          </cell>
          <cell r="I1170">
            <v>1315</v>
          </cell>
          <cell r="J1170">
            <v>1315</v>
          </cell>
          <cell r="K1170">
            <v>1315</v>
          </cell>
          <cell r="L1170">
            <v>1315</v>
          </cell>
          <cell r="M1170">
            <v>1315</v>
          </cell>
          <cell r="N1170">
            <v>1315</v>
          </cell>
          <cell r="O1170">
            <v>1315</v>
          </cell>
          <cell r="P1170">
            <v>1315</v>
          </cell>
          <cell r="Q1170">
            <v>1312</v>
          </cell>
        </row>
        <row r="1171">
          <cell r="B1171" t="str">
            <v>30509032208</v>
          </cell>
          <cell r="C1171" t="str">
            <v>30509</v>
          </cell>
          <cell r="D1171">
            <v>2208</v>
          </cell>
          <cell r="E1171">
            <v>1658</v>
          </cell>
          <cell r="F1171">
            <v>138</v>
          </cell>
          <cell r="G1171">
            <v>138</v>
          </cell>
          <cell r="H1171">
            <v>138</v>
          </cell>
          <cell r="I1171">
            <v>138</v>
          </cell>
          <cell r="J1171">
            <v>138</v>
          </cell>
          <cell r="K1171">
            <v>138</v>
          </cell>
          <cell r="L1171">
            <v>138</v>
          </cell>
          <cell r="M1171">
            <v>138</v>
          </cell>
          <cell r="N1171">
            <v>138</v>
          </cell>
          <cell r="O1171">
            <v>138</v>
          </cell>
          <cell r="P1171">
            <v>138</v>
          </cell>
          <cell r="Q1171">
            <v>140</v>
          </cell>
        </row>
        <row r="1172">
          <cell r="B1172" t="str">
            <v>30509032702</v>
          </cell>
          <cell r="C1172" t="str">
            <v>30509</v>
          </cell>
          <cell r="D1172">
            <v>2702</v>
          </cell>
          <cell r="E1172">
            <v>5500</v>
          </cell>
          <cell r="F1172">
            <v>458</v>
          </cell>
          <cell r="G1172">
            <v>458</v>
          </cell>
          <cell r="H1172">
            <v>458</v>
          </cell>
          <cell r="I1172">
            <v>458</v>
          </cell>
          <cell r="J1172">
            <v>458</v>
          </cell>
          <cell r="K1172">
            <v>458</v>
          </cell>
          <cell r="L1172">
            <v>458</v>
          </cell>
          <cell r="M1172">
            <v>458</v>
          </cell>
          <cell r="N1172">
            <v>458</v>
          </cell>
          <cell r="O1172">
            <v>458</v>
          </cell>
          <cell r="P1172">
            <v>458</v>
          </cell>
          <cell r="Q1172">
            <v>462</v>
          </cell>
        </row>
        <row r="1173">
          <cell r="B1173" t="str">
            <v>30509032705</v>
          </cell>
          <cell r="C1173" t="str">
            <v>30509</v>
          </cell>
          <cell r="D1173">
            <v>2705</v>
          </cell>
          <cell r="E1173">
            <v>6400</v>
          </cell>
          <cell r="F1173">
            <v>533</v>
          </cell>
          <cell r="G1173">
            <v>533</v>
          </cell>
          <cell r="H1173">
            <v>533</v>
          </cell>
          <cell r="I1173">
            <v>533</v>
          </cell>
          <cell r="J1173">
            <v>533</v>
          </cell>
          <cell r="K1173">
            <v>533</v>
          </cell>
          <cell r="L1173">
            <v>533</v>
          </cell>
          <cell r="M1173">
            <v>533</v>
          </cell>
          <cell r="N1173">
            <v>533</v>
          </cell>
          <cell r="O1173">
            <v>533</v>
          </cell>
          <cell r="P1173">
            <v>533</v>
          </cell>
          <cell r="Q1173">
            <v>537</v>
          </cell>
        </row>
        <row r="1174">
          <cell r="B1174" t="str">
            <v>30509032900</v>
          </cell>
          <cell r="C1174" t="str">
            <v>30509</v>
          </cell>
          <cell r="D1174">
            <v>2900</v>
          </cell>
          <cell r="E1174">
            <v>24200</v>
          </cell>
          <cell r="F1174">
            <v>2017</v>
          </cell>
          <cell r="G1174">
            <v>2017</v>
          </cell>
          <cell r="H1174">
            <v>2017</v>
          </cell>
          <cell r="I1174">
            <v>2017</v>
          </cell>
          <cell r="J1174">
            <v>2017</v>
          </cell>
          <cell r="K1174">
            <v>2017</v>
          </cell>
          <cell r="L1174">
            <v>2017</v>
          </cell>
          <cell r="M1174">
            <v>2017</v>
          </cell>
          <cell r="N1174">
            <v>2017</v>
          </cell>
          <cell r="O1174">
            <v>2017</v>
          </cell>
          <cell r="P1174">
            <v>2017</v>
          </cell>
          <cell r="Q1174">
            <v>2013</v>
          </cell>
        </row>
        <row r="1175">
          <cell r="B1175" t="str">
            <v>30509032907</v>
          </cell>
          <cell r="C1175" t="str">
            <v>30509</v>
          </cell>
          <cell r="D1175">
            <v>2907</v>
          </cell>
          <cell r="E1175">
            <v>14100</v>
          </cell>
          <cell r="F1175">
            <v>1175</v>
          </cell>
          <cell r="G1175">
            <v>1175</v>
          </cell>
          <cell r="H1175">
            <v>1175</v>
          </cell>
          <cell r="I1175">
            <v>1175</v>
          </cell>
          <cell r="J1175">
            <v>1175</v>
          </cell>
          <cell r="K1175">
            <v>1175</v>
          </cell>
          <cell r="L1175">
            <v>1175</v>
          </cell>
          <cell r="M1175">
            <v>1175</v>
          </cell>
          <cell r="N1175">
            <v>1175</v>
          </cell>
          <cell r="O1175">
            <v>1175</v>
          </cell>
          <cell r="P1175">
            <v>1175</v>
          </cell>
          <cell r="Q1175">
            <v>1175</v>
          </cell>
        </row>
        <row r="1176">
          <cell r="B1176" t="str">
            <v>30509033101</v>
          </cell>
          <cell r="C1176" t="str">
            <v>30509</v>
          </cell>
          <cell r="D1176">
            <v>3101</v>
          </cell>
          <cell r="E1176">
            <v>16900</v>
          </cell>
          <cell r="F1176">
            <v>1408</v>
          </cell>
          <cell r="G1176">
            <v>1408</v>
          </cell>
          <cell r="H1176">
            <v>1408</v>
          </cell>
          <cell r="I1176">
            <v>1408</v>
          </cell>
          <cell r="J1176">
            <v>1408</v>
          </cell>
          <cell r="K1176">
            <v>1408</v>
          </cell>
          <cell r="L1176">
            <v>1408</v>
          </cell>
          <cell r="M1176">
            <v>1408</v>
          </cell>
          <cell r="N1176">
            <v>1408</v>
          </cell>
          <cell r="O1176">
            <v>1408</v>
          </cell>
          <cell r="P1176">
            <v>1408</v>
          </cell>
          <cell r="Q1176">
            <v>1412</v>
          </cell>
        </row>
        <row r="1177">
          <cell r="B1177" t="str">
            <v>30509033103</v>
          </cell>
          <cell r="C1177" t="str">
            <v>30509</v>
          </cell>
          <cell r="D1177">
            <v>3103</v>
          </cell>
          <cell r="E1177">
            <v>13300</v>
          </cell>
          <cell r="F1177">
            <v>1108</v>
          </cell>
          <cell r="G1177">
            <v>1108</v>
          </cell>
          <cell r="H1177">
            <v>1108</v>
          </cell>
          <cell r="I1177">
            <v>1108</v>
          </cell>
          <cell r="J1177">
            <v>1108</v>
          </cell>
          <cell r="K1177">
            <v>1108</v>
          </cell>
          <cell r="L1177">
            <v>1108</v>
          </cell>
          <cell r="M1177">
            <v>1108</v>
          </cell>
          <cell r="N1177">
            <v>1108</v>
          </cell>
          <cell r="O1177">
            <v>1108</v>
          </cell>
          <cell r="P1177">
            <v>1108</v>
          </cell>
          <cell r="Q1177">
            <v>1112</v>
          </cell>
        </row>
        <row r="1178">
          <cell r="B1178" t="str">
            <v>30509033106</v>
          </cell>
          <cell r="C1178" t="str">
            <v>30509</v>
          </cell>
          <cell r="D1178">
            <v>3106</v>
          </cell>
          <cell r="E1178">
            <v>5400</v>
          </cell>
          <cell r="F1178">
            <v>450</v>
          </cell>
          <cell r="G1178">
            <v>450</v>
          </cell>
          <cell r="H1178">
            <v>450</v>
          </cell>
          <cell r="I1178">
            <v>450</v>
          </cell>
          <cell r="J1178">
            <v>450</v>
          </cell>
          <cell r="K1178">
            <v>450</v>
          </cell>
          <cell r="L1178">
            <v>450</v>
          </cell>
          <cell r="M1178">
            <v>450</v>
          </cell>
          <cell r="N1178">
            <v>450</v>
          </cell>
          <cell r="O1178">
            <v>450</v>
          </cell>
          <cell r="P1178">
            <v>450</v>
          </cell>
          <cell r="Q1178">
            <v>450</v>
          </cell>
        </row>
        <row r="1179">
          <cell r="B1179" t="str">
            <v>30509033302</v>
          </cell>
          <cell r="C1179" t="str">
            <v>30509</v>
          </cell>
          <cell r="D1179">
            <v>3302</v>
          </cell>
          <cell r="E1179">
            <v>26300</v>
          </cell>
          <cell r="F1179">
            <v>2192</v>
          </cell>
          <cell r="G1179">
            <v>2192</v>
          </cell>
          <cell r="H1179">
            <v>2192</v>
          </cell>
          <cell r="I1179">
            <v>2192</v>
          </cell>
          <cell r="J1179">
            <v>2192</v>
          </cell>
          <cell r="K1179">
            <v>2192</v>
          </cell>
          <cell r="L1179">
            <v>2192</v>
          </cell>
          <cell r="M1179">
            <v>2192</v>
          </cell>
          <cell r="N1179">
            <v>2192</v>
          </cell>
          <cell r="O1179">
            <v>2192</v>
          </cell>
          <cell r="P1179">
            <v>2192</v>
          </cell>
          <cell r="Q1179">
            <v>2188</v>
          </cell>
        </row>
        <row r="1180">
          <cell r="B1180" t="str">
            <v>30509033303</v>
          </cell>
          <cell r="C1180" t="str">
            <v>30509</v>
          </cell>
          <cell r="D1180">
            <v>3303</v>
          </cell>
          <cell r="E1180">
            <v>6400</v>
          </cell>
          <cell r="F1180">
            <v>533</v>
          </cell>
          <cell r="G1180">
            <v>533</v>
          </cell>
          <cell r="H1180">
            <v>533</v>
          </cell>
          <cell r="I1180">
            <v>533</v>
          </cell>
          <cell r="J1180">
            <v>533</v>
          </cell>
          <cell r="K1180">
            <v>533</v>
          </cell>
          <cell r="L1180">
            <v>533</v>
          </cell>
          <cell r="M1180">
            <v>533</v>
          </cell>
          <cell r="N1180">
            <v>533</v>
          </cell>
          <cell r="O1180">
            <v>533</v>
          </cell>
          <cell r="P1180">
            <v>533</v>
          </cell>
          <cell r="Q1180">
            <v>537</v>
          </cell>
        </row>
        <row r="1181">
          <cell r="B1181" t="str">
            <v>30510031302</v>
          </cell>
          <cell r="C1181" t="str">
            <v>30510</v>
          </cell>
          <cell r="D1181">
            <v>1302</v>
          </cell>
          <cell r="E1181">
            <v>39200</v>
          </cell>
          <cell r="F1181">
            <v>3267</v>
          </cell>
          <cell r="G1181">
            <v>3267</v>
          </cell>
          <cell r="H1181">
            <v>3267</v>
          </cell>
          <cell r="I1181">
            <v>3267</v>
          </cell>
          <cell r="J1181">
            <v>3267</v>
          </cell>
          <cell r="K1181">
            <v>3267</v>
          </cell>
          <cell r="L1181">
            <v>3267</v>
          </cell>
          <cell r="M1181">
            <v>3267</v>
          </cell>
          <cell r="N1181">
            <v>3267</v>
          </cell>
          <cell r="O1181">
            <v>3267</v>
          </cell>
          <cell r="P1181">
            <v>3267</v>
          </cell>
          <cell r="Q1181">
            <v>3263</v>
          </cell>
        </row>
        <row r="1182">
          <cell r="B1182" t="str">
            <v>30510032103</v>
          </cell>
          <cell r="C1182" t="str">
            <v>30510</v>
          </cell>
          <cell r="D1182">
            <v>2103</v>
          </cell>
          <cell r="E1182">
            <v>9100</v>
          </cell>
          <cell r="F1182">
            <v>758</v>
          </cell>
          <cell r="G1182">
            <v>758</v>
          </cell>
          <cell r="H1182">
            <v>758</v>
          </cell>
          <cell r="I1182">
            <v>758</v>
          </cell>
          <cell r="J1182">
            <v>758</v>
          </cell>
          <cell r="K1182">
            <v>758</v>
          </cell>
          <cell r="L1182">
            <v>758</v>
          </cell>
          <cell r="M1182">
            <v>758</v>
          </cell>
          <cell r="N1182">
            <v>758</v>
          </cell>
          <cell r="O1182">
            <v>758</v>
          </cell>
          <cell r="P1182">
            <v>758</v>
          </cell>
          <cell r="Q1182">
            <v>762</v>
          </cell>
        </row>
        <row r="1183">
          <cell r="B1183" t="str">
            <v>30510032207</v>
          </cell>
          <cell r="C1183" t="str">
            <v>30510</v>
          </cell>
          <cell r="D1183">
            <v>2207</v>
          </cell>
          <cell r="E1183">
            <v>78102</v>
          </cell>
          <cell r="F1183">
            <v>6508</v>
          </cell>
          <cell r="G1183">
            <v>6508</v>
          </cell>
          <cell r="H1183">
            <v>6508</v>
          </cell>
          <cell r="I1183">
            <v>6508</v>
          </cell>
          <cell r="J1183">
            <v>6508</v>
          </cell>
          <cell r="K1183">
            <v>6508</v>
          </cell>
          <cell r="L1183">
            <v>6508</v>
          </cell>
          <cell r="M1183">
            <v>6508</v>
          </cell>
          <cell r="N1183">
            <v>6508</v>
          </cell>
          <cell r="O1183">
            <v>6508</v>
          </cell>
          <cell r="P1183">
            <v>6508</v>
          </cell>
          <cell r="Q1183">
            <v>6514</v>
          </cell>
        </row>
        <row r="1184">
          <cell r="B1184" t="str">
            <v>30510032208</v>
          </cell>
          <cell r="C1184" t="str">
            <v>30510</v>
          </cell>
          <cell r="D1184">
            <v>2208</v>
          </cell>
          <cell r="E1184">
            <v>13516</v>
          </cell>
          <cell r="F1184">
            <v>1126</v>
          </cell>
          <cell r="G1184">
            <v>1126</v>
          </cell>
          <cell r="H1184">
            <v>1126</v>
          </cell>
          <cell r="I1184">
            <v>1126</v>
          </cell>
          <cell r="J1184">
            <v>1126</v>
          </cell>
          <cell r="K1184">
            <v>1126</v>
          </cell>
          <cell r="L1184">
            <v>1126</v>
          </cell>
          <cell r="M1184">
            <v>1126</v>
          </cell>
          <cell r="N1184">
            <v>1126</v>
          </cell>
          <cell r="O1184">
            <v>1126</v>
          </cell>
          <cell r="P1184">
            <v>1126</v>
          </cell>
          <cell r="Q1184">
            <v>1130</v>
          </cell>
        </row>
        <row r="1185">
          <cell r="B1185" t="str">
            <v>30510032701</v>
          </cell>
          <cell r="C1185" t="str">
            <v>30510</v>
          </cell>
          <cell r="D1185">
            <v>2701</v>
          </cell>
          <cell r="E1185">
            <v>26600</v>
          </cell>
          <cell r="F1185">
            <v>2217</v>
          </cell>
          <cell r="G1185">
            <v>2217</v>
          </cell>
          <cell r="H1185">
            <v>2217</v>
          </cell>
          <cell r="I1185">
            <v>2217</v>
          </cell>
          <cell r="J1185">
            <v>2217</v>
          </cell>
          <cell r="K1185">
            <v>2217</v>
          </cell>
          <cell r="L1185">
            <v>2217</v>
          </cell>
          <cell r="M1185">
            <v>2217</v>
          </cell>
          <cell r="N1185">
            <v>2217</v>
          </cell>
          <cell r="O1185">
            <v>2217</v>
          </cell>
          <cell r="P1185">
            <v>2217</v>
          </cell>
          <cell r="Q1185">
            <v>2213</v>
          </cell>
        </row>
        <row r="1186">
          <cell r="B1186" t="str">
            <v>30510032702</v>
          </cell>
          <cell r="C1186" t="str">
            <v>30510</v>
          </cell>
          <cell r="D1186">
            <v>2702</v>
          </cell>
          <cell r="E1186">
            <v>23100</v>
          </cell>
          <cell r="F1186">
            <v>1925</v>
          </cell>
          <cell r="G1186">
            <v>1925</v>
          </cell>
          <cell r="H1186">
            <v>1925</v>
          </cell>
          <cell r="I1186">
            <v>1925</v>
          </cell>
          <cell r="J1186">
            <v>1925</v>
          </cell>
          <cell r="K1186">
            <v>1925</v>
          </cell>
          <cell r="L1186">
            <v>1925</v>
          </cell>
          <cell r="M1186">
            <v>1925</v>
          </cell>
          <cell r="N1186">
            <v>1925</v>
          </cell>
          <cell r="O1186">
            <v>1925</v>
          </cell>
          <cell r="P1186">
            <v>1925</v>
          </cell>
          <cell r="Q1186">
            <v>1925</v>
          </cell>
        </row>
        <row r="1187">
          <cell r="B1187" t="str">
            <v>30510032704</v>
          </cell>
          <cell r="C1187" t="str">
            <v>30510</v>
          </cell>
          <cell r="D1187">
            <v>2704</v>
          </cell>
          <cell r="E1187">
            <v>3900</v>
          </cell>
          <cell r="F1187">
            <v>325</v>
          </cell>
          <cell r="G1187">
            <v>325</v>
          </cell>
          <cell r="H1187">
            <v>325</v>
          </cell>
          <cell r="I1187">
            <v>325</v>
          </cell>
          <cell r="J1187">
            <v>325</v>
          </cell>
          <cell r="K1187">
            <v>325</v>
          </cell>
          <cell r="L1187">
            <v>325</v>
          </cell>
          <cell r="M1187">
            <v>325</v>
          </cell>
          <cell r="N1187">
            <v>325</v>
          </cell>
          <cell r="O1187">
            <v>325</v>
          </cell>
          <cell r="P1187">
            <v>325</v>
          </cell>
          <cell r="Q1187">
            <v>325</v>
          </cell>
        </row>
        <row r="1188">
          <cell r="B1188" t="str">
            <v>30510032705</v>
          </cell>
          <cell r="C1188" t="str">
            <v>30510</v>
          </cell>
          <cell r="D1188">
            <v>2705</v>
          </cell>
          <cell r="E1188">
            <v>17900</v>
          </cell>
          <cell r="F1188">
            <v>1492</v>
          </cell>
          <cell r="G1188">
            <v>1492</v>
          </cell>
          <cell r="H1188">
            <v>1492</v>
          </cell>
          <cell r="I1188">
            <v>1492</v>
          </cell>
          <cell r="J1188">
            <v>1492</v>
          </cell>
          <cell r="K1188">
            <v>1492</v>
          </cell>
          <cell r="L1188">
            <v>1492</v>
          </cell>
          <cell r="M1188">
            <v>1492</v>
          </cell>
          <cell r="N1188">
            <v>1492</v>
          </cell>
          <cell r="O1188">
            <v>1492</v>
          </cell>
          <cell r="P1188">
            <v>1492</v>
          </cell>
          <cell r="Q1188">
            <v>1488</v>
          </cell>
        </row>
        <row r="1189">
          <cell r="B1189" t="str">
            <v>30510032800</v>
          </cell>
          <cell r="C1189" t="str">
            <v>30510</v>
          </cell>
          <cell r="D1189">
            <v>2800</v>
          </cell>
          <cell r="E1189">
            <v>187400</v>
          </cell>
          <cell r="F1189">
            <v>15617</v>
          </cell>
          <cell r="G1189">
            <v>15617</v>
          </cell>
          <cell r="H1189">
            <v>15617</v>
          </cell>
          <cell r="I1189">
            <v>15617</v>
          </cell>
          <cell r="J1189">
            <v>15617</v>
          </cell>
          <cell r="K1189">
            <v>15617</v>
          </cell>
          <cell r="L1189">
            <v>15617</v>
          </cell>
          <cell r="M1189">
            <v>15617</v>
          </cell>
          <cell r="N1189">
            <v>15617</v>
          </cell>
          <cell r="O1189">
            <v>15617</v>
          </cell>
          <cell r="P1189">
            <v>15617</v>
          </cell>
          <cell r="Q1189">
            <v>15613</v>
          </cell>
        </row>
        <row r="1190">
          <cell r="B1190" t="str">
            <v>30510032900</v>
          </cell>
          <cell r="C1190" t="str">
            <v>30510</v>
          </cell>
          <cell r="D1190">
            <v>2900</v>
          </cell>
          <cell r="E1190">
            <v>46100</v>
          </cell>
          <cell r="F1190">
            <v>3842</v>
          </cell>
          <cell r="G1190">
            <v>3842</v>
          </cell>
          <cell r="H1190">
            <v>3842</v>
          </cell>
          <cell r="I1190">
            <v>3842</v>
          </cell>
          <cell r="J1190">
            <v>3842</v>
          </cell>
          <cell r="K1190">
            <v>3842</v>
          </cell>
          <cell r="L1190">
            <v>3842</v>
          </cell>
          <cell r="M1190">
            <v>3842</v>
          </cell>
          <cell r="N1190">
            <v>3842</v>
          </cell>
          <cell r="O1190">
            <v>3842</v>
          </cell>
          <cell r="P1190">
            <v>3842</v>
          </cell>
          <cell r="Q1190">
            <v>3838</v>
          </cell>
        </row>
        <row r="1191">
          <cell r="B1191" t="str">
            <v>30510033101</v>
          </cell>
          <cell r="C1191" t="str">
            <v>30510</v>
          </cell>
          <cell r="D1191">
            <v>3101</v>
          </cell>
          <cell r="E1191">
            <v>113100</v>
          </cell>
          <cell r="F1191">
            <v>9425</v>
          </cell>
          <cell r="G1191">
            <v>9425</v>
          </cell>
          <cell r="H1191">
            <v>9425</v>
          </cell>
          <cell r="I1191">
            <v>9425</v>
          </cell>
          <cell r="J1191">
            <v>9425</v>
          </cell>
          <cell r="K1191">
            <v>9425</v>
          </cell>
          <cell r="L1191">
            <v>9425</v>
          </cell>
          <cell r="M1191">
            <v>9425</v>
          </cell>
          <cell r="N1191">
            <v>9425</v>
          </cell>
          <cell r="O1191">
            <v>9425</v>
          </cell>
          <cell r="P1191">
            <v>9425</v>
          </cell>
          <cell r="Q1191">
            <v>9425</v>
          </cell>
        </row>
        <row r="1192">
          <cell r="B1192" t="str">
            <v>30510033103</v>
          </cell>
          <cell r="C1192" t="str">
            <v>30510</v>
          </cell>
          <cell r="D1192">
            <v>3103</v>
          </cell>
          <cell r="E1192">
            <v>108000</v>
          </cell>
          <cell r="F1192">
            <v>9000</v>
          </cell>
          <cell r="G1192">
            <v>9000</v>
          </cell>
          <cell r="H1192">
            <v>9000</v>
          </cell>
          <cell r="I1192">
            <v>9000</v>
          </cell>
          <cell r="J1192">
            <v>9000</v>
          </cell>
          <cell r="K1192">
            <v>9000</v>
          </cell>
          <cell r="L1192">
            <v>9000</v>
          </cell>
          <cell r="M1192">
            <v>9000</v>
          </cell>
          <cell r="N1192">
            <v>9000</v>
          </cell>
          <cell r="O1192">
            <v>9000</v>
          </cell>
          <cell r="P1192">
            <v>9000</v>
          </cell>
          <cell r="Q1192">
            <v>9000</v>
          </cell>
        </row>
        <row r="1193">
          <cell r="B1193" t="str">
            <v>30510033106</v>
          </cell>
          <cell r="C1193" t="str">
            <v>30510</v>
          </cell>
          <cell r="D1193">
            <v>3106</v>
          </cell>
          <cell r="E1193">
            <v>3600</v>
          </cell>
          <cell r="F1193">
            <v>300</v>
          </cell>
          <cell r="G1193">
            <v>300</v>
          </cell>
          <cell r="H1193">
            <v>300</v>
          </cell>
          <cell r="I1193">
            <v>300</v>
          </cell>
          <cell r="J1193">
            <v>300</v>
          </cell>
          <cell r="K1193">
            <v>300</v>
          </cell>
          <cell r="L1193">
            <v>300</v>
          </cell>
          <cell r="M1193">
            <v>300</v>
          </cell>
          <cell r="N1193">
            <v>300</v>
          </cell>
          <cell r="O1193">
            <v>300</v>
          </cell>
          <cell r="P1193">
            <v>300</v>
          </cell>
          <cell r="Q1193">
            <v>300</v>
          </cell>
        </row>
        <row r="1194">
          <cell r="B1194" t="str">
            <v>30510033302</v>
          </cell>
          <cell r="C1194" t="str">
            <v>30510</v>
          </cell>
          <cell r="D1194">
            <v>3302</v>
          </cell>
          <cell r="E1194">
            <v>84200</v>
          </cell>
          <cell r="F1194">
            <v>7017</v>
          </cell>
          <cell r="G1194">
            <v>7017</v>
          </cell>
          <cell r="H1194">
            <v>7017</v>
          </cell>
          <cell r="I1194">
            <v>7017</v>
          </cell>
          <cell r="J1194">
            <v>7017</v>
          </cell>
          <cell r="K1194">
            <v>7017</v>
          </cell>
          <cell r="L1194">
            <v>7017</v>
          </cell>
          <cell r="M1194">
            <v>7017</v>
          </cell>
          <cell r="N1194">
            <v>7017</v>
          </cell>
          <cell r="O1194">
            <v>7017</v>
          </cell>
          <cell r="P1194">
            <v>7017</v>
          </cell>
          <cell r="Q1194">
            <v>7013</v>
          </cell>
        </row>
        <row r="1195">
          <cell r="B1195" t="str">
            <v>30510033303</v>
          </cell>
          <cell r="C1195" t="str">
            <v>30510</v>
          </cell>
          <cell r="D1195">
            <v>3303</v>
          </cell>
          <cell r="E1195">
            <v>12800</v>
          </cell>
          <cell r="F1195">
            <v>1067</v>
          </cell>
          <cell r="G1195">
            <v>1067</v>
          </cell>
          <cell r="H1195">
            <v>1067</v>
          </cell>
          <cell r="I1195">
            <v>1067</v>
          </cell>
          <cell r="J1195">
            <v>1067</v>
          </cell>
          <cell r="K1195">
            <v>1067</v>
          </cell>
          <cell r="L1195">
            <v>1067</v>
          </cell>
          <cell r="M1195">
            <v>1067</v>
          </cell>
          <cell r="N1195">
            <v>1067</v>
          </cell>
          <cell r="O1195">
            <v>1067</v>
          </cell>
          <cell r="P1195">
            <v>1067</v>
          </cell>
          <cell r="Q1195">
            <v>1063</v>
          </cell>
        </row>
        <row r="1196">
          <cell r="B1196" t="str">
            <v>30510033404</v>
          </cell>
          <cell r="C1196" t="str">
            <v>30510</v>
          </cell>
          <cell r="D1196">
            <v>3404</v>
          </cell>
          <cell r="E1196">
            <v>12800</v>
          </cell>
          <cell r="F1196">
            <v>1067</v>
          </cell>
          <cell r="G1196">
            <v>1067</v>
          </cell>
          <cell r="H1196">
            <v>1067</v>
          </cell>
          <cell r="I1196">
            <v>1067</v>
          </cell>
          <cell r="J1196">
            <v>1067</v>
          </cell>
          <cell r="K1196">
            <v>1067</v>
          </cell>
          <cell r="L1196">
            <v>1067</v>
          </cell>
          <cell r="M1196">
            <v>1067</v>
          </cell>
          <cell r="N1196">
            <v>1067</v>
          </cell>
          <cell r="O1196">
            <v>1067</v>
          </cell>
          <cell r="P1196">
            <v>1067</v>
          </cell>
          <cell r="Q1196">
            <v>1063</v>
          </cell>
        </row>
        <row r="1197">
          <cell r="B1197" t="str">
            <v>30511041302</v>
          </cell>
          <cell r="C1197" t="str">
            <v>30511</v>
          </cell>
          <cell r="D1197">
            <v>1302</v>
          </cell>
          <cell r="E1197">
            <v>126500</v>
          </cell>
          <cell r="F1197">
            <v>10542</v>
          </cell>
          <cell r="G1197">
            <v>10542</v>
          </cell>
          <cell r="H1197">
            <v>10542</v>
          </cell>
          <cell r="I1197">
            <v>10542</v>
          </cell>
          <cell r="J1197">
            <v>10542</v>
          </cell>
          <cell r="K1197">
            <v>10542</v>
          </cell>
          <cell r="L1197">
            <v>10542</v>
          </cell>
          <cell r="M1197">
            <v>10542</v>
          </cell>
          <cell r="N1197">
            <v>10542</v>
          </cell>
          <cell r="O1197">
            <v>10542</v>
          </cell>
          <cell r="P1197">
            <v>10542</v>
          </cell>
          <cell r="Q1197">
            <v>10538</v>
          </cell>
        </row>
        <row r="1198">
          <cell r="B1198" t="str">
            <v>30511042103</v>
          </cell>
          <cell r="C1198" t="str">
            <v>30511</v>
          </cell>
          <cell r="D1198">
            <v>2103</v>
          </cell>
          <cell r="E1198">
            <v>28600</v>
          </cell>
          <cell r="F1198">
            <v>2383</v>
          </cell>
          <cell r="G1198">
            <v>2383</v>
          </cell>
          <cell r="H1198">
            <v>2383</v>
          </cell>
          <cell r="I1198">
            <v>2383</v>
          </cell>
          <cell r="J1198">
            <v>2383</v>
          </cell>
          <cell r="K1198">
            <v>2383</v>
          </cell>
          <cell r="L1198">
            <v>2383</v>
          </cell>
          <cell r="M1198">
            <v>2383</v>
          </cell>
          <cell r="N1198">
            <v>2383</v>
          </cell>
          <cell r="O1198">
            <v>2383</v>
          </cell>
          <cell r="P1198">
            <v>2383</v>
          </cell>
          <cell r="Q1198">
            <v>2387</v>
          </cell>
        </row>
        <row r="1199">
          <cell r="B1199" t="str">
            <v>30511042202</v>
          </cell>
          <cell r="C1199" t="str">
            <v>30511</v>
          </cell>
          <cell r="D1199">
            <v>2202</v>
          </cell>
          <cell r="E1199">
            <v>115892</v>
          </cell>
          <cell r="F1199">
            <v>9658</v>
          </cell>
          <cell r="G1199">
            <v>9658</v>
          </cell>
          <cell r="H1199">
            <v>9658</v>
          </cell>
          <cell r="I1199">
            <v>9658</v>
          </cell>
          <cell r="J1199">
            <v>9658</v>
          </cell>
          <cell r="K1199">
            <v>9658</v>
          </cell>
          <cell r="L1199">
            <v>9658</v>
          </cell>
          <cell r="M1199">
            <v>9658</v>
          </cell>
          <cell r="N1199">
            <v>9658</v>
          </cell>
          <cell r="O1199">
            <v>9658</v>
          </cell>
          <cell r="P1199">
            <v>9658</v>
          </cell>
          <cell r="Q1199">
            <v>9654</v>
          </cell>
        </row>
        <row r="1200">
          <cell r="B1200" t="str">
            <v>30511042207</v>
          </cell>
          <cell r="C1200" t="str">
            <v>30511</v>
          </cell>
          <cell r="D1200">
            <v>2207</v>
          </cell>
          <cell r="E1200">
            <v>20727</v>
          </cell>
          <cell r="F1200">
            <v>1727</v>
          </cell>
          <cell r="G1200">
            <v>1727</v>
          </cell>
          <cell r="H1200">
            <v>1727</v>
          </cell>
          <cell r="I1200">
            <v>1727</v>
          </cell>
          <cell r="J1200">
            <v>1727</v>
          </cell>
          <cell r="K1200">
            <v>1727</v>
          </cell>
          <cell r="L1200">
            <v>1727</v>
          </cell>
          <cell r="M1200">
            <v>1727</v>
          </cell>
          <cell r="N1200">
            <v>1727</v>
          </cell>
          <cell r="O1200">
            <v>1727</v>
          </cell>
          <cell r="P1200">
            <v>1727</v>
          </cell>
          <cell r="Q1200">
            <v>1730</v>
          </cell>
        </row>
        <row r="1201">
          <cell r="B1201" t="str">
            <v>30511042208</v>
          </cell>
          <cell r="C1201" t="str">
            <v>30511</v>
          </cell>
          <cell r="D1201">
            <v>2208</v>
          </cell>
          <cell r="E1201">
            <v>7598</v>
          </cell>
          <cell r="F1201">
            <v>633</v>
          </cell>
          <cell r="G1201">
            <v>633</v>
          </cell>
          <cell r="H1201">
            <v>633</v>
          </cell>
          <cell r="I1201">
            <v>633</v>
          </cell>
          <cell r="J1201">
            <v>633</v>
          </cell>
          <cell r="K1201">
            <v>633</v>
          </cell>
          <cell r="L1201">
            <v>633</v>
          </cell>
          <cell r="M1201">
            <v>633</v>
          </cell>
          <cell r="N1201">
            <v>633</v>
          </cell>
          <cell r="O1201">
            <v>633</v>
          </cell>
          <cell r="P1201">
            <v>633</v>
          </cell>
          <cell r="Q1201">
            <v>635</v>
          </cell>
        </row>
        <row r="1202">
          <cell r="B1202" t="str">
            <v>30511042701</v>
          </cell>
          <cell r="C1202" t="str">
            <v>30511</v>
          </cell>
          <cell r="D1202">
            <v>2701</v>
          </cell>
          <cell r="E1202">
            <v>13400</v>
          </cell>
          <cell r="F1202">
            <v>1117</v>
          </cell>
          <cell r="G1202">
            <v>1117</v>
          </cell>
          <cell r="H1202">
            <v>1117</v>
          </cell>
          <cell r="I1202">
            <v>1117</v>
          </cell>
          <cell r="J1202">
            <v>1117</v>
          </cell>
          <cell r="K1202">
            <v>1117</v>
          </cell>
          <cell r="L1202">
            <v>1117</v>
          </cell>
          <cell r="M1202">
            <v>1117</v>
          </cell>
          <cell r="N1202">
            <v>1117</v>
          </cell>
          <cell r="O1202">
            <v>1117</v>
          </cell>
          <cell r="P1202">
            <v>1117</v>
          </cell>
          <cell r="Q1202">
            <v>1113</v>
          </cell>
        </row>
        <row r="1203">
          <cell r="B1203" t="str">
            <v>30511042702</v>
          </cell>
          <cell r="C1203" t="str">
            <v>30511</v>
          </cell>
          <cell r="D1203">
            <v>2702</v>
          </cell>
          <cell r="E1203">
            <v>1800</v>
          </cell>
          <cell r="F1203">
            <v>150</v>
          </cell>
          <cell r="G1203">
            <v>150</v>
          </cell>
          <cell r="H1203">
            <v>150</v>
          </cell>
          <cell r="I1203">
            <v>150</v>
          </cell>
          <cell r="J1203">
            <v>150</v>
          </cell>
          <cell r="K1203">
            <v>150</v>
          </cell>
          <cell r="L1203">
            <v>150</v>
          </cell>
          <cell r="M1203">
            <v>150</v>
          </cell>
          <cell r="N1203">
            <v>150</v>
          </cell>
          <cell r="O1203">
            <v>150</v>
          </cell>
          <cell r="P1203">
            <v>150</v>
          </cell>
          <cell r="Q1203">
            <v>150</v>
          </cell>
        </row>
        <row r="1204">
          <cell r="B1204" t="str">
            <v>30511042705</v>
          </cell>
          <cell r="C1204" t="str">
            <v>30511</v>
          </cell>
          <cell r="D1204">
            <v>2705</v>
          </cell>
          <cell r="E1204">
            <v>1100</v>
          </cell>
          <cell r="F1204">
            <v>92</v>
          </cell>
          <cell r="G1204">
            <v>92</v>
          </cell>
          <cell r="H1204">
            <v>92</v>
          </cell>
          <cell r="I1204">
            <v>92</v>
          </cell>
          <cell r="J1204">
            <v>92</v>
          </cell>
          <cell r="K1204">
            <v>92</v>
          </cell>
          <cell r="L1204">
            <v>92</v>
          </cell>
          <cell r="M1204">
            <v>92</v>
          </cell>
          <cell r="N1204">
            <v>92</v>
          </cell>
          <cell r="O1204">
            <v>92</v>
          </cell>
          <cell r="P1204">
            <v>92</v>
          </cell>
          <cell r="Q1204">
            <v>88</v>
          </cell>
        </row>
        <row r="1205">
          <cell r="B1205" t="str">
            <v>30511042900</v>
          </cell>
          <cell r="C1205" t="str">
            <v>30511</v>
          </cell>
          <cell r="D1205">
            <v>2900</v>
          </cell>
          <cell r="E1205">
            <v>146400</v>
          </cell>
          <cell r="F1205">
            <v>12200</v>
          </cell>
          <cell r="G1205">
            <v>12200</v>
          </cell>
          <cell r="H1205">
            <v>12200</v>
          </cell>
          <cell r="I1205">
            <v>12200</v>
          </cell>
          <cell r="J1205">
            <v>12200</v>
          </cell>
          <cell r="K1205">
            <v>12200</v>
          </cell>
          <cell r="L1205">
            <v>12200</v>
          </cell>
          <cell r="M1205">
            <v>12200</v>
          </cell>
          <cell r="N1205">
            <v>12200</v>
          </cell>
          <cell r="O1205">
            <v>12200</v>
          </cell>
          <cell r="P1205">
            <v>12200</v>
          </cell>
          <cell r="Q1205">
            <v>12200</v>
          </cell>
        </row>
        <row r="1206">
          <cell r="B1206" t="str">
            <v>30511042907</v>
          </cell>
          <cell r="C1206" t="str">
            <v>30511</v>
          </cell>
          <cell r="D1206">
            <v>2907</v>
          </cell>
          <cell r="E1206">
            <v>17200</v>
          </cell>
          <cell r="F1206">
            <v>1433</v>
          </cell>
          <cell r="G1206">
            <v>1433</v>
          </cell>
          <cell r="H1206">
            <v>1433</v>
          </cell>
          <cell r="I1206">
            <v>1433</v>
          </cell>
          <cell r="J1206">
            <v>1433</v>
          </cell>
          <cell r="K1206">
            <v>1433</v>
          </cell>
          <cell r="L1206">
            <v>1433</v>
          </cell>
          <cell r="M1206">
            <v>1433</v>
          </cell>
          <cell r="N1206">
            <v>1433</v>
          </cell>
          <cell r="O1206">
            <v>1433</v>
          </cell>
          <cell r="P1206">
            <v>1433</v>
          </cell>
          <cell r="Q1206">
            <v>1437</v>
          </cell>
        </row>
        <row r="1207">
          <cell r="B1207" t="str">
            <v>30511043101</v>
          </cell>
          <cell r="C1207" t="str">
            <v>30511</v>
          </cell>
          <cell r="D1207">
            <v>3101</v>
          </cell>
          <cell r="E1207">
            <v>11300</v>
          </cell>
          <cell r="F1207">
            <v>942</v>
          </cell>
          <cell r="G1207">
            <v>942</v>
          </cell>
          <cell r="H1207">
            <v>942</v>
          </cell>
          <cell r="I1207">
            <v>942</v>
          </cell>
          <cell r="J1207">
            <v>942</v>
          </cell>
          <cell r="K1207">
            <v>942</v>
          </cell>
          <cell r="L1207">
            <v>942</v>
          </cell>
          <cell r="M1207">
            <v>942</v>
          </cell>
          <cell r="N1207">
            <v>942</v>
          </cell>
          <cell r="O1207">
            <v>942</v>
          </cell>
          <cell r="P1207">
            <v>942</v>
          </cell>
          <cell r="Q1207">
            <v>938</v>
          </cell>
        </row>
        <row r="1208">
          <cell r="B1208" t="str">
            <v>30511043103</v>
          </cell>
          <cell r="C1208" t="str">
            <v>30511</v>
          </cell>
          <cell r="D1208">
            <v>3103</v>
          </cell>
          <cell r="E1208">
            <v>11300</v>
          </cell>
          <cell r="F1208">
            <v>942</v>
          </cell>
          <cell r="G1208">
            <v>942</v>
          </cell>
          <cell r="H1208">
            <v>942</v>
          </cell>
          <cell r="I1208">
            <v>942</v>
          </cell>
          <cell r="J1208">
            <v>942</v>
          </cell>
          <cell r="K1208">
            <v>942</v>
          </cell>
          <cell r="L1208">
            <v>942</v>
          </cell>
          <cell r="M1208">
            <v>942</v>
          </cell>
          <cell r="N1208">
            <v>942</v>
          </cell>
          <cell r="O1208">
            <v>942</v>
          </cell>
          <cell r="P1208">
            <v>942</v>
          </cell>
          <cell r="Q1208">
            <v>938</v>
          </cell>
        </row>
        <row r="1209">
          <cell r="B1209" t="str">
            <v>30511043106</v>
          </cell>
          <cell r="C1209" t="str">
            <v>30511</v>
          </cell>
          <cell r="D1209">
            <v>3106</v>
          </cell>
          <cell r="E1209">
            <v>3600</v>
          </cell>
          <cell r="F1209">
            <v>300</v>
          </cell>
          <cell r="G1209">
            <v>300</v>
          </cell>
          <cell r="H1209">
            <v>300</v>
          </cell>
          <cell r="I1209">
            <v>300</v>
          </cell>
          <cell r="J1209">
            <v>300</v>
          </cell>
          <cell r="K1209">
            <v>300</v>
          </cell>
          <cell r="L1209">
            <v>300</v>
          </cell>
          <cell r="M1209">
            <v>300</v>
          </cell>
          <cell r="N1209">
            <v>300</v>
          </cell>
          <cell r="O1209">
            <v>300</v>
          </cell>
          <cell r="P1209">
            <v>300</v>
          </cell>
          <cell r="Q1209">
            <v>300</v>
          </cell>
        </row>
        <row r="1210">
          <cell r="B1210" t="str">
            <v>30511043302</v>
          </cell>
          <cell r="C1210" t="str">
            <v>30511</v>
          </cell>
          <cell r="D1210">
            <v>3302</v>
          </cell>
          <cell r="E1210">
            <v>55200</v>
          </cell>
          <cell r="F1210">
            <v>4600</v>
          </cell>
          <cell r="G1210">
            <v>4600</v>
          </cell>
          <cell r="H1210">
            <v>4600</v>
          </cell>
          <cell r="I1210">
            <v>4600</v>
          </cell>
          <cell r="J1210">
            <v>4600</v>
          </cell>
          <cell r="K1210">
            <v>4600</v>
          </cell>
          <cell r="L1210">
            <v>4600</v>
          </cell>
          <cell r="M1210">
            <v>4600</v>
          </cell>
          <cell r="N1210">
            <v>4600</v>
          </cell>
          <cell r="O1210">
            <v>4600</v>
          </cell>
          <cell r="P1210">
            <v>4600</v>
          </cell>
          <cell r="Q1210">
            <v>4600</v>
          </cell>
        </row>
        <row r="1211">
          <cell r="B1211" t="str">
            <v>30511043303</v>
          </cell>
          <cell r="C1211" t="str">
            <v>30511</v>
          </cell>
          <cell r="D1211">
            <v>3303</v>
          </cell>
          <cell r="E1211">
            <v>8500</v>
          </cell>
          <cell r="F1211">
            <v>708</v>
          </cell>
          <cell r="G1211">
            <v>708</v>
          </cell>
          <cell r="H1211">
            <v>708</v>
          </cell>
          <cell r="I1211">
            <v>708</v>
          </cell>
          <cell r="J1211">
            <v>708</v>
          </cell>
          <cell r="K1211">
            <v>708</v>
          </cell>
          <cell r="L1211">
            <v>708</v>
          </cell>
          <cell r="M1211">
            <v>708</v>
          </cell>
          <cell r="N1211">
            <v>708</v>
          </cell>
          <cell r="O1211">
            <v>708</v>
          </cell>
          <cell r="P1211">
            <v>708</v>
          </cell>
          <cell r="Q1211">
            <v>712</v>
          </cell>
        </row>
        <row r="1212">
          <cell r="B1212" t="str">
            <v>30512041302</v>
          </cell>
          <cell r="C1212" t="str">
            <v>30512</v>
          </cell>
          <cell r="D1212">
            <v>1302</v>
          </cell>
          <cell r="E1212">
            <v>38500</v>
          </cell>
          <cell r="F1212">
            <v>3208</v>
          </cell>
          <cell r="G1212">
            <v>3208</v>
          </cell>
          <cell r="H1212">
            <v>3208</v>
          </cell>
          <cell r="I1212">
            <v>3208</v>
          </cell>
          <cell r="J1212">
            <v>3208</v>
          </cell>
          <cell r="K1212">
            <v>3208</v>
          </cell>
          <cell r="L1212">
            <v>3208</v>
          </cell>
          <cell r="M1212">
            <v>3208</v>
          </cell>
          <cell r="N1212">
            <v>3208</v>
          </cell>
          <cell r="O1212">
            <v>3208</v>
          </cell>
          <cell r="P1212">
            <v>3208</v>
          </cell>
          <cell r="Q1212">
            <v>3212</v>
          </cell>
        </row>
        <row r="1213">
          <cell r="B1213" t="str">
            <v>30512042103</v>
          </cell>
          <cell r="C1213" t="str">
            <v>30512</v>
          </cell>
          <cell r="D1213">
            <v>2103</v>
          </cell>
          <cell r="E1213">
            <v>21700</v>
          </cell>
          <cell r="F1213">
            <v>1808</v>
          </cell>
          <cell r="G1213">
            <v>1808</v>
          </cell>
          <cell r="H1213">
            <v>1808</v>
          </cell>
          <cell r="I1213">
            <v>1808</v>
          </cell>
          <cell r="J1213">
            <v>1808</v>
          </cell>
          <cell r="K1213">
            <v>1808</v>
          </cell>
          <cell r="L1213">
            <v>1808</v>
          </cell>
          <cell r="M1213">
            <v>1808</v>
          </cell>
          <cell r="N1213">
            <v>1808</v>
          </cell>
          <cell r="O1213">
            <v>1808</v>
          </cell>
          <cell r="P1213">
            <v>1808</v>
          </cell>
          <cell r="Q1213">
            <v>1812</v>
          </cell>
        </row>
        <row r="1214">
          <cell r="B1214" t="str">
            <v>30512042207</v>
          </cell>
          <cell r="C1214" t="str">
            <v>30512</v>
          </cell>
          <cell r="D1214">
            <v>2207</v>
          </cell>
          <cell r="E1214">
            <v>13742</v>
          </cell>
          <cell r="F1214">
            <v>1145</v>
          </cell>
          <cell r="G1214">
            <v>1145</v>
          </cell>
          <cell r="H1214">
            <v>1145</v>
          </cell>
          <cell r="I1214">
            <v>1145</v>
          </cell>
          <cell r="J1214">
            <v>1145</v>
          </cell>
          <cell r="K1214">
            <v>1145</v>
          </cell>
          <cell r="L1214">
            <v>1145</v>
          </cell>
          <cell r="M1214">
            <v>1145</v>
          </cell>
          <cell r="N1214">
            <v>1145</v>
          </cell>
          <cell r="O1214">
            <v>1145</v>
          </cell>
          <cell r="P1214">
            <v>1145</v>
          </cell>
          <cell r="Q1214">
            <v>1147</v>
          </cell>
        </row>
        <row r="1215">
          <cell r="B1215" t="str">
            <v>30512042208</v>
          </cell>
          <cell r="C1215" t="str">
            <v>30512</v>
          </cell>
          <cell r="D1215">
            <v>2208</v>
          </cell>
          <cell r="E1215">
            <v>4144</v>
          </cell>
          <cell r="F1215">
            <v>345</v>
          </cell>
          <cell r="G1215">
            <v>345</v>
          </cell>
          <cell r="H1215">
            <v>345</v>
          </cell>
          <cell r="I1215">
            <v>345</v>
          </cell>
          <cell r="J1215">
            <v>345</v>
          </cell>
          <cell r="K1215">
            <v>345</v>
          </cell>
          <cell r="L1215">
            <v>345</v>
          </cell>
          <cell r="M1215">
            <v>345</v>
          </cell>
          <cell r="N1215">
            <v>345</v>
          </cell>
          <cell r="O1215">
            <v>345</v>
          </cell>
          <cell r="P1215">
            <v>345</v>
          </cell>
          <cell r="Q1215">
            <v>349</v>
          </cell>
        </row>
        <row r="1216">
          <cell r="B1216" t="str">
            <v>30512042701</v>
          </cell>
          <cell r="C1216" t="str">
            <v>30512</v>
          </cell>
          <cell r="D1216">
            <v>2701</v>
          </cell>
          <cell r="E1216">
            <v>8100</v>
          </cell>
          <cell r="F1216">
            <v>675</v>
          </cell>
          <cell r="G1216">
            <v>675</v>
          </cell>
          <cell r="H1216">
            <v>675</v>
          </cell>
          <cell r="I1216">
            <v>675</v>
          </cell>
          <cell r="J1216">
            <v>675</v>
          </cell>
          <cell r="K1216">
            <v>675</v>
          </cell>
          <cell r="L1216">
            <v>675</v>
          </cell>
          <cell r="M1216">
            <v>675</v>
          </cell>
          <cell r="N1216">
            <v>675</v>
          </cell>
          <cell r="O1216">
            <v>675</v>
          </cell>
          <cell r="P1216">
            <v>675</v>
          </cell>
          <cell r="Q1216">
            <v>675</v>
          </cell>
        </row>
        <row r="1217">
          <cell r="B1217" t="str">
            <v>30512042702</v>
          </cell>
          <cell r="C1217" t="str">
            <v>30512</v>
          </cell>
          <cell r="D1217">
            <v>2702</v>
          </cell>
          <cell r="E1217">
            <v>1500</v>
          </cell>
          <cell r="F1217">
            <v>125</v>
          </cell>
          <cell r="G1217">
            <v>125</v>
          </cell>
          <cell r="H1217">
            <v>125</v>
          </cell>
          <cell r="I1217">
            <v>125</v>
          </cell>
          <cell r="J1217">
            <v>125</v>
          </cell>
          <cell r="K1217">
            <v>125</v>
          </cell>
          <cell r="L1217">
            <v>125</v>
          </cell>
          <cell r="M1217">
            <v>125</v>
          </cell>
          <cell r="N1217">
            <v>125</v>
          </cell>
          <cell r="O1217">
            <v>125</v>
          </cell>
          <cell r="P1217">
            <v>125</v>
          </cell>
          <cell r="Q1217">
            <v>125</v>
          </cell>
        </row>
        <row r="1218">
          <cell r="B1218" t="str">
            <v>30512042705</v>
          </cell>
          <cell r="C1218" t="str">
            <v>30512</v>
          </cell>
          <cell r="D1218">
            <v>2705</v>
          </cell>
          <cell r="E1218">
            <v>6200</v>
          </cell>
          <cell r="F1218">
            <v>517</v>
          </cell>
          <cell r="G1218">
            <v>517</v>
          </cell>
          <cell r="H1218">
            <v>517</v>
          </cell>
          <cell r="I1218">
            <v>517</v>
          </cell>
          <cell r="J1218">
            <v>517</v>
          </cell>
          <cell r="K1218">
            <v>517</v>
          </cell>
          <cell r="L1218">
            <v>517</v>
          </cell>
          <cell r="M1218">
            <v>517</v>
          </cell>
          <cell r="N1218">
            <v>517</v>
          </cell>
          <cell r="O1218">
            <v>517</v>
          </cell>
          <cell r="P1218">
            <v>517</v>
          </cell>
          <cell r="Q1218">
            <v>513</v>
          </cell>
        </row>
        <row r="1219">
          <cell r="B1219" t="str">
            <v>30512042800</v>
          </cell>
          <cell r="C1219" t="str">
            <v>30512</v>
          </cell>
          <cell r="D1219">
            <v>2800</v>
          </cell>
          <cell r="E1219">
            <v>21400</v>
          </cell>
          <cell r="F1219">
            <v>1783</v>
          </cell>
          <cell r="G1219">
            <v>1783</v>
          </cell>
          <cell r="H1219">
            <v>1783</v>
          </cell>
          <cell r="I1219">
            <v>1783</v>
          </cell>
          <cell r="J1219">
            <v>1783</v>
          </cell>
          <cell r="K1219">
            <v>1783</v>
          </cell>
          <cell r="L1219">
            <v>1783</v>
          </cell>
          <cell r="M1219">
            <v>1783</v>
          </cell>
          <cell r="N1219">
            <v>1783</v>
          </cell>
          <cell r="O1219">
            <v>1783</v>
          </cell>
          <cell r="P1219">
            <v>1783</v>
          </cell>
          <cell r="Q1219">
            <v>1787</v>
          </cell>
        </row>
        <row r="1220">
          <cell r="B1220" t="str">
            <v>30512042900</v>
          </cell>
          <cell r="C1220" t="str">
            <v>30512</v>
          </cell>
          <cell r="D1220">
            <v>2900</v>
          </cell>
          <cell r="E1220">
            <v>12800</v>
          </cell>
          <cell r="F1220">
            <v>1067</v>
          </cell>
          <cell r="G1220">
            <v>1067</v>
          </cell>
          <cell r="H1220">
            <v>1067</v>
          </cell>
          <cell r="I1220">
            <v>1067</v>
          </cell>
          <cell r="J1220">
            <v>1067</v>
          </cell>
          <cell r="K1220">
            <v>1067</v>
          </cell>
          <cell r="L1220">
            <v>1067</v>
          </cell>
          <cell r="M1220">
            <v>1067</v>
          </cell>
          <cell r="N1220">
            <v>1067</v>
          </cell>
          <cell r="O1220">
            <v>1067</v>
          </cell>
          <cell r="P1220">
            <v>1067</v>
          </cell>
          <cell r="Q1220">
            <v>1063</v>
          </cell>
        </row>
        <row r="1221">
          <cell r="B1221" t="str">
            <v>30512042907</v>
          </cell>
          <cell r="C1221" t="str">
            <v>30512</v>
          </cell>
          <cell r="D1221">
            <v>2907</v>
          </cell>
          <cell r="E1221">
            <v>2000</v>
          </cell>
          <cell r="F1221">
            <v>167</v>
          </cell>
          <cell r="G1221">
            <v>167</v>
          </cell>
          <cell r="H1221">
            <v>167</v>
          </cell>
          <cell r="I1221">
            <v>167</v>
          </cell>
          <cell r="J1221">
            <v>167</v>
          </cell>
          <cell r="K1221">
            <v>167</v>
          </cell>
          <cell r="L1221">
            <v>167</v>
          </cell>
          <cell r="M1221">
            <v>167</v>
          </cell>
          <cell r="N1221">
            <v>167</v>
          </cell>
          <cell r="O1221">
            <v>167</v>
          </cell>
          <cell r="P1221">
            <v>167</v>
          </cell>
          <cell r="Q1221">
            <v>163</v>
          </cell>
        </row>
        <row r="1222">
          <cell r="B1222" t="str">
            <v>30512043101</v>
          </cell>
          <cell r="C1222" t="str">
            <v>30512</v>
          </cell>
          <cell r="D1222">
            <v>3101</v>
          </cell>
          <cell r="E1222">
            <v>9400</v>
          </cell>
          <cell r="F1222">
            <v>783</v>
          </cell>
          <cell r="G1222">
            <v>783</v>
          </cell>
          <cell r="H1222">
            <v>783</v>
          </cell>
          <cell r="I1222">
            <v>783</v>
          </cell>
          <cell r="J1222">
            <v>783</v>
          </cell>
          <cell r="K1222">
            <v>783</v>
          </cell>
          <cell r="L1222">
            <v>783</v>
          </cell>
          <cell r="M1222">
            <v>783</v>
          </cell>
          <cell r="N1222">
            <v>783</v>
          </cell>
          <cell r="O1222">
            <v>783</v>
          </cell>
          <cell r="P1222">
            <v>783</v>
          </cell>
          <cell r="Q1222">
            <v>787</v>
          </cell>
        </row>
        <row r="1223">
          <cell r="B1223" t="str">
            <v>30512043103</v>
          </cell>
          <cell r="C1223" t="str">
            <v>30512</v>
          </cell>
          <cell r="D1223">
            <v>3103</v>
          </cell>
          <cell r="E1223">
            <v>14800</v>
          </cell>
          <cell r="F1223">
            <v>1233</v>
          </cell>
          <cell r="G1223">
            <v>1233</v>
          </cell>
          <cell r="H1223">
            <v>1233</v>
          </cell>
          <cell r="I1223">
            <v>1233</v>
          </cell>
          <cell r="J1223">
            <v>1233</v>
          </cell>
          <cell r="K1223">
            <v>1233</v>
          </cell>
          <cell r="L1223">
            <v>1233</v>
          </cell>
          <cell r="M1223">
            <v>1233</v>
          </cell>
          <cell r="N1223">
            <v>1233</v>
          </cell>
          <cell r="O1223">
            <v>1233</v>
          </cell>
          <cell r="P1223">
            <v>1233</v>
          </cell>
          <cell r="Q1223">
            <v>1237</v>
          </cell>
        </row>
        <row r="1224">
          <cell r="B1224" t="str">
            <v>30512043302</v>
          </cell>
          <cell r="C1224" t="str">
            <v>30512</v>
          </cell>
          <cell r="D1224">
            <v>3302</v>
          </cell>
          <cell r="E1224">
            <v>13000</v>
          </cell>
          <cell r="F1224">
            <v>1083</v>
          </cell>
          <cell r="G1224">
            <v>1083</v>
          </cell>
          <cell r="H1224">
            <v>1083</v>
          </cell>
          <cell r="I1224">
            <v>1083</v>
          </cell>
          <cell r="J1224">
            <v>1083</v>
          </cell>
          <cell r="K1224">
            <v>1083</v>
          </cell>
          <cell r="L1224">
            <v>1083</v>
          </cell>
          <cell r="M1224">
            <v>1083</v>
          </cell>
          <cell r="N1224">
            <v>1083</v>
          </cell>
          <cell r="O1224">
            <v>1083</v>
          </cell>
          <cell r="P1224">
            <v>1083</v>
          </cell>
          <cell r="Q1224">
            <v>1087</v>
          </cell>
        </row>
        <row r="1225">
          <cell r="B1225" t="str">
            <v>30513041302</v>
          </cell>
          <cell r="C1225" t="str">
            <v>30513</v>
          </cell>
          <cell r="D1225">
            <v>1302</v>
          </cell>
          <cell r="E1225">
            <v>330000</v>
          </cell>
          <cell r="F1225">
            <v>27500</v>
          </cell>
          <cell r="G1225">
            <v>27500</v>
          </cell>
          <cell r="H1225">
            <v>27500</v>
          </cell>
          <cell r="I1225">
            <v>27500</v>
          </cell>
          <cell r="J1225">
            <v>27500</v>
          </cell>
          <cell r="K1225">
            <v>27500</v>
          </cell>
          <cell r="L1225">
            <v>27500</v>
          </cell>
          <cell r="M1225">
            <v>27500</v>
          </cell>
          <cell r="N1225">
            <v>27500</v>
          </cell>
          <cell r="O1225">
            <v>27500</v>
          </cell>
          <cell r="P1225">
            <v>27500</v>
          </cell>
          <cell r="Q1225">
            <v>27500</v>
          </cell>
        </row>
        <row r="1226">
          <cell r="B1226" t="str">
            <v>30513042202</v>
          </cell>
          <cell r="C1226" t="str">
            <v>30513</v>
          </cell>
          <cell r="D1226">
            <v>2202</v>
          </cell>
          <cell r="E1226">
            <v>161486</v>
          </cell>
          <cell r="F1226">
            <v>13457</v>
          </cell>
          <cell r="G1226">
            <v>13457</v>
          </cell>
          <cell r="H1226">
            <v>13457</v>
          </cell>
          <cell r="I1226">
            <v>13457</v>
          </cell>
          <cell r="J1226">
            <v>13457</v>
          </cell>
          <cell r="K1226">
            <v>13457</v>
          </cell>
          <cell r="L1226">
            <v>13457</v>
          </cell>
          <cell r="M1226">
            <v>13457</v>
          </cell>
          <cell r="N1226">
            <v>13457</v>
          </cell>
          <cell r="O1226">
            <v>13457</v>
          </cell>
          <cell r="P1226">
            <v>13457</v>
          </cell>
          <cell r="Q1226">
            <v>13459</v>
          </cell>
        </row>
        <row r="1227">
          <cell r="B1227" t="str">
            <v>30513042207</v>
          </cell>
          <cell r="C1227" t="str">
            <v>30513</v>
          </cell>
          <cell r="D1227">
            <v>2207</v>
          </cell>
          <cell r="E1227">
            <v>17428</v>
          </cell>
          <cell r="F1227">
            <v>1452</v>
          </cell>
          <cell r="G1227">
            <v>1452</v>
          </cell>
          <cell r="H1227">
            <v>1452</v>
          </cell>
          <cell r="I1227">
            <v>1452</v>
          </cell>
          <cell r="J1227">
            <v>1452</v>
          </cell>
          <cell r="K1227">
            <v>1452</v>
          </cell>
          <cell r="L1227">
            <v>1452</v>
          </cell>
          <cell r="M1227">
            <v>1452</v>
          </cell>
          <cell r="N1227">
            <v>1452</v>
          </cell>
          <cell r="O1227">
            <v>1452</v>
          </cell>
          <cell r="P1227">
            <v>1452</v>
          </cell>
          <cell r="Q1227">
            <v>1456</v>
          </cell>
        </row>
        <row r="1228">
          <cell r="B1228" t="str">
            <v>30513042208</v>
          </cell>
          <cell r="C1228" t="str">
            <v>30513</v>
          </cell>
          <cell r="D1228">
            <v>2208</v>
          </cell>
          <cell r="E1228">
            <v>15524</v>
          </cell>
          <cell r="F1228">
            <v>1294</v>
          </cell>
          <cell r="G1228">
            <v>1294</v>
          </cell>
          <cell r="H1228">
            <v>1294</v>
          </cell>
          <cell r="I1228">
            <v>1294</v>
          </cell>
          <cell r="J1228">
            <v>1294</v>
          </cell>
          <cell r="K1228">
            <v>1294</v>
          </cell>
          <cell r="L1228">
            <v>1294</v>
          </cell>
          <cell r="M1228">
            <v>1294</v>
          </cell>
          <cell r="N1228">
            <v>1294</v>
          </cell>
          <cell r="O1228">
            <v>1294</v>
          </cell>
          <cell r="P1228">
            <v>1294</v>
          </cell>
          <cell r="Q1228">
            <v>1290</v>
          </cell>
        </row>
        <row r="1229">
          <cell r="B1229" t="str">
            <v>30513042701</v>
          </cell>
          <cell r="C1229" t="str">
            <v>30513</v>
          </cell>
          <cell r="D1229">
            <v>2701</v>
          </cell>
          <cell r="E1229">
            <v>94000</v>
          </cell>
          <cell r="F1229">
            <v>7833</v>
          </cell>
          <cell r="G1229">
            <v>7833</v>
          </cell>
          <cell r="H1229">
            <v>7833</v>
          </cell>
          <cell r="I1229">
            <v>7833</v>
          </cell>
          <cell r="J1229">
            <v>7833</v>
          </cell>
          <cell r="K1229">
            <v>7833</v>
          </cell>
          <cell r="L1229">
            <v>7833</v>
          </cell>
          <cell r="M1229">
            <v>7833</v>
          </cell>
          <cell r="N1229">
            <v>7833</v>
          </cell>
          <cell r="O1229">
            <v>7833</v>
          </cell>
          <cell r="P1229">
            <v>7833</v>
          </cell>
          <cell r="Q1229">
            <v>7837</v>
          </cell>
        </row>
        <row r="1230">
          <cell r="B1230" t="str">
            <v>30513042702</v>
          </cell>
          <cell r="C1230" t="str">
            <v>30513</v>
          </cell>
          <cell r="D1230">
            <v>2702</v>
          </cell>
          <cell r="E1230">
            <v>23500</v>
          </cell>
          <cell r="F1230">
            <v>1958</v>
          </cell>
          <cell r="G1230">
            <v>1958</v>
          </cell>
          <cell r="H1230">
            <v>1958</v>
          </cell>
          <cell r="I1230">
            <v>1958</v>
          </cell>
          <cell r="J1230">
            <v>1958</v>
          </cell>
          <cell r="K1230">
            <v>1958</v>
          </cell>
          <cell r="L1230">
            <v>1958</v>
          </cell>
          <cell r="M1230">
            <v>1958</v>
          </cell>
          <cell r="N1230">
            <v>1958</v>
          </cell>
          <cell r="O1230">
            <v>1958</v>
          </cell>
          <cell r="P1230">
            <v>1958</v>
          </cell>
          <cell r="Q1230">
            <v>1962</v>
          </cell>
        </row>
        <row r="1231">
          <cell r="B1231" t="str">
            <v>30513042704</v>
          </cell>
          <cell r="C1231" t="str">
            <v>30513</v>
          </cell>
          <cell r="D1231">
            <v>2704</v>
          </cell>
          <cell r="E1231">
            <v>6700</v>
          </cell>
          <cell r="F1231">
            <v>558</v>
          </cell>
          <cell r="G1231">
            <v>558</v>
          </cell>
          <cell r="H1231">
            <v>558</v>
          </cell>
          <cell r="I1231">
            <v>558</v>
          </cell>
          <cell r="J1231">
            <v>558</v>
          </cell>
          <cell r="K1231">
            <v>558</v>
          </cell>
          <cell r="L1231">
            <v>558</v>
          </cell>
          <cell r="M1231">
            <v>558</v>
          </cell>
          <cell r="N1231">
            <v>558</v>
          </cell>
          <cell r="O1231">
            <v>558</v>
          </cell>
          <cell r="P1231">
            <v>558</v>
          </cell>
          <cell r="Q1231">
            <v>562</v>
          </cell>
        </row>
        <row r="1232">
          <cell r="B1232" t="str">
            <v>30513042705</v>
          </cell>
          <cell r="C1232" t="str">
            <v>30513</v>
          </cell>
          <cell r="D1232">
            <v>2705</v>
          </cell>
          <cell r="E1232">
            <v>5900</v>
          </cell>
          <cell r="F1232">
            <v>492</v>
          </cell>
          <cell r="G1232">
            <v>492</v>
          </cell>
          <cell r="H1232">
            <v>492</v>
          </cell>
          <cell r="I1232">
            <v>492</v>
          </cell>
          <cell r="J1232">
            <v>492</v>
          </cell>
          <cell r="K1232">
            <v>492</v>
          </cell>
          <cell r="L1232">
            <v>492</v>
          </cell>
          <cell r="M1232">
            <v>492</v>
          </cell>
          <cell r="N1232">
            <v>492</v>
          </cell>
          <cell r="O1232">
            <v>492</v>
          </cell>
          <cell r="P1232">
            <v>492</v>
          </cell>
          <cell r="Q1232">
            <v>488</v>
          </cell>
        </row>
        <row r="1233">
          <cell r="B1233" t="str">
            <v>30513042800</v>
          </cell>
          <cell r="C1233" t="str">
            <v>30513</v>
          </cell>
          <cell r="D1233">
            <v>2800</v>
          </cell>
          <cell r="E1233">
            <v>198500</v>
          </cell>
          <cell r="F1233">
            <v>16542</v>
          </cell>
          <cell r="G1233">
            <v>16542</v>
          </cell>
          <cell r="H1233">
            <v>16542</v>
          </cell>
          <cell r="I1233">
            <v>16542</v>
          </cell>
          <cell r="J1233">
            <v>16542</v>
          </cell>
          <cell r="K1233">
            <v>16542</v>
          </cell>
          <cell r="L1233">
            <v>16542</v>
          </cell>
          <cell r="M1233">
            <v>16542</v>
          </cell>
          <cell r="N1233">
            <v>16542</v>
          </cell>
          <cell r="O1233">
            <v>16542</v>
          </cell>
          <cell r="P1233">
            <v>16542</v>
          </cell>
          <cell r="Q1233">
            <v>16538</v>
          </cell>
        </row>
        <row r="1234">
          <cell r="B1234" t="str">
            <v>30513042900</v>
          </cell>
          <cell r="C1234" t="str">
            <v>30513</v>
          </cell>
          <cell r="D1234">
            <v>2900</v>
          </cell>
          <cell r="E1234">
            <v>107000</v>
          </cell>
          <cell r="F1234">
            <v>8917</v>
          </cell>
          <cell r="G1234">
            <v>8917</v>
          </cell>
          <cell r="H1234">
            <v>8917</v>
          </cell>
          <cell r="I1234">
            <v>8917</v>
          </cell>
          <cell r="J1234">
            <v>8917</v>
          </cell>
          <cell r="K1234">
            <v>8917</v>
          </cell>
          <cell r="L1234">
            <v>8917</v>
          </cell>
          <cell r="M1234">
            <v>8917</v>
          </cell>
          <cell r="N1234">
            <v>8917</v>
          </cell>
          <cell r="O1234">
            <v>8917</v>
          </cell>
          <cell r="P1234">
            <v>8917</v>
          </cell>
          <cell r="Q1234">
            <v>8913</v>
          </cell>
        </row>
        <row r="1235">
          <cell r="B1235" t="str">
            <v>30513043101</v>
          </cell>
          <cell r="C1235" t="str">
            <v>30513</v>
          </cell>
          <cell r="D1235">
            <v>3101</v>
          </cell>
          <cell r="E1235">
            <v>121000</v>
          </cell>
          <cell r="F1235">
            <v>10083</v>
          </cell>
          <cell r="G1235">
            <v>10083</v>
          </cell>
          <cell r="H1235">
            <v>10083</v>
          </cell>
          <cell r="I1235">
            <v>10083</v>
          </cell>
          <cell r="J1235">
            <v>10083</v>
          </cell>
          <cell r="K1235">
            <v>10083</v>
          </cell>
          <cell r="L1235">
            <v>10083</v>
          </cell>
          <cell r="M1235">
            <v>10083</v>
          </cell>
          <cell r="N1235">
            <v>10083</v>
          </cell>
          <cell r="O1235">
            <v>10083</v>
          </cell>
          <cell r="P1235">
            <v>10083</v>
          </cell>
          <cell r="Q1235">
            <v>10087</v>
          </cell>
        </row>
        <row r="1236">
          <cell r="B1236" t="str">
            <v>30513043103</v>
          </cell>
          <cell r="C1236" t="str">
            <v>30513</v>
          </cell>
          <cell r="D1236">
            <v>3103</v>
          </cell>
          <cell r="E1236">
            <v>45500</v>
          </cell>
          <cell r="F1236">
            <v>3792</v>
          </cell>
          <cell r="G1236">
            <v>3792</v>
          </cell>
          <cell r="H1236">
            <v>3792</v>
          </cell>
          <cell r="I1236">
            <v>3792</v>
          </cell>
          <cell r="J1236">
            <v>3792</v>
          </cell>
          <cell r="K1236">
            <v>3792</v>
          </cell>
          <cell r="L1236">
            <v>3792</v>
          </cell>
          <cell r="M1236">
            <v>3792</v>
          </cell>
          <cell r="N1236">
            <v>3792</v>
          </cell>
          <cell r="O1236">
            <v>3792</v>
          </cell>
          <cell r="P1236">
            <v>3792</v>
          </cell>
          <cell r="Q1236">
            <v>3788</v>
          </cell>
        </row>
        <row r="1237">
          <cell r="B1237" t="str">
            <v>30513043106</v>
          </cell>
          <cell r="C1237" t="str">
            <v>30513</v>
          </cell>
          <cell r="D1237">
            <v>3106</v>
          </cell>
          <cell r="E1237">
            <v>4400</v>
          </cell>
          <cell r="F1237">
            <v>367</v>
          </cell>
          <cell r="G1237">
            <v>367</v>
          </cell>
          <cell r="H1237">
            <v>367</v>
          </cell>
          <cell r="I1237">
            <v>367</v>
          </cell>
          <cell r="J1237">
            <v>367</v>
          </cell>
          <cell r="K1237">
            <v>367</v>
          </cell>
          <cell r="L1237">
            <v>367</v>
          </cell>
          <cell r="M1237">
            <v>367</v>
          </cell>
          <cell r="N1237">
            <v>367</v>
          </cell>
          <cell r="O1237">
            <v>367</v>
          </cell>
          <cell r="P1237">
            <v>367</v>
          </cell>
          <cell r="Q1237">
            <v>363</v>
          </cell>
        </row>
        <row r="1238">
          <cell r="B1238" t="str">
            <v>30513043302</v>
          </cell>
          <cell r="C1238" t="str">
            <v>30513</v>
          </cell>
          <cell r="D1238">
            <v>3302</v>
          </cell>
          <cell r="E1238">
            <v>216200</v>
          </cell>
          <cell r="F1238">
            <v>18017</v>
          </cell>
          <cell r="G1238">
            <v>18017</v>
          </cell>
          <cell r="H1238">
            <v>18017</v>
          </cell>
          <cell r="I1238">
            <v>18017</v>
          </cell>
          <cell r="J1238">
            <v>18017</v>
          </cell>
          <cell r="K1238">
            <v>18017</v>
          </cell>
          <cell r="L1238">
            <v>18017</v>
          </cell>
          <cell r="M1238">
            <v>18017</v>
          </cell>
          <cell r="N1238">
            <v>18017</v>
          </cell>
          <cell r="O1238">
            <v>18017</v>
          </cell>
          <cell r="P1238">
            <v>18017</v>
          </cell>
          <cell r="Q1238">
            <v>18013</v>
          </cell>
        </row>
        <row r="1239">
          <cell r="B1239" t="str">
            <v>30513043303</v>
          </cell>
          <cell r="C1239" t="str">
            <v>30513</v>
          </cell>
          <cell r="D1239">
            <v>3303</v>
          </cell>
          <cell r="E1239">
            <v>48500</v>
          </cell>
          <cell r="F1239">
            <v>4042</v>
          </cell>
          <cell r="G1239">
            <v>4042</v>
          </cell>
          <cell r="H1239">
            <v>4042</v>
          </cell>
          <cell r="I1239">
            <v>4042</v>
          </cell>
          <cell r="J1239">
            <v>4042</v>
          </cell>
          <cell r="K1239">
            <v>4042</v>
          </cell>
          <cell r="L1239">
            <v>4042</v>
          </cell>
          <cell r="M1239">
            <v>4042</v>
          </cell>
          <cell r="N1239">
            <v>4042</v>
          </cell>
          <cell r="O1239">
            <v>4042</v>
          </cell>
          <cell r="P1239">
            <v>4042</v>
          </cell>
          <cell r="Q1239">
            <v>4038</v>
          </cell>
        </row>
        <row r="1240">
          <cell r="B1240" t="str">
            <v>30513043404</v>
          </cell>
          <cell r="C1240" t="str">
            <v>30513</v>
          </cell>
          <cell r="D1240">
            <v>3404</v>
          </cell>
          <cell r="E1240">
            <v>12800</v>
          </cell>
          <cell r="F1240">
            <v>1067</v>
          </cell>
          <cell r="G1240">
            <v>1067</v>
          </cell>
          <cell r="H1240">
            <v>1067</v>
          </cell>
          <cell r="I1240">
            <v>1067</v>
          </cell>
          <cell r="J1240">
            <v>1067</v>
          </cell>
          <cell r="K1240">
            <v>1067</v>
          </cell>
          <cell r="L1240">
            <v>1067</v>
          </cell>
          <cell r="M1240">
            <v>1067</v>
          </cell>
          <cell r="N1240">
            <v>1067</v>
          </cell>
          <cell r="O1240">
            <v>1067</v>
          </cell>
          <cell r="P1240">
            <v>1067</v>
          </cell>
          <cell r="Q1240">
            <v>1063</v>
          </cell>
        </row>
        <row r="1241">
          <cell r="B1241" t="str">
            <v>30514031302</v>
          </cell>
          <cell r="C1241" t="str">
            <v>30514</v>
          </cell>
          <cell r="D1241">
            <v>1302</v>
          </cell>
          <cell r="E1241">
            <v>27800</v>
          </cell>
          <cell r="F1241">
            <v>2317</v>
          </cell>
          <cell r="G1241">
            <v>2317</v>
          </cell>
          <cell r="H1241">
            <v>2317</v>
          </cell>
          <cell r="I1241">
            <v>2317</v>
          </cell>
          <cell r="J1241">
            <v>2317</v>
          </cell>
          <cell r="K1241">
            <v>2317</v>
          </cell>
          <cell r="L1241">
            <v>2317</v>
          </cell>
          <cell r="M1241">
            <v>2317</v>
          </cell>
          <cell r="N1241">
            <v>2317</v>
          </cell>
          <cell r="O1241">
            <v>2317</v>
          </cell>
          <cell r="P1241">
            <v>2317</v>
          </cell>
          <cell r="Q1241">
            <v>2313</v>
          </cell>
        </row>
        <row r="1242">
          <cell r="B1242" t="str">
            <v>30514032103</v>
          </cell>
          <cell r="C1242" t="str">
            <v>30514</v>
          </cell>
          <cell r="D1242">
            <v>2103</v>
          </cell>
          <cell r="E1242">
            <v>7200</v>
          </cell>
          <cell r="F1242">
            <v>600</v>
          </cell>
          <cell r="G1242">
            <v>600</v>
          </cell>
          <cell r="H1242">
            <v>600</v>
          </cell>
          <cell r="I1242">
            <v>600</v>
          </cell>
          <cell r="J1242">
            <v>600</v>
          </cell>
          <cell r="K1242">
            <v>600</v>
          </cell>
          <cell r="L1242">
            <v>600</v>
          </cell>
          <cell r="M1242">
            <v>600</v>
          </cell>
          <cell r="N1242">
            <v>600</v>
          </cell>
          <cell r="O1242">
            <v>600</v>
          </cell>
          <cell r="P1242">
            <v>600</v>
          </cell>
          <cell r="Q1242">
            <v>600</v>
          </cell>
        </row>
        <row r="1243">
          <cell r="B1243" t="str">
            <v>30514032201</v>
          </cell>
          <cell r="C1243" t="str">
            <v>30514</v>
          </cell>
          <cell r="D1243">
            <v>2201</v>
          </cell>
          <cell r="E1243">
            <v>2100</v>
          </cell>
          <cell r="F1243">
            <v>175</v>
          </cell>
          <cell r="G1243">
            <v>175</v>
          </cell>
          <cell r="H1243">
            <v>175</v>
          </cell>
          <cell r="I1243">
            <v>175</v>
          </cell>
          <cell r="J1243">
            <v>175</v>
          </cell>
          <cell r="K1243">
            <v>175</v>
          </cell>
          <cell r="L1243">
            <v>175</v>
          </cell>
          <cell r="M1243">
            <v>175</v>
          </cell>
          <cell r="N1243">
            <v>175</v>
          </cell>
          <cell r="O1243">
            <v>175</v>
          </cell>
          <cell r="P1243">
            <v>175</v>
          </cell>
          <cell r="Q1243">
            <v>175</v>
          </cell>
        </row>
        <row r="1244">
          <cell r="B1244" t="str">
            <v>30514032202</v>
          </cell>
          <cell r="C1244" t="str">
            <v>30514</v>
          </cell>
          <cell r="D1244">
            <v>2202</v>
          </cell>
          <cell r="E1244">
            <v>42280</v>
          </cell>
          <cell r="F1244">
            <v>3523</v>
          </cell>
          <cell r="G1244">
            <v>3523</v>
          </cell>
          <cell r="H1244">
            <v>3523</v>
          </cell>
          <cell r="I1244">
            <v>3523</v>
          </cell>
          <cell r="J1244">
            <v>3523</v>
          </cell>
          <cell r="K1244">
            <v>3523</v>
          </cell>
          <cell r="L1244">
            <v>3523</v>
          </cell>
          <cell r="M1244">
            <v>3523</v>
          </cell>
          <cell r="N1244">
            <v>3523</v>
          </cell>
          <cell r="O1244">
            <v>3523</v>
          </cell>
          <cell r="P1244">
            <v>3523</v>
          </cell>
          <cell r="Q1244">
            <v>3527</v>
          </cell>
        </row>
        <row r="1245">
          <cell r="B1245" t="str">
            <v>30514032207</v>
          </cell>
          <cell r="C1245" t="str">
            <v>30514</v>
          </cell>
          <cell r="D1245">
            <v>2207</v>
          </cell>
          <cell r="E1245">
            <v>26326</v>
          </cell>
          <cell r="F1245">
            <v>2194</v>
          </cell>
          <cell r="G1245">
            <v>2194</v>
          </cell>
          <cell r="H1245">
            <v>2194</v>
          </cell>
          <cell r="I1245">
            <v>2194</v>
          </cell>
          <cell r="J1245">
            <v>2194</v>
          </cell>
          <cell r="K1245">
            <v>2194</v>
          </cell>
          <cell r="L1245">
            <v>2194</v>
          </cell>
          <cell r="M1245">
            <v>2194</v>
          </cell>
          <cell r="N1245">
            <v>2194</v>
          </cell>
          <cell r="O1245">
            <v>2194</v>
          </cell>
          <cell r="P1245">
            <v>2194</v>
          </cell>
          <cell r="Q1245">
            <v>2192</v>
          </cell>
        </row>
        <row r="1246">
          <cell r="B1246" t="str">
            <v>30514032208</v>
          </cell>
          <cell r="C1246" t="str">
            <v>30514</v>
          </cell>
          <cell r="D1246">
            <v>2208</v>
          </cell>
          <cell r="E1246">
            <v>7835</v>
          </cell>
          <cell r="F1246">
            <v>653</v>
          </cell>
          <cell r="G1246">
            <v>653</v>
          </cell>
          <cell r="H1246">
            <v>653</v>
          </cell>
          <cell r="I1246">
            <v>653</v>
          </cell>
          <cell r="J1246">
            <v>653</v>
          </cell>
          <cell r="K1246">
            <v>653</v>
          </cell>
          <cell r="L1246">
            <v>653</v>
          </cell>
          <cell r="M1246">
            <v>653</v>
          </cell>
          <cell r="N1246">
            <v>653</v>
          </cell>
          <cell r="O1246">
            <v>653</v>
          </cell>
          <cell r="P1246">
            <v>653</v>
          </cell>
          <cell r="Q1246">
            <v>652</v>
          </cell>
        </row>
        <row r="1247">
          <cell r="B1247" t="str">
            <v>30514032306</v>
          </cell>
          <cell r="C1247" t="str">
            <v>30514</v>
          </cell>
          <cell r="D1247">
            <v>2306</v>
          </cell>
          <cell r="E1247">
            <v>76000</v>
          </cell>
          <cell r="F1247">
            <v>6333</v>
          </cell>
          <cell r="G1247">
            <v>6333</v>
          </cell>
          <cell r="H1247">
            <v>6333</v>
          </cell>
          <cell r="I1247">
            <v>6333</v>
          </cell>
          <cell r="J1247">
            <v>6333</v>
          </cell>
          <cell r="K1247">
            <v>6333</v>
          </cell>
          <cell r="L1247">
            <v>6333</v>
          </cell>
          <cell r="M1247">
            <v>6333</v>
          </cell>
          <cell r="N1247">
            <v>6333</v>
          </cell>
          <cell r="O1247">
            <v>6333</v>
          </cell>
          <cell r="P1247">
            <v>6333</v>
          </cell>
          <cell r="Q1247">
            <v>6337</v>
          </cell>
        </row>
        <row r="1248">
          <cell r="B1248" t="str">
            <v>30514032405</v>
          </cell>
          <cell r="C1248" t="str">
            <v>30514</v>
          </cell>
          <cell r="D1248">
            <v>2405</v>
          </cell>
          <cell r="E1248">
            <v>89680</v>
          </cell>
          <cell r="F1248">
            <v>7473</v>
          </cell>
          <cell r="G1248">
            <v>7473</v>
          </cell>
          <cell r="H1248">
            <v>7473</v>
          </cell>
          <cell r="I1248">
            <v>7473</v>
          </cell>
          <cell r="J1248">
            <v>7473</v>
          </cell>
          <cell r="K1248">
            <v>7473</v>
          </cell>
          <cell r="L1248">
            <v>7473</v>
          </cell>
          <cell r="M1248">
            <v>7473</v>
          </cell>
          <cell r="N1248">
            <v>7473</v>
          </cell>
          <cell r="O1248">
            <v>7473</v>
          </cell>
          <cell r="P1248">
            <v>7473</v>
          </cell>
          <cell r="Q1248">
            <v>7477</v>
          </cell>
        </row>
        <row r="1249">
          <cell r="B1249" t="str">
            <v>30514032701</v>
          </cell>
          <cell r="C1249" t="str">
            <v>30514</v>
          </cell>
          <cell r="D1249">
            <v>2701</v>
          </cell>
          <cell r="E1249">
            <v>6300</v>
          </cell>
          <cell r="F1249">
            <v>525</v>
          </cell>
          <cell r="G1249">
            <v>525</v>
          </cell>
          <cell r="H1249">
            <v>525</v>
          </cell>
          <cell r="I1249">
            <v>525</v>
          </cell>
          <cell r="J1249">
            <v>525</v>
          </cell>
          <cell r="K1249">
            <v>525</v>
          </cell>
          <cell r="L1249">
            <v>525</v>
          </cell>
          <cell r="M1249">
            <v>525</v>
          </cell>
          <cell r="N1249">
            <v>525</v>
          </cell>
          <cell r="O1249">
            <v>525</v>
          </cell>
          <cell r="P1249">
            <v>525</v>
          </cell>
          <cell r="Q1249">
            <v>525</v>
          </cell>
        </row>
        <row r="1250">
          <cell r="B1250" t="str">
            <v>30514032702</v>
          </cell>
          <cell r="C1250" t="str">
            <v>30514</v>
          </cell>
          <cell r="D1250">
            <v>2702</v>
          </cell>
          <cell r="E1250">
            <v>21900</v>
          </cell>
          <cell r="F1250">
            <v>1825</v>
          </cell>
          <cell r="G1250">
            <v>1825</v>
          </cell>
          <cell r="H1250">
            <v>1825</v>
          </cell>
          <cell r="I1250">
            <v>1825</v>
          </cell>
          <cell r="J1250">
            <v>1825</v>
          </cell>
          <cell r="K1250">
            <v>1825</v>
          </cell>
          <cell r="L1250">
            <v>1825</v>
          </cell>
          <cell r="M1250">
            <v>1825</v>
          </cell>
          <cell r="N1250">
            <v>1825</v>
          </cell>
          <cell r="O1250">
            <v>1825</v>
          </cell>
          <cell r="P1250">
            <v>1825</v>
          </cell>
          <cell r="Q1250">
            <v>1825</v>
          </cell>
        </row>
        <row r="1251">
          <cell r="B1251" t="str">
            <v>30514032705</v>
          </cell>
          <cell r="C1251" t="str">
            <v>30514</v>
          </cell>
          <cell r="D1251">
            <v>2705</v>
          </cell>
          <cell r="E1251">
            <v>27800</v>
          </cell>
          <cell r="F1251">
            <v>2317</v>
          </cell>
          <cell r="G1251">
            <v>2317</v>
          </cell>
          <cell r="H1251">
            <v>2317</v>
          </cell>
          <cell r="I1251">
            <v>2317</v>
          </cell>
          <cell r="J1251">
            <v>2317</v>
          </cell>
          <cell r="K1251">
            <v>2317</v>
          </cell>
          <cell r="L1251">
            <v>2317</v>
          </cell>
          <cell r="M1251">
            <v>2317</v>
          </cell>
          <cell r="N1251">
            <v>2317</v>
          </cell>
          <cell r="O1251">
            <v>2317</v>
          </cell>
          <cell r="P1251">
            <v>2317</v>
          </cell>
          <cell r="Q1251">
            <v>2313</v>
          </cell>
        </row>
        <row r="1252">
          <cell r="B1252" t="str">
            <v>30514032900</v>
          </cell>
          <cell r="C1252" t="str">
            <v>30514</v>
          </cell>
          <cell r="D1252">
            <v>2900</v>
          </cell>
          <cell r="E1252">
            <v>57600</v>
          </cell>
          <cell r="F1252">
            <v>4800</v>
          </cell>
          <cell r="G1252">
            <v>4800</v>
          </cell>
          <cell r="H1252">
            <v>4800</v>
          </cell>
          <cell r="I1252">
            <v>4800</v>
          </cell>
          <cell r="J1252">
            <v>4800</v>
          </cell>
          <cell r="K1252">
            <v>4800</v>
          </cell>
          <cell r="L1252">
            <v>4800</v>
          </cell>
          <cell r="M1252">
            <v>4800</v>
          </cell>
          <cell r="N1252">
            <v>4800</v>
          </cell>
          <cell r="O1252">
            <v>4800</v>
          </cell>
          <cell r="P1252">
            <v>4800</v>
          </cell>
          <cell r="Q1252">
            <v>4800</v>
          </cell>
        </row>
        <row r="1253">
          <cell r="B1253" t="str">
            <v>30514032907</v>
          </cell>
          <cell r="C1253" t="str">
            <v>30514</v>
          </cell>
          <cell r="D1253">
            <v>2907</v>
          </cell>
          <cell r="E1253">
            <v>14100</v>
          </cell>
          <cell r="F1253">
            <v>1175</v>
          </cell>
          <cell r="G1253">
            <v>1175</v>
          </cell>
          <cell r="H1253">
            <v>1175</v>
          </cell>
          <cell r="I1253">
            <v>1175</v>
          </cell>
          <cell r="J1253">
            <v>1175</v>
          </cell>
          <cell r="K1253">
            <v>1175</v>
          </cell>
          <cell r="L1253">
            <v>1175</v>
          </cell>
          <cell r="M1253">
            <v>1175</v>
          </cell>
          <cell r="N1253">
            <v>1175</v>
          </cell>
          <cell r="O1253">
            <v>1175</v>
          </cell>
          <cell r="P1253">
            <v>1175</v>
          </cell>
          <cell r="Q1253">
            <v>1175</v>
          </cell>
        </row>
        <row r="1254">
          <cell r="B1254" t="str">
            <v>30514033101</v>
          </cell>
          <cell r="C1254" t="str">
            <v>30514</v>
          </cell>
          <cell r="D1254">
            <v>3101</v>
          </cell>
          <cell r="E1254">
            <v>51700</v>
          </cell>
          <cell r="F1254">
            <v>4308</v>
          </cell>
          <cell r="G1254">
            <v>4308</v>
          </cell>
          <cell r="H1254">
            <v>4308</v>
          </cell>
          <cell r="I1254">
            <v>4308</v>
          </cell>
          <cell r="J1254">
            <v>4308</v>
          </cell>
          <cell r="K1254">
            <v>4308</v>
          </cell>
          <cell r="L1254">
            <v>4308</v>
          </cell>
          <cell r="M1254">
            <v>4308</v>
          </cell>
          <cell r="N1254">
            <v>4308</v>
          </cell>
          <cell r="O1254">
            <v>4308</v>
          </cell>
          <cell r="P1254">
            <v>4308</v>
          </cell>
          <cell r="Q1254">
            <v>4312</v>
          </cell>
        </row>
        <row r="1255">
          <cell r="B1255" t="str">
            <v>30514033103</v>
          </cell>
          <cell r="C1255" t="str">
            <v>30514</v>
          </cell>
          <cell r="D1255">
            <v>3103</v>
          </cell>
          <cell r="E1255">
            <v>25100</v>
          </cell>
          <cell r="F1255">
            <v>2092</v>
          </cell>
          <cell r="G1255">
            <v>2092</v>
          </cell>
          <cell r="H1255">
            <v>2092</v>
          </cell>
          <cell r="I1255">
            <v>2092</v>
          </cell>
          <cell r="J1255">
            <v>2092</v>
          </cell>
          <cell r="K1255">
            <v>2092</v>
          </cell>
          <cell r="L1255">
            <v>2092</v>
          </cell>
          <cell r="M1255">
            <v>2092</v>
          </cell>
          <cell r="N1255">
            <v>2092</v>
          </cell>
          <cell r="O1255">
            <v>2092</v>
          </cell>
          <cell r="P1255">
            <v>2092</v>
          </cell>
          <cell r="Q1255">
            <v>2088</v>
          </cell>
        </row>
        <row r="1256">
          <cell r="B1256" t="str">
            <v>30514033106</v>
          </cell>
          <cell r="C1256" t="str">
            <v>30514</v>
          </cell>
          <cell r="D1256">
            <v>3106</v>
          </cell>
          <cell r="E1256">
            <v>1100</v>
          </cell>
          <cell r="F1256">
            <v>92</v>
          </cell>
          <cell r="G1256">
            <v>92</v>
          </cell>
          <cell r="H1256">
            <v>92</v>
          </cell>
          <cell r="I1256">
            <v>92</v>
          </cell>
          <cell r="J1256">
            <v>92</v>
          </cell>
          <cell r="K1256">
            <v>92</v>
          </cell>
          <cell r="L1256">
            <v>92</v>
          </cell>
          <cell r="M1256">
            <v>92</v>
          </cell>
          <cell r="N1256">
            <v>92</v>
          </cell>
          <cell r="O1256">
            <v>92</v>
          </cell>
          <cell r="P1256">
            <v>92</v>
          </cell>
          <cell r="Q1256">
            <v>88</v>
          </cell>
        </row>
        <row r="1257">
          <cell r="B1257" t="str">
            <v>30514033302</v>
          </cell>
          <cell r="C1257" t="str">
            <v>30514</v>
          </cell>
          <cell r="D1257">
            <v>3302</v>
          </cell>
          <cell r="E1257">
            <v>29300</v>
          </cell>
          <cell r="F1257">
            <v>2442</v>
          </cell>
          <cell r="G1257">
            <v>2442</v>
          </cell>
          <cell r="H1257">
            <v>2442</v>
          </cell>
          <cell r="I1257">
            <v>2442</v>
          </cell>
          <cell r="J1257">
            <v>2442</v>
          </cell>
          <cell r="K1257">
            <v>2442</v>
          </cell>
          <cell r="L1257">
            <v>2442</v>
          </cell>
          <cell r="M1257">
            <v>2442</v>
          </cell>
          <cell r="N1257">
            <v>2442</v>
          </cell>
          <cell r="O1257">
            <v>2442</v>
          </cell>
          <cell r="P1257">
            <v>2442</v>
          </cell>
          <cell r="Q1257">
            <v>2438</v>
          </cell>
        </row>
        <row r="1258">
          <cell r="B1258" t="str">
            <v>30514033303</v>
          </cell>
          <cell r="C1258" t="str">
            <v>30514</v>
          </cell>
          <cell r="D1258">
            <v>3303</v>
          </cell>
          <cell r="E1258">
            <v>30000</v>
          </cell>
          <cell r="F1258">
            <v>2500</v>
          </cell>
          <cell r="G1258">
            <v>2500</v>
          </cell>
          <cell r="H1258">
            <v>2500</v>
          </cell>
          <cell r="I1258">
            <v>2500</v>
          </cell>
          <cell r="J1258">
            <v>2500</v>
          </cell>
          <cell r="K1258">
            <v>2500</v>
          </cell>
          <cell r="L1258">
            <v>2500</v>
          </cell>
          <cell r="M1258">
            <v>2500</v>
          </cell>
          <cell r="N1258">
            <v>2500</v>
          </cell>
          <cell r="O1258">
            <v>2500</v>
          </cell>
          <cell r="P1258">
            <v>2500</v>
          </cell>
          <cell r="Q1258">
            <v>2500</v>
          </cell>
        </row>
        <row r="1259">
          <cell r="B1259" t="str">
            <v>30514033402</v>
          </cell>
          <cell r="C1259" t="str">
            <v>30514</v>
          </cell>
          <cell r="D1259">
            <v>3402</v>
          </cell>
          <cell r="E1259">
            <v>27800</v>
          </cell>
          <cell r="F1259">
            <v>2317</v>
          </cell>
          <cell r="G1259">
            <v>2317</v>
          </cell>
          <cell r="H1259">
            <v>2317</v>
          </cell>
          <cell r="I1259">
            <v>2317</v>
          </cell>
          <cell r="J1259">
            <v>2317</v>
          </cell>
          <cell r="K1259">
            <v>2317</v>
          </cell>
          <cell r="L1259">
            <v>2317</v>
          </cell>
          <cell r="M1259">
            <v>2317</v>
          </cell>
          <cell r="N1259">
            <v>2317</v>
          </cell>
          <cell r="O1259">
            <v>2317</v>
          </cell>
          <cell r="P1259">
            <v>2317</v>
          </cell>
          <cell r="Q1259">
            <v>2313</v>
          </cell>
        </row>
        <row r="1260">
          <cell r="B1260" t="str">
            <v>30514033404</v>
          </cell>
          <cell r="C1260" t="str">
            <v>30514</v>
          </cell>
          <cell r="D1260">
            <v>3404</v>
          </cell>
          <cell r="E1260">
            <v>13900</v>
          </cell>
          <cell r="F1260">
            <v>1158</v>
          </cell>
          <cell r="G1260">
            <v>1158</v>
          </cell>
          <cell r="H1260">
            <v>1158</v>
          </cell>
          <cell r="I1260">
            <v>1158</v>
          </cell>
          <cell r="J1260">
            <v>1158</v>
          </cell>
          <cell r="K1260">
            <v>1158</v>
          </cell>
          <cell r="L1260">
            <v>1158</v>
          </cell>
          <cell r="M1260">
            <v>1158</v>
          </cell>
          <cell r="N1260">
            <v>1158</v>
          </cell>
          <cell r="O1260">
            <v>1158</v>
          </cell>
          <cell r="P1260">
            <v>1158</v>
          </cell>
          <cell r="Q1260">
            <v>1162</v>
          </cell>
        </row>
        <row r="1261">
          <cell r="B1261" t="str">
            <v>30515031302</v>
          </cell>
          <cell r="C1261" t="str">
            <v>30515</v>
          </cell>
          <cell r="D1261">
            <v>1302</v>
          </cell>
          <cell r="E1261">
            <v>72400</v>
          </cell>
          <cell r="F1261">
            <v>6033</v>
          </cell>
          <cell r="G1261">
            <v>6033</v>
          </cell>
          <cell r="H1261">
            <v>6033</v>
          </cell>
          <cell r="I1261">
            <v>6033</v>
          </cell>
          <cell r="J1261">
            <v>6033</v>
          </cell>
          <cell r="K1261">
            <v>6033</v>
          </cell>
          <cell r="L1261">
            <v>6033</v>
          </cell>
          <cell r="M1261">
            <v>6033</v>
          </cell>
          <cell r="N1261">
            <v>6033</v>
          </cell>
          <cell r="O1261">
            <v>6033</v>
          </cell>
          <cell r="P1261">
            <v>6033</v>
          </cell>
          <cell r="Q1261">
            <v>6037</v>
          </cell>
        </row>
        <row r="1262">
          <cell r="B1262" t="str">
            <v>30515032103</v>
          </cell>
          <cell r="C1262" t="str">
            <v>30515</v>
          </cell>
          <cell r="D1262">
            <v>2103</v>
          </cell>
          <cell r="E1262">
            <v>1000</v>
          </cell>
          <cell r="F1262">
            <v>83</v>
          </cell>
          <cell r="G1262">
            <v>83</v>
          </cell>
          <cell r="H1262">
            <v>83</v>
          </cell>
          <cell r="I1262">
            <v>83</v>
          </cell>
          <cell r="J1262">
            <v>83</v>
          </cell>
          <cell r="K1262">
            <v>83</v>
          </cell>
          <cell r="L1262">
            <v>83</v>
          </cell>
          <cell r="M1262">
            <v>83</v>
          </cell>
          <cell r="N1262">
            <v>83</v>
          </cell>
          <cell r="O1262">
            <v>83</v>
          </cell>
          <cell r="P1262">
            <v>83</v>
          </cell>
          <cell r="Q1262">
            <v>87</v>
          </cell>
        </row>
        <row r="1263">
          <cell r="B1263" t="str">
            <v>30515032207</v>
          </cell>
          <cell r="C1263" t="str">
            <v>30515</v>
          </cell>
          <cell r="D1263">
            <v>2207</v>
          </cell>
          <cell r="E1263">
            <v>2471</v>
          </cell>
          <cell r="F1263">
            <v>206</v>
          </cell>
          <cell r="G1263">
            <v>206</v>
          </cell>
          <cell r="H1263">
            <v>206</v>
          </cell>
          <cell r="I1263">
            <v>206</v>
          </cell>
          <cell r="J1263">
            <v>206</v>
          </cell>
          <cell r="K1263">
            <v>206</v>
          </cell>
          <cell r="L1263">
            <v>206</v>
          </cell>
          <cell r="M1263">
            <v>206</v>
          </cell>
          <cell r="N1263">
            <v>206</v>
          </cell>
          <cell r="O1263">
            <v>206</v>
          </cell>
          <cell r="P1263">
            <v>206</v>
          </cell>
          <cell r="Q1263">
            <v>205</v>
          </cell>
        </row>
        <row r="1264">
          <cell r="B1264" t="str">
            <v>30515032208</v>
          </cell>
          <cell r="C1264" t="str">
            <v>30515</v>
          </cell>
          <cell r="D1264">
            <v>2208</v>
          </cell>
          <cell r="E1264">
            <v>1655</v>
          </cell>
          <cell r="F1264">
            <v>138</v>
          </cell>
          <cell r="G1264">
            <v>138</v>
          </cell>
          <cell r="H1264">
            <v>138</v>
          </cell>
          <cell r="I1264">
            <v>138</v>
          </cell>
          <cell r="J1264">
            <v>138</v>
          </cell>
          <cell r="K1264">
            <v>138</v>
          </cell>
          <cell r="L1264">
            <v>138</v>
          </cell>
          <cell r="M1264">
            <v>138</v>
          </cell>
          <cell r="N1264">
            <v>138</v>
          </cell>
          <cell r="O1264">
            <v>138</v>
          </cell>
          <cell r="P1264">
            <v>138</v>
          </cell>
          <cell r="Q1264">
            <v>137</v>
          </cell>
        </row>
        <row r="1265">
          <cell r="B1265" t="str">
            <v>30515032701</v>
          </cell>
          <cell r="C1265" t="str">
            <v>30515</v>
          </cell>
          <cell r="D1265">
            <v>2701</v>
          </cell>
          <cell r="E1265">
            <v>11300</v>
          </cell>
          <cell r="F1265">
            <v>942</v>
          </cell>
          <cell r="G1265">
            <v>942</v>
          </cell>
          <cell r="H1265">
            <v>942</v>
          </cell>
          <cell r="I1265">
            <v>942</v>
          </cell>
          <cell r="J1265">
            <v>942</v>
          </cell>
          <cell r="K1265">
            <v>942</v>
          </cell>
          <cell r="L1265">
            <v>942</v>
          </cell>
          <cell r="M1265">
            <v>942</v>
          </cell>
          <cell r="N1265">
            <v>942</v>
          </cell>
          <cell r="O1265">
            <v>942</v>
          </cell>
          <cell r="P1265">
            <v>942</v>
          </cell>
          <cell r="Q1265">
            <v>938</v>
          </cell>
        </row>
        <row r="1266">
          <cell r="B1266" t="str">
            <v>30515032702</v>
          </cell>
          <cell r="C1266" t="str">
            <v>30515</v>
          </cell>
          <cell r="D1266">
            <v>2702</v>
          </cell>
          <cell r="E1266">
            <v>10100</v>
          </cell>
          <cell r="F1266">
            <v>842</v>
          </cell>
          <cell r="G1266">
            <v>842</v>
          </cell>
          <cell r="H1266">
            <v>842</v>
          </cell>
          <cell r="I1266">
            <v>842</v>
          </cell>
          <cell r="J1266">
            <v>842</v>
          </cell>
          <cell r="K1266">
            <v>842</v>
          </cell>
          <cell r="L1266">
            <v>842</v>
          </cell>
          <cell r="M1266">
            <v>842</v>
          </cell>
          <cell r="N1266">
            <v>842</v>
          </cell>
          <cell r="O1266">
            <v>842</v>
          </cell>
          <cell r="P1266">
            <v>842</v>
          </cell>
          <cell r="Q1266">
            <v>838</v>
          </cell>
        </row>
        <row r="1267">
          <cell r="B1267" t="str">
            <v>30515032705</v>
          </cell>
          <cell r="C1267" t="str">
            <v>30515</v>
          </cell>
          <cell r="D1267">
            <v>2705</v>
          </cell>
          <cell r="E1267">
            <v>4100</v>
          </cell>
          <cell r="F1267">
            <v>342</v>
          </cell>
          <cell r="G1267">
            <v>342</v>
          </cell>
          <cell r="H1267">
            <v>342</v>
          </cell>
          <cell r="I1267">
            <v>342</v>
          </cell>
          <cell r="J1267">
            <v>342</v>
          </cell>
          <cell r="K1267">
            <v>342</v>
          </cell>
          <cell r="L1267">
            <v>342</v>
          </cell>
          <cell r="M1267">
            <v>342</v>
          </cell>
          <cell r="N1267">
            <v>342</v>
          </cell>
          <cell r="O1267">
            <v>342</v>
          </cell>
          <cell r="P1267">
            <v>342</v>
          </cell>
          <cell r="Q1267">
            <v>338</v>
          </cell>
        </row>
        <row r="1268">
          <cell r="B1268" t="str">
            <v>30515032900</v>
          </cell>
          <cell r="C1268" t="str">
            <v>30515</v>
          </cell>
          <cell r="D1268">
            <v>2900</v>
          </cell>
          <cell r="E1268">
            <v>20100</v>
          </cell>
          <cell r="F1268">
            <v>1675</v>
          </cell>
          <cell r="G1268">
            <v>1675</v>
          </cell>
          <cell r="H1268">
            <v>1675</v>
          </cell>
          <cell r="I1268">
            <v>1675</v>
          </cell>
          <cell r="J1268">
            <v>1675</v>
          </cell>
          <cell r="K1268">
            <v>1675</v>
          </cell>
          <cell r="L1268">
            <v>1675</v>
          </cell>
          <cell r="M1268">
            <v>1675</v>
          </cell>
          <cell r="N1268">
            <v>1675</v>
          </cell>
          <cell r="O1268">
            <v>1675</v>
          </cell>
          <cell r="P1268">
            <v>1675</v>
          </cell>
          <cell r="Q1268">
            <v>1675</v>
          </cell>
        </row>
        <row r="1269">
          <cell r="B1269" t="str">
            <v>30515032907</v>
          </cell>
          <cell r="C1269" t="str">
            <v>30515</v>
          </cell>
          <cell r="D1269">
            <v>2907</v>
          </cell>
          <cell r="E1269">
            <v>33300</v>
          </cell>
          <cell r="F1269">
            <v>2775</v>
          </cell>
          <cell r="G1269">
            <v>2775</v>
          </cell>
          <cell r="H1269">
            <v>2775</v>
          </cell>
          <cell r="I1269">
            <v>2775</v>
          </cell>
          <cell r="J1269">
            <v>2775</v>
          </cell>
          <cell r="K1269">
            <v>2775</v>
          </cell>
          <cell r="L1269">
            <v>2775</v>
          </cell>
          <cell r="M1269">
            <v>2775</v>
          </cell>
          <cell r="N1269">
            <v>2775</v>
          </cell>
          <cell r="O1269">
            <v>2775</v>
          </cell>
          <cell r="P1269">
            <v>2775</v>
          </cell>
          <cell r="Q1269">
            <v>2775</v>
          </cell>
        </row>
        <row r="1270">
          <cell r="B1270" t="str">
            <v>30515033101</v>
          </cell>
          <cell r="C1270" t="str">
            <v>30515</v>
          </cell>
          <cell r="D1270">
            <v>3101</v>
          </cell>
          <cell r="E1270">
            <v>26400</v>
          </cell>
          <cell r="F1270">
            <v>2200</v>
          </cell>
          <cell r="G1270">
            <v>2200</v>
          </cell>
          <cell r="H1270">
            <v>2200</v>
          </cell>
          <cell r="I1270">
            <v>2200</v>
          </cell>
          <cell r="J1270">
            <v>2200</v>
          </cell>
          <cell r="K1270">
            <v>2200</v>
          </cell>
          <cell r="L1270">
            <v>2200</v>
          </cell>
          <cell r="M1270">
            <v>2200</v>
          </cell>
          <cell r="N1270">
            <v>2200</v>
          </cell>
          <cell r="O1270">
            <v>2200</v>
          </cell>
          <cell r="P1270">
            <v>2200</v>
          </cell>
          <cell r="Q1270">
            <v>2200</v>
          </cell>
        </row>
        <row r="1271">
          <cell r="B1271" t="str">
            <v>30515033103</v>
          </cell>
          <cell r="C1271" t="str">
            <v>30515</v>
          </cell>
          <cell r="D1271">
            <v>3103</v>
          </cell>
          <cell r="E1271">
            <v>15300</v>
          </cell>
          <cell r="F1271">
            <v>1275</v>
          </cell>
          <cell r="G1271">
            <v>1275</v>
          </cell>
          <cell r="H1271">
            <v>1275</v>
          </cell>
          <cell r="I1271">
            <v>1275</v>
          </cell>
          <cell r="J1271">
            <v>1275</v>
          </cell>
          <cell r="K1271">
            <v>1275</v>
          </cell>
          <cell r="L1271">
            <v>1275</v>
          </cell>
          <cell r="M1271">
            <v>1275</v>
          </cell>
          <cell r="N1271">
            <v>1275</v>
          </cell>
          <cell r="O1271">
            <v>1275</v>
          </cell>
          <cell r="P1271">
            <v>1275</v>
          </cell>
          <cell r="Q1271">
            <v>1275</v>
          </cell>
        </row>
        <row r="1272">
          <cell r="B1272" t="str">
            <v>30515033302</v>
          </cell>
          <cell r="C1272" t="str">
            <v>30515</v>
          </cell>
          <cell r="D1272">
            <v>3302</v>
          </cell>
          <cell r="E1272">
            <v>38400</v>
          </cell>
          <cell r="F1272">
            <v>3200</v>
          </cell>
          <cell r="G1272">
            <v>3200</v>
          </cell>
          <cell r="H1272">
            <v>3200</v>
          </cell>
          <cell r="I1272">
            <v>3200</v>
          </cell>
          <cell r="J1272">
            <v>3200</v>
          </cell>
          <cell r="K1272">
            <v>3200</v>
          </cell>
          <cell r="L1272">
            <v>3200</v>
          </cell>
          <cell r="M1272">
            <v>3200</v>
          </cell>
          <cell r="N1272">
            <v>3200</v>
          </cell>
          <cell r="O1272">
            <v>3200</v>
          </cell>
          <cell r="P1272">
            <v>3200</v>
          </cell>
          <cell r="Q1272">
            <v>3200</v>
          </cell>
        </row>
        <row r="1273">
          <cell r="B1273" t="str">
            <v>30515033303</v>
          </cell>
          <cell r="C1273" t="str">
            <v>30515</v>
          </cell>
          <cell r="D1273">
            <v>3303</v>
          </cell>
          <cell r="E1273">
            <v>8400</v>
          </cell>
          <cell r="F1273">
            <v>700</v>
          </cell>
          <cell r="G1273">
            <v>700</v>
          </cell>
          <cell r="H1273">
            <v>700</v>
          </cell>
          <cell r="I1273">
            <v>700</v>
          </cell>
          <cell r="J1273">
            <v>700</v>
          </cell>
          <cell r="K1273">
            <v>700</v>
          </cell>
          <cell r="L1273">
            <v>700</v>
          </cell>
          <cell r="M1273">
            <v>700</v>
          </cell>
          <cell r="N1273">
            <v>700</v>
          </cell>
          <cell r="O1273">
            <v>700</v>
          </cell>
          <cell r="P1273">
            <v>700</v>
          </cell>
          <cell r="Q1273">
            <v>700</v>
          </cell>
        </row>
        <row r="1274">
          <cell r="B1274" t="str">
            <v>30516031302</v>
          </cell>
          <cell r="C1274" t="str">
            <v>30516</v>
          </cell>
          <cell r="D1274">
            <v>1302</v>
          </cell>
          <cell r="E1274">
            <v>27900</v>
          </cell>
          <cell r="F1274">
            <v>2325</v>
          </cell>
          <cell r="G1274">
            <v>2325</v>
          </cell>
          <cell r="H1274">
            <v>2325</v>
          </cell>
          <cell r="I1274">
            <v>2325</v>
          </cell>
          <cell r="J1274">
            <v>2325</v>
          </cell>
          <cell r="K1274">
            <v>2325</v>
          </cell>
          <cell r="L1274">
            <v>2325</v>
          </cell>
          <cell r="M1274">
            <v>2325</v>
          </cell>
          <cell r="N1274">
            <v>2325</v>
          </cell>
          <cell r="O1274">
            <v>2325</v>
          </cell>
          <cell r="P1274">
            <v>2325</v>
          </cell>
          <cell r="Q1274">
            <v>2325</v>
          </cell>
        </row>
        <row r="1275">
          <cell r="B1275" t="str">
            <v>30516032103</v>
          </cell>
          <cell r="C1275" t="str">
            <v>30516</v>
          </cell>
          <cell r="D1275">
            <v>2103</v>
          </cell>
          <cell r="E1275">
            <v>7200</v>
          </cell>
          <cell r="F1275">
            <v>600</v>
          </cell>
          <cell r="G1275">
            <v>600</v>
          </cell>
          <cell r="H1275">
            <v>600</v>
          </cell>
          <cell r="I1275">
            <v>600</v>
          </cell>
          <cell r="J1275">
            <v>600</v>
          </cell>
          <cell r="K1275">
            <v>600</v>
          </cell>
          <cell r="L1275">
            <v>600</v>
          </cell>
          <cell r="M1275">
            <v>600</v>
          </cell>
          <cell r="N1275">
            <v>600</v>
          </cell>
          <cell r="O1275">
            <v>600</v>
          </cell>
          <cell r="P1275">
            <v>600</v>
          </cell>
          <cell r="Q1275">
            <v>600</v>
          </cell>
        </row>
        <row r="1276">
          <cell r="B1276" t="str">
            <v>30516032201</v>
          </cell>
          <cell r="C1276" t="str">
            <v>30516</v>
          </cell>
          <cell r="D1276">
            <v>2201</v>
          </cell>
          <cell r="E1276">
            <v>2800</v>
          </cell>
          <cell r="F1276">
            <v>233</v>
          </cell>
          <cell r="G1276">
            <v>233</v>
          </cell>
          <cell r="H1276">
            <v>233</v>
          </cell>
          <cell r="I1276">
            <v>233</v>
          </cell>
          <cell r="J1276">
            <v>233</v>
          </cell>
          <cell r="K1276">
            <v>233</v>
          </cell>
          <cell r="L1276">
            <v>233</v>
          </cell>
          <cell r="M1276">
            <v>233</v>
          </cell>
          <cell r="N1276">
            <v>233</v>
          </cell>
          <cell r="O1276">
            <v>233</v>
          </cell>
          <cell r="P1276">
            <v>233</v>
          </cell>
          <cell r="Q1276">
            <v>237</v>
          </cell>
        </row>
        <row r="1277">
          <cell r="B1277" t="str">
            <v>30516032207</v>
          </cell>
          <cell r="C1277" t="str">
            <v>30516</v>
          </cell>
          <cell r="D1277">
            <v>2207</v>
          </cell>
          <cell r="E1277">
            <v>19826</v>
          </cell>
          <cell r="F1277">
            <v>1652</v>
          </cell>
          <cell r="G1277">
            <v>1652</v>
          </cell>
          <cell r="H1277">
            <v>1652</v>
          </cell>
          <cell r="I1277">
            <v>1652</v>
          </cell>
          <cell r="J1277">
            <v>1652</v>
          </cell>
          <cell r="K1277">
            <v>1652</v>
          </cell>
          <cell r="L1277">
            <v>1652</v>
          </cell>
          <cell r="M1277">
            <v>1652</v>
          </cell>
          <cell r="N1277">
            <v>1652</v>
          </cell>
          <cell r="O1277">
            <v>1652</v>
          </cell>
          <cell r="P1277">
            <v>1652</v>
          </cell>
          <cell r="Q1277">
            <v>1654</v>
          </cell>
        </row>
        <row r="1278">
          <cell r="B1278" t="str">
            <v>30516032208</v>
          </cell>
          <cell r="C1278" t="str">
            <v>30516</v>
          </cell>
          <cell r="D1278">
            <v>2208</v>
          </cell>
          <cell r="E1278">
            <v>9647</v>
          </cell>
          <cell r="F1278">
            <v>804</v>
          </cell>
          <cell r="G1278">
            <v>804</v>
          </cell>
          <cell r="H1278">
            <v>804</v>
          </cell>
          <cell r="I1278">
            <v>804</v>
          </cell>
          <cell r="J1278">
            <v>804</v>
          </cell>
          <cell r="K1278">
            <v>804</v>
          </cell>
          <cell r="L1278">
            <v>804</v>
          </cell>
          <cell r="M1278">
            <v>804</v>
          </cell>
          <cell r="N1278">
            <v>804</v>
          </cell>
          <cell r="O1278">
            <v>804</v>
          </cell>
          <cell r="P1278">
            <v>804</v>
          </cell>
          <cell r="Q1278">
            <v>803</v>
          </cell>
        </row>
        <row r="1279">
          <cell r="B1279" t="str">
            <v>30516032306</v>
          </cell>
          <cell r="C1279" t="str">
            <v>30516</v>
          </cell>
          <cell r="D1279">
            <v>2306</v>
          </cell>
          <cell r="E1279">
            <v>5600</v>
          </cell>
          <cell r="F1279">
            <v>467</v>
          </cell>
          <cell r="G1279">
            <v>467</v>
          </cell>
          <cell r="H1279">
            <v>467</v>
          </cell>
          <cell r="I1279">
            <v>467</v>
          </cell>
          <cell r="J1279">
            <v>467</v>
          </cell>
          <cell r="K1279">
            <v>467</v>
          </cell>
          <cell r="L1279">
            <v>467</v>
          </cell>
          <cell r="M1279">
            <v>467</v>
          </cell>
          <cell r="N1279">
            <v>467</v>
          </cell>
          <cell r="O1279">
            <v>467</v>
          </cell>
          <cell r="P1279">
            <v>467</v>
          </cell>
          <cell r="Q1279">
            <v>463</v>
          </cell>
        </row>
        <row r="1280">
          <cell r="B1280" t="str">
            <v>30516032701</v>
          </cell>
          <cell r="C1280" t="str">
            <v>30516</v>
          </cell>
          <cell r="D1280">
            <v>2701</v>
          </cell>
          <cell r="E1280">
            <v>51000</v>
          </cell>
          <cell r="F1280">
            <v>4250</v>
          </cell>
          <cell r="G1280">
            <v>4250</v>
          </cell>
          <cell r="H1280">
            <v>4250</v>
          </cell>
          <cell r="I1280">
            <v>4250</v>
          </cell>
          <cell r="J1280">
            <v>4250</v>
          </cell>
          <cell r="K1280">
            <v>4250</v>
          </cell>
          <cell r="L1280">
            <v>4250</v>
          </cell>
          <cell r="M1280">
            <v>4250</v>
          </cell>
          <cell r="N1280">
            <v>4250</v>
          </cell>
          <cell r="O1280">
            <v>4250</v>
          </cell>
          <cell r="P1280">
            <v>4250</v>
          </cell>
          <cell r="Q1280">
            <v>4250</v>
          </cell>
        </row>
        <row r="1281">
          <cell r="B1281" t="str">
            <v>30516032702</v>
          </cell>
          <cell r="C1281" t="str">
            <v>30516</v>
          </cell>
          <cell r="D1281">
            <v>2702</v>
          </cell>
          <cell r="E1281">
            <v>38800</v>
          </cell>
          <cell r="F1281">
            <v>3233</v>
          </cell>
          <cell r="G1281">
            <v>3233</v>
          </cell>
          <cell r="H1281">
            <v>3233</v>
          </cell>
          <cell r="I1281">
            <v>3233</v>
          </cell>
          <cell r="J1281">
            <v>3233</v>
          </cell>
          <cell r="K1281">
            <v>3233</v>
          </cell>
          <cell r="L1281">
            <v>3233</v>
          </cell>
          <cell r="M1281">
            <v>3233</v>
          </cell>
          <cell r="N1281">
            <v>3233</v>
          </cell>
          <cell r="O1281">
            <v>3233</v>
          </cell>
          <cell r="P1281">
            <v>3233</v>
          </cell>
          <cell r="Q1281">
            <v>3237</v>
          </cell>
        </row>
        <row r="1282">
          <cell r="B1282" t="str">
            <v>30516032704</v>
          </cell>
          <cell r="C1282" t="str">
            <v>30516</v>
          </cell>
          <cell r="D1282">
            <v>2704</v>
          </cell>
          <cell r="E1282">
            <v>20700</v>
          </cell>
          <cell r="F1282">
            <v>1725</v>
          </cell>
          <cell r="G1282">
            <v>1725</v>
          </cell>
          <cell r="H1282">
            <v>1725</v>
          </cell>
          <cell r="I1282">
            <v>1725</v>
          </cell>
          <cell r="J1282">
            <v>1725</v>
          </cell>
          <cell r="K1282">
            <v>1725</v>
          </cell>
          <cell r="L1282">
            <v>1725</v>
          </cell>
          <cell r="M1282">
            <v>1725</v>
          </cell>
          <cell r="N1282">
            <v>1725</v>
          </cell>
          <cell r="O1282">
            <v>1725</v>
          </cell>
          <cell r="P1282">
            <v>1725</v>
          </cell>
          <cell r="Q1282">
            <v>1725</v>
          </cell>
        </row>
        <row r="1283">
          <cell r="B1283" t="str">
            <v>30516032705</v>
          </cell>
          <cell r="C1283" t="str">
            <v>30516</v>
          </cell>
          <cell r="D1283">
            <v>2705</v>
          </cell>
          <cell r="E1283">
            <v>21000</v>
          </cell>
          <cell r="F1283">
            <v>1750</v>
          </cell>
          <cell r="G1283">
            <v>1750</v>
          </cell>
          <cell r="H1283">
            <v>1750</v>
          </cell>
          <cell r="I1283">
            <v>1750</v>
          </cell>
          <cell r="J1283">
            <v>1750</v>
          </cell>
          <cell r="K1283">
            <v>1750</v>
          </cell>
          <cell r="L1283">
            <v>1750</v>
          </cell>
          <cell r="M1283">
            <v>1750</v>
          </cell>
          <cell r="N1283">
            <v>1750</v>
          </cell>
          <cell r="O1283">
            <v>1750</v>
          </cell>
          <cell r="P1283">
            <v>1750</v>
          </cell>
          <cell r="Q1283">
            <v>1750</v>
          </cell>
        </row>
        <row r="1284">
          <cell r="B1284" t="str">
            <v>30516032900</v>
          </cell>
          <cell r="C1284" t="str">
            <v>30516</v>
          </cell>
          <cell r="D1284">
            <v>2900</v>
          </cell>
          <cell r="E1284">
            <v>63100</v>
          </cell>
          <cell r="F1284">
            <v>5258</v>
          </cell>
          <cell r="G1284">
            <v>5258</v>
          </cell>
          <cell r="H1284">
            <v>5258</v>
          </cell>
          <cell r="I1284">
            <v>5258</v>
          </cell>
          <cell r="J1284">
            <v>5258</v>
          </cell>
          <cell r="K1284">
            <v>5258</v>
          </cell>
          <cell r="L1284">
            <v>5258</v>
          </cell>
          <cell r="M1284">
            <v>5258</v>
          </cell>
          <cell r="N1284">
            <v>5258</v>
          </cell>
          <cell r="O1284">
            <v>5258</v>
          </cell>
          <cell r="P1284">
            <v>5258</v>
          </cell>
          <cell r="Q1284">
            <v>5262</v>
          </cell>
        </row>
        <row r="1285">
          <cell r="B1285" t="str">
            <v>30516032907</v>
          </cell>
          <cell r="C1285" t="str">
            <v>30516</v>
          </cell>
          <cell r="D1285">
            <v>2907</v>
          </cell>
          <cell r="E1285">
            <v>77300</v>
          </cell>
          <cell r="F1285">
            <v>6442</v>
          </cell>
          <cell r="G1285">
            <v>6442</v>
          </cell>
          <cell r="H1285">
            <v>6442</v>
          </cell>
          <cell r="I1285">
            <v>6442</v>
          </cell>
          <cell r="J1285">
            <v>6442</v>
          </cell>
          <cell r="K1285">
            <v>6442</v>
          </cell>
          <cell r="L1285">
            <v>6442</v>
          </cell>
          <cell r="M1285">
            <v>6442</v>
          </cell>
          <cell r="N1285">
            <v>6442</v>
          </cell>
          <cell r="O1285">
            <v>6442</v>
          </cell>
          <cell r="P1285">
            <v>6442</v>
          </cell>
          <cell r="Q1285">
            <v>6438</v>
          </cell>
        </row>
        <row r="1286">
          <cell r="B1286" t="str">
            <v>30516033102</v>
          </cell>
          <cell r="C1286" t="str">
            <v>30516</v>
          </cell>
          <cell r="D1286">
            <v>3102</v>
          </cell>
          <cell r="E1286">
            <v>132800</v>
          </cell>
          <cell r="F1286">
            <v>11067</v>
          </cell>
          <cell r="G1286">
            <v>11067</v>
          </cell>
          <cell r="H1286">
            <v>11067</v>
          </cell>
          <cell r="I1286">
            <v>11067</v>
          </cell>
          <cell r="J1286">
            <v>11067</v>
          </cell>
          <cell r="K1286">
            <v>11067</v>
          </cell>
          <cell r="L1286">
            <v>11067</v>
          </cell>
          <cell r="M1286">
            <v>11067</v>
          </cell>
          <cell r="N1286">
            <v>11067</v>
          </cell>
          <cell r="O1286">
            <v>11067</v>
          </cell>
          <cell r="P1286">
            <v>11067</v>
          </cell>
          <cell r="Q1286">
            <v>11063</v>
          </cell>
        </row>
        <row r="1287">
          <cell r="B1287" t="str">
            <v>30516033103</v>
          </cell>
          <cell r="C1287" t="str">
            <v>30516</v>
          </cell>
          <cell r="D1287">
            <v>3103</v>
          </cell>
          <cell r="E1287">
            <v>26000</v>
          </cell>
          <cell r="F1287">
            <v>2167</v>
          </cell>
          <cell r="G1287">
            <v>2167</v>
          </cell>
          <cell r="H1287">
            <v>2167</v>
          </cell>
          <cell r="I1287">
            <v>2167</v>
          </cell>
          <cell r="J1287">
            <v>2167</v>
          </cell>
          <cell r="K1287">
            <v>2167</v>
          </cell>
          <cell r="L1287">
            <v>2167</v>
          </cell>
          <cell r="M1287">
            <v>2167</v>
          </cell>
          <cell r="N1287">
            <v>2167</v>
          </cell>
          <cell r="O1287">
            <v>2167</v>
          </cell>
          <cell r="P1287">
            <v>2167</v>
          </cell>
          <cell r="Q1287">
            <v>2163</v>
          </cell>
        </row>
        <row r="1288">
          <cell r="B1288" t="str">
            <v>30516033106</v>
          </cell>
          <cell r="C1288" t="str">
            <v>30516</v>
          </cell>
          <cell r="D1288">
            <v>3106</v>
          </cell>
          <cell r="E1288">
            <v>1200</v>
          </cell>
          <cell r="F1288">
            <v>100</v>
          </cell>
          <cell r="G1288">
            <v>100</v>
          </cell>
          <cell r="H1288">
            <v>100</v>
          </cell>
          <cell r="I1288">
            <v>100</v>
          </cell>
          <cell r="J1288">
            <v>100</v>
          </cell>
          <cell r="K1288">
            <v>100</v>
          </cell>
          <cell r="L1288">
            <v>100</v>
          </cell>
          <cell r="M1288">
            <v>100</v>
          </cell>
          <cell r="N1288">
            <v>100</v>
          </cell>
          <cell r="O1288">
            <v>100</v>
          </cell>
          <cell r="P1288">
            <v>100</v>
          </cell>
          <cell r="Q1288">
            <v>100</v>
          </cell>
        </row>
        <row r="1289">
          <cell r="B1289" t="str">
            <v>30516033302</v>
          </cell>
          <cell r="C1289" t="str">
            <v>30516</v>
          </cell>
          <cell r="D1289">
            <v>3302</v>
          </cell>
          <cell r="E1289">
            <v>114900</v>
          </cell>
          <cell r="F1289">
            <v>9575</v>
          </cell>
          <cell r="G1289">
            <v>9575</v>
          </cell>
          <cell r="H1289">
            <v>9575</v>
          </cell>
          <cell r="I1289">
            <v>9575</v>
          </cell>
          <cell r="J1289">
            <v>9575</v>
          </cell>
          <cell r="K1289">
            <v>9575</v>
          </cell>
          <cell r="L1289">
            <v>9575</v>
          </cell>
          <cell r="M1289">
            <v>9575</v>
          </cell>
          <cell r="N1289">
            <v>9575</v>
          </cell>
          <cell r="O1289">
            <v>9575</v>
          </cell>
          <cell r="P1289">
            <v>9575</v>
          </cell>
          <cell r="Q1289">
            <v>9575</v>
          </cell>
        </row>
        <row r="1290">
          <cell r="B1290" t="str">
            <v>30516033303</v>
          </cell>
          <cell r="C1290" t="str">
            <v>30516</v>
          </cell>
          <cell r="D1290">
            <v>3303</v>
          </cell>
          <cell r="E1290">
            <v>38400</v>
          </cell>
          <cell r="F1290">
            <v>3200</v>
          </cell>
          <cell r="G1290">
            <v>3200</v>
          </cell>
          <cell r="H1290">
            <v>3200</v>
          </cell>
          <cell r="I1290">
            <v>3200</v>
          </cell>
          <cell r="J1290">
            <v>3200</v>
          </cell>
          <cell r="K1290">
            <v>3200</v>
          </cell>
          <cell r="L1290">
            <v>3200</v>
          </cell>
          <cell r="M1290">
            <v>3200</v>
          </cell>
          <cell r="N1290">
            <v>3200</v>
          </cell>
          <cell r="O1290">
            <v>3200</v>
          </cell>
          <cell r="P1290">
            <v>3200</v>
          </cell>
          <cell r="Q1290">
            <v>3200</v>
          </cell>
        </row>
        <row r="1291">
          <cell r="B1291" t="str">
            <v>30600052306</v>
          </cell>
          <cell r="C1291" t="str">
            <v>30600</v>
          </cell>
          <cell r="D1291">
            <v>2306</v>
          </cell>
          <cell r="E1291">
            <v>97420</v>
          </cell>
          <cell r="F1291">
            <v>8118</v>
          </cell>
          <cell r="G1291">
            <v>8118</v>
          </cell>
          <cell r="H1291">
            <v>8118</v>
          </cell>
          <cell r="I1291">
            <v>8118</v>
          </cell>
          <cell r="J1291">
            <v>8118</v>
          </cell>
          <cell r="K1291">
            <v>8118</v>
          </cell>
          <cell r="L1291">
            <v>8118</v>
          </cell>
          <cell r="M1291">
            <v>8118</v>
          </cell>
          <cell r="N1291">
            <v>8118</v>
          </cell>
          <cell r="O1291">
            <v>8118</v>
          </cell>
          <cell r="P1291">
            <v>8118</v>
          </cell>
          <cell r="Q1291">
            <v>8122</v>
          </cell>
        </row>
        <row r="1292">
          <cell r="B1292" t="str">
            <v>30601052900</v>
          </cell>
          <cell r="C1292" t="str">
            <v>30601</v>
          </cell>
          <cell r="D1292">
            <v>2900</v>
          </cell>
          <cell r="E1292">
            <v>12800</v>
          </cell>
          <cell r="F1292">
            <v>1067</v>
          </cell>
          <cell r="G1292">
            <v>1067</v>
          </cell>
          <cell r="H1292">
            <v>1067</v>
          </cell>
          <cell r="I1292">
            <v>1067</v>
          </cell>
          <cell r="J1292">
            <v>1067</v>
          </cell>
          <cell r="K1292">
            <v>1067</v>
          </cell>
          <cell r="L1292">
            <v>1067</v>
          </cell>
          <cell r="M1292">
            <v>1067</v>
          </cell>
          <cell r="N1292">
            <v>1067</v>
          </cell>
          <cell r="O1292">
            <v>1067</v>
          </cell>
          <cell r="P1292">
            <v>1067</v>
          </cell>
          <cell r="Q1292">
            <v>1063</v>
          </cell>
        </row>
        <row r="1293">
          <cell r="B1293" t="str">
            <v>30601053101</v>
          </cell>
          <cell r="C1293" t="str">
            <v>30601</v>
          </cell>
          <cell r="D1293">
            <v>3101</v>
          </cell>
          <cell r="E1293">
            <v>15400</v>
          </cell>
          <cell r="F1293">
            <v>1283</v>
          </cell>
          <cell r="G1293">
            <v>1283</v>
          </cell>
          <cell r="H1293">
            <v>1283</v>
          </cell>
          <cell r="I1293">
            <v>1283</v>
          </cell>
          <cell r="J1293">
            <v>1283</v>
          </cell>
          <cell r="K1293">
            <v>1283</v>
          </cell>
          <cell r="L1293">
            <v>1283</v>
          </cell>
          <cell r="M1293">
            <v>1283</v>
          </cell>
          <cell r="N1293">
            <v>1283</v>
          </cell>
          <cell r="O1293">
            <v>1283</v>
          </cell>
          <cell r="P1293">
            <v>1283</v>
          </cell>
          <cell r="Q1293">
            <v>1287</v>
          </cell>
        </row>
        <row r="1294">
          <cell r="B1294" t="str">
            <v>30601053103</v>
          </cell>
          <cell r="C1294" t="str">
            <v>30601</v>
          </cell>
          <cell r="D1294">
            <v>3103</v>
          </cell>
          <cell r="E1294">
            <v>12800</v>
          </cell>
          <cell r="F1294">
            <v>1067</v>
          </cell>
          <cell r="G1294">
            <v>1067</v>
          </cell>
          <cell r="H1294">
            <v>1067</v>
          </cell>
          <cell r="I1294">
            <v>1067</v>
          </cell>
          <cell r="J1294">
            <v>1067</v>
          </cell>
          <cell r="K1294">
            <v>1067</v>
          </cell>
          <cell r="L1294">
            <v>1067</v>
          </cell>
          <cell r="M1294">
            <v>1067</v>
          </cell>
          <cell r="N1294">
            <v>1067</v>
          </cell>
          <cell r="O1294">
            <v>1067</v>
          </cell>
          <cell r="P1294">
            <v>1067</v>
          </cell>
          <cell r="Q1294">
            <v>1063</v>
          </cell>
        </row>
        <row r="1295">
          <cell r="B1295" t="str">
            <v>30601053302</v>
          </cell>
          <cell r="C1295" t="str">
            <v>30601</v>
          </cell>
          <cell r="D1295">
            <v>3302</v>
          </cell>
          <cell r="E1295">
            <v>15600</v>
          </cell>
          <cell r="F1295">
            <v>1300</v>
          </cell>
          <cell r="G1295">
            <v>1300</v>
          </cell>
          <cell r="H1295">
            <v>1300</v>
          </cell>
          <cell r="I1295">
            <v>1300</v>
          </cell>
          <cell r="J1295">
            <v>1300</v>
          </cell>
          <cell r="K1295">
            <v>1300</v>
          </cell>
          <cell r="L1295">
            <v>1300</v>
          </cell>
          <cell r="M1295">
            <v>1300</v>
          </cell>
          <cell r="N1295">
            <v>1300</v>
          </cell>
          <cell r="O1295">
            <v>1300</v>
          </cell>
          <cell r="P1295">
            <v>1300</v>
          </cell>
          <cell r="Q1295">
            <v>1300</v>
          </cell>
        </row>
        <row r="1296">
          <cell r="B1296" t="str">
            <v>30602052201</v>
          </cell>
          <cell r="C1296" t="str">
            <v>30602</v>
          </cell>
          <cell r="D1296">
            <v>2201</v>
          </cell>
          <cell r="E1296">
            <v>10200</v>
          </cell>
          <cell r="F1296">
            <v>850</v>
          </cell>
          <cell r="G1296">
            <v>850</v>
          </cell>
          <cell r="H1296">
            <v>850</v>
          </cell>
          <cell r="I1296">
            <v>850</v>
          </cell>
          <cell r="J1296">
            <v>850</v>
          </cell>
          <cell r="K1296">
            <v>850</v>
          </cell>
          <cell r="L1296">
            <v>850</v>
          </cell>
          <cell r="M1296">
            <v>850</v>
          </cell>
          <cell r="N1296">
            <v>850</v>
          </cell>
          <cell r="O1296">
            <v>850</v>
          </cell>
          <cell r="P1296">
            <v>850</v>
          </cell>
          <cell r="Q1296">
            <v>850</v>
          </cell>
        </row>
        <row r="1297">
          <cell r="B1297" t="str">
            <v>30602052207</v>
          </cell>
          <cell r="C1297" t="str">
            <v>30602</v>
          </cell>
          <cell r="D1297">
            <v>2207</v>
          </cell>
          <cell r="E1297">
            <v>91080</v>
          </cell>
          <cell r="F1297">
            <v>7590</v>
          </cell>
          <cell r="G1297">
            <v>7590</v>
          </cell>
          <cell r="H1297">
            <v>7590</v>
          </cell>
          <cell r="I1297">
            <v>7590</v>
          </cell>
          <cell r="J1297">
            <v>7590</v>
          </cell>
          <cell r="K1297">
            <v>7590</v>
          </cell>
          <cell r="L1297">
            <v>7590</v>
          </cell>
          <cell r="M1297">
            <v>7590</v>
          </cell>
          <cell r="N1297">
            <v>7590</v>
          </cell>
          <cell r="O1297">
            <v>7590</v>
          </cell>
          <cell r="P1297">
            <v>7590</v>
          </cell>
          <cell r="Q1297">
            <v>7590</v>
          </cell>
        </row>
        <row r="1298">
          <cell r="B1298" t="str">
            <v>30602052208</v>
          </cell>
          <cell r="C1298" t="str">
            <v>30602</v>
          </cell>
          <cell r="D1298">
            <v>2208</v>
          </cell>
          <cell r="E1298">
            <v>31838</v>
          </cell>
          <cell r="F1298">
            <v>2653</v>
          </cell>
          <cell r="G1298">
            <v>2653</v>
          </cell>
          <cell r="H1298">
            <v>2653</v>
          </cell>
          <cell r="I1298">
            <v>2653</v>
          </cell>
          <cell r="J1298">
            <v>2653</v>
          </cell>
          <cell r="K1298">
            <v>2653</v>
          </cell>
          <cell r="L1298">
            <v>2653</v>
          </cell>
          <cell r="M1298">
            <v>2653</v>
          </cell>
          <cell r="N1298">
            <v>2653</v>
          </cell>
          <cell r="O1298">
            <v>2653</v>
          </cell>
          <cell r="P1298">
            <v>2653</v>
          </cell>
          <cell r="Q1298">
            <v>2655</v>
          </cell>
        </row>
        <row r="1299">
          <cell r="B1299" t="str">
            <v>30602052701</v>
          </cell>
          <cell r="C1299" t="str">
            <v>30602</v>
          </cell>
          <cell r="D1299">
            <v>2701</v>
          </cell>
          <cell r="E1299">
            <v>187400</v>
          </cell>
          <cell r="F1299">
            <v>15617</v>
          </cell>
          <cell r="G1299">
            <v>15617</v>
          </cell>
          <cell r="H1299">
            <v>15617</v>
          </cell>
          <cell r="I1299">
            <v>15617</v>
          </cell>
          <cell r="J1299">
            <v>15617</v>
          </cell>
          <cell r="K1299">
            <v>15617</v>
          </cell>
          <cell r="L1299">
            <v>15617</v>
          </cell>
          <cell r="M1299">
            <v>15617</v>
          </cell>
          <cell r="N1299">
            <v>15617</v>
          </cell>
          <cell r="O1299">
            <v>15617</v>
          </cell>
          <cell r="P1299">
            <v>15617</v>
          </cell>
          <cell r="Q1299">
            <v>15613</v>
          </cell>
        </row>
        <row r="1300">
          <cell r="B1300" t="str">
            <v>30602052702</v>
          </cell>
          <cell r="C1300" t="str">
            <v>30602</v>
          </cell>
          <cell r="D1300">
            <v>2702</v>
          </cell>
          <cell r="E1300">
            <v>6000</v>
          </cell>
          <cell r="F1300">
            <v>500</v>
          </cell>
          <cell r="G1300">
            <v>500</v>
          </cell>
          <cell r="H1300">
            <v>500</v>
          </cell>
          <cell r="I1300">
            <v>500</v>
          </cell>
          <cell r="J1300">
            <v>500</v>
          </cell>
          <cell r="K1300">
            <v>500</v>
          </cell>
          <cell r="L1300">
            <v>500</v>
          </cell>
          <cell r="M1300">
            <v>500</v>
          </cell>
          <cell r="N1300">
            <v>500</v>
          </cell>
          <cell r="O1300">
            <v>500</v>
          </cell>
          <cell r="P1300">
            <v>500</v>
          </cell>
          <cell r="Q1300">
            <v>500</v>
          </cell>
        </row>
        <row r="1301">
          <cell r="B1301" t="str">
            <v>30602052900</v>
          </cell>
          <cell r="C1301" t="str">
            <v>30602</v>
          </cell>
          <cell r="D1301">
            <v>2900</v>
          </cell>
          <cell r="E1301">
            <v>78800</v>
          </cell>
          <cell r="F1301">
            <v>6567</v>
          </cell>
          <cell r="G1301">
            <v>6567</v>
          </cell>
          <cell r="H1301">
            <v>6567</v>
          </cell>
          <cell r="I1301">
            <v>6567</v>
          </cell>
          <cell r="J1301">
            <v>6567</v>
          </cell>
          <cell r="K1301">
            <v>6567</v>
          </cell>
          <cell r="L1301">
            <v>6567</v>
          </cell>
          <cell r="M1301">
            <v>6567</v>
          </cell>
          <cell r="N1301">
            <v>6567</v>
          </cell>
          <cell r="O1301">
            <v>6567</v>
          </cell>
          <cell r="P1301">
            <v>6567</v>
          </cell>
          <cell r="Q1301">
            <v>6563</v>
          </cell>
        </row>
        <row r="1302">
          <cell r="B1302" t="str">
            <v>30602052907</v>
          </cell>
          <cell r="C1302" t="str">
            <v>30602</v>
          </cell>
          <cell r="D1302">
            <v>2907</v>
          </cell>
          <cell r="E1302">
            <v>34600</v>
          </cell>
          <cell r="F1302">
            <v>2883</v>
          </cell>
          <cell r="G1302">
            <v>2883</v>
          </cell>
          <cell r="H1302">
            <v>2883</v>
          </cell>
          <cell r="I1302">
            <v>2883</v>
          </cell>
          <cell r="J1302">
            <v>2883</v>
          </cell>
          <cell r="K1302">
            <v>2883</v>
          </cell>
          <cell r="L1302">
            <v>2883</v>
          </cell>
          <cell r="M1302">
            <v>2883</v>
          </cell>
          <cell r="N1302">
            <v>2883</v>
          </cell>
          <cell r="O1302">
            <v>2883</v>
          </cell>
          <cell r="P1302">
            <v>2883</v>
          </cell>
          <cell r="Q1302">
            <v>2887</v>
          </cell>
        </row>
        <row r="1303">
          <cell r="B1303" t="str">
            <v>30602052908</v>
          </cell>
          <cell r="C1303" t="str">
            <v>30602</v>
          </cell>
          <cell r="D1303">
            <v>2908</v>
          </cell>
          <cell r="E1303">
            <v>8300</v>
          </cell>
          <cell r="F1303">
            <v>692</v>
          </cell>
          <cell r="G1303">
            <v>692</v>
          </cell>
          <cell r="H1303">
            <v>692</v>
          </cell>
          <cell r="I1303">
            <v>692</v>
          </cell>
          <cell r="J1303">
            <v>692</v>
          </cell>
          <cell r="K1303">
            <v>692</v>
          </cell>
          <cell r="L1303">
            <v>692</v>
          </cell>
          <cell r="M1303">
            <v>692</v>
          </cell>
          <cell r="N1303">
            <v>692</v>
          </cell>
          <cell r="O1303">
            <v>692</v>
          </cell>
          <cell r="P1303">
            <v>692</v>
          </cell>
          <cell r="Q1303">
            <v>688</v>
          </cell>
        </row>
        <row r="1304">
          <cell r="B1304" t="str">
            <v>30602053101</v>
          </cell>
          <cell r="C1304" t="str">
            <v>30602</v>
          </cell>
          <cell r="D1304">
            <v>3101</v>
          </cell>
          <cell r="E1304">
            <v>64200</v>
          </cell>
          <cell r="F1304">
            <v>5350</v>
          </cell>
          <cell r="G1304">
            <v>5350</v>
          </cell>
          <cell r="H1304">
            <v>5350</v>
          </cell>
          <cell r="I1304">
            <v>5350</v>
          </cell>
          <cell r="J1304">
            <v>5350</v>
          </cell>
          <cell r="K1304">
            <v>5350</v>
          </cell>
          <cell r="L1304">
            <v>5350</v>
          </cell>
          <cell r="M1304">
            <v>5350</v>
          </cell>
          <cell r="N1304">
            <v>5350</v>
          </cell>
          <cell r="O1304">
            <v>5350</v>
          </cell>
          <cell r="P1304">
            <v>5350</v>
          </cell>
          <cell r="Q1304">
            <v>5350</v>
          </cell>
        </row>
        <row r="1305">
          <cell r="B1305" t="str">
            <v>30602053103</v>
          </cell>
          <cell r="C1305" t="str">
            <v>30602</v>
          </cell>
          <cell r="D1305">
            <v>3103</v>
          </cell>
          <cell r="E1305">
            <v>7900</v>
          </cell>
          <cell r="F1305">
            <v>658</v>
          </cell>
          <cell r="G1305">
            <v>658</v>
          </cell>
          <cell r="H1305">
            <v>658</v>
          </cell>
          <cell r="I1305">
            <v>658</v>
          </cell>
          <cell r="J1305">
            <v>658</v>
          </cell>
          <cell r="K1305">
            <v>658</v>
          </cell>
          <cell r="L1305">
            <v>658</v>
          </cell>
          <cell r="M1305">
            <v>658</v>
          </cell>
          <cell r="N1305">
            <v>658</v>
          </cell>
          <cell r="O1305">
            <v>658</v>
          </cell>
          <cell r="P1305">
            <v>658</v>
          </cell>
          <cell r="Q1305">
            <v>662</v>
          </cell>
        </row>
        <row r="1306">
          <cell r="B1306" t="str">
            <v>30602053106</v>
          </cell>
          <cell r="C1306" t="str">
            <v>30602</v>
          </cell>
          <cell r="D1306">
            <v>3106</v>
          </cell>
          <cell r="E1306">
            <v>44800</v>
          </cell>
          <cell r="F1306">
            <v>3733</v>
          </cell>
          <cell r="G1306">
            <v>3733</v>
          </cell>
          <cell r="H1306">
            <v>3733</v>
          </cell>
          <cell r="I1306">
            <v>3733</v>
          </cell>
          <cell r="J1306">
            <v>3733</v>
          </cell>
          <cell r="K1306">
            <v>3733</v>
          </cell>
          <cell r="L1306">
            <v>3733</v>
          </cell>
          <cell r="M1306">
            <v>3733</v>
          </cell>
          <cell r="N1306">
            <v>3733</v>
          </cell>
          <cell r="O1306">
            <v>3733</v>
          </cell>
          <cell r="P1306">
            <v>3733</v>
          </cell>
          <cell r="Q1306">
            <v>3737</v>
          </cell>
        </row>
        <row r="1307">
          <cell r="B1307" t="str">
            <v>30602053302</v>
          </cell>
          <cell r="C1307" t="str">
            <v>30602</v>
          </cell>
          <cell r="D1307">
            <v>3302</v>
          </cell>
          <cell r="E1307">
            <v>202100</v>
          </cell>
          <cell r="F1307">
            <v>16842</v>
          </cell>
          <cell r="G1307">
            <v>16842</v>
          </cell>
          <cell r="H1307">
            <v>16842</v>
          </cell>
          <cell r="I1307">
            <v>16842</v>
          </cell>
          <cell r="J1307">
            <v>16842</v>
          </cell>
          <cell r="K1307">
            <v>16842</v>
          </cell>
          <cell r="L1307">
            <v>16842</v>
          </cell>
          <cell r="M1307">
            <v>16842</v>
          </cell>
          <cell r="N1307">
            <v>16842</v>
          </cell>
          <cell r="O1307">
            <v>16842</v>
          </cell>
          <cell r="P1307">
            <v>16842</v>
          </cell>
          <cell r="Q1307">
            <v>16838</v>
          </cell>
        </row>
        <row r="1308">
          <cell r="B1308" t="str">
            <v>30602053303</v>
          </cell>
          <cell r="C1308" t="str">
            <v>30602</v>
          </cell>
          <cell r="D1308">
            <v>3303</v>
          </cell>
          <cell r="E1308">
            <v>7200</v>
          </cell>
          <cell r="F1308">
            <v>600</v>
          </cell>
          <cell r="G1308">
            <v>600</v>
          </cell>
          <cell r="H1308">
            <v>600</v>
          </cell>
          <cell r="I1308">
            <v>600</v>
          </cell>
          <cell r="J1308">
            <v>600</v>
          </cell>
          <cell r="K1308">
            <v>600</v>
          </cell>
          <cell r="L1308">
            <v>600</v>
          </cell>
          <cell r="M1308">
            <v>600</v>
          </cell>
          <cell r="N1308">
            <v>600</v>
          </cell>
          <cell r="O1308">
            <v>600</v>
          </cell>
          <cell r="P1308">
            <v>600</v>
          </cell>
          <cell r="Q1308">
            <v>600</v>
          </cell>
        </row>
        <row r="1309">
          <cell r="B1309" t="str">
            <v>30603053101</v>
          </cell>
          <cell r="C1309" t="str">
            <v>30603</v>
          </cell>
          <cell r="D1309">
            <v>3101</v>
          </cell>
          <cell r="E1309">
            <v>4700</v>
          </cell>
          <cell r="F1309">
            <v>392</v>
          </cell>
          <cell r="G1309">
            <v>392</v>
          </cell>
          <cell r="H1309">
            <v>392</v>
          </cell>
          <cell r="I1309">
            <v>392</v>
          </cell>
          <cell r="J1309">
            <v>392</v>
          </cell>
          <cell r="K1309">
            <v>392</v>
          </cell>
          <cell r="L1309">
            <v>392</v>
          </cell>
          <cell r="M1309">
            <v>392</v>
          </cell>
          <cell r="N1309">
            <v>392</v>
          </cell>
          <cell r="O1309">
            <v>392</v>
          </cell>
          <cell r="P1309">
            <v>392</v>
          </cell>
          <cell r="Q1309">
            <v>388</v>
          </cell>
        </row>
        <row r="1310">
          <cell r="B1310" t="str">
            <v>30603053302</v>
          </cell>
          <cell r="C1310" t="str">
            <v>30603</v>
          </cell>
          <cell r="D1310">
            <v>3302</v>
          </cell>
          <cell r="E1310">
            <v>7100</v>
          </cell>
          <cell r="F1310">
            <v>592</v>
          </cell>
          <cell r="G1310">
            <v>592</v>
          </cell>
          <cell r="H1310">
            <v>592</v>
          </cell>
          <cell r="I1310">
            <v>592</v>
          </cell>
          <cell r="J1310">
            <v>592</v>
          </cell>
          <cell r="K1310">
            <v>592</v>
          </cell>
          <cell r="L1310">
            <v>592</v>
          </cell>
          <cell r="M1310">
            <v>592</v>
          </cell>
          <cell r="N1310">
            <v>592</v>
          </cell>
          <cell r="O1310">
            <v>592</v>
          </cell>
          <cell r="P1310">
            <v>592</v>
          </cell>
          <cell r="Q1310">
            <v>588</v>
          </cell>
        </row>
        <row r="1311">
          <cell r="B1311" t="str">
            <v>30604052900</v>
          </cell>
          <cell r="C1311" t="str">
            <v>30604</v>
          </cell>
          <cell r="D1311">
            <v>2900</v>
          </cell>
          <cell r="E1311">
            <v>12800</v>
          </cell>
          <cell r="F1311">
            <v>1067</v>
          </cell>
          <cell r="G1311">
            <v>1067</v>
          </cell>
          <cell r="H1311">
            <v>1067</v>
          </cell>
          <cell r="I1311">
            <v>1067</v>
          </cell>
          <cell r="J1311">
            <v>1067</v>
          </cell>
          <cell r="K1311">
            <v>1067</v>
          </cell>
          <cell r="L1311">
            <v>1067</v>
          </cell>
          <cell r="M1311">
            <v>1067</v>
          </cell>
          <cell r="N1311">
            <v>1067</v>
          </cell>
          <cell r="O1311">
            <v>1067</v>
          </cell>
          <cell r="P1311">
            <v>1067</v>
          </cell>
          <cell r="Q1311">
            <v>1063</v>
          </cell>
        </row>
        <row r="1312">
          <cell r="B1312" t="str">
            <v>30604053101</v>
          </cell>
          <cell r="C1312" t="str">
            <v>30604</v>
          </cell>
          <cell r="D1312">
            <v>3101</v>
          </cell>
          <cell r="E1312">
            <v>15400</v>
          </cell>
          <cell r="F1312">
            <v>1283</v>
          </cell>
          <cell r="G1312">
            <v>1283</v>
          </cell>
          <cell r="H1312">
            <v>1283</v>
          </cell>
          <cell r="I1312">
            <v>1283</v>
          </cell>
          <cell r="J1312">
            <v>1283</v>
          </cell>
          <cell r="K1312">
            <v>1283</v>
          </cell>
          <cell r="L1312">
            <v>1283</v>
          </cell>
          <cell r="M1312">
            <v>1283</v>
          </cell>
          <cell r="N1312">
            <v>1283</v>
          </cell>
          <cell r="O1312">
            <v>1283</v>
          </cell>
          <cell r="P1312">
            <v>1283</v>
          </cell>
          <cell r="Q1312">
            <v>1287</v>
          </cell>
        </row>
        <row r="1313">
          <cell r="B1313" t="str">
            <v>30604053103</v>
          </cell>
          <cell r="C1313" t="str">
            <v>30604</v>
          </cell>
          <cell r="D1313">
            <v>3103</v>
          </cell>
          <cell r="E1313">
            <v>12800</v>
          </cell>
          <cell r="F1313">
            <v>1067</v>
          </cell>
          <cell r="G1313">
            <v>1067</v>
          </cell>
          <cell r="H1313">
            <v>1067</v>
          </cell>
          <cell r="I1313">
            <v>1067</v>
          </cell>
          <cell r="J1313">
            <v>1067</v>
          </cell>
          <cell r="K1313">
            <v>1067</v>
          </cell>
          <cell r="L1313">
            <v>1067</v>
          </cell>
          <cell r="M1313">
            <v>1067</v>
          </cell>
          <cell r="N1313">
            <v>1067</v>
          </cell>
          <cell r="O1313">
            <v>1067</v>
          </cell>
          <cell r="P1313">
            <v>1067</v>
          </cell>
          <cell r="Q1313">
            <v>1063</v>
          </cell>
        </row>
        <row r="1314">
          <cell r="B1314" t="str">
            <v>30604053302</v>
          </cell>
          <cell r="C1314" t="str">
            <v>30604</v>
          </cell>
          <cell r="D1314">
            <v>3302</v>
          </cell>
          <cell r="E1314">
            <v>15600</v>
          </cell>
          <cell r="F1314">
            <v>1300</v>
          </cell>
          <cell r="G1314">
            <v>1300</v>
          </cell>
          <cell r="H1314">
            <v>1300</v>
          </cell>
          <cell r="I1314">
            <v>1300</v>
          </cell>
          <cell r="J1314">
            <v>1300</v>
          </cell>
          <cell r="K1314">
            <v>1300</v>
          </cell>
          <cell r="L1314">
            <v>1300</v>
          </cell>
          <cell r="M1314">
            <v>1300</v>
          </cell>
          <cell r="N1314">
            <v>1300</v>
          </cell>
          <cell r="O1314">
            <v>1300</v>
          </cell>
          <cell r="P1314">
            <v>1300</v>
          </cell>
          <cell r="Q1314">
            <v>1300</v>
          </cell>
        </row>
        <row r="1315">
          <cell r="B1315" t="str">
            <v>30605052900</v>
          </cell>
          <cell r="C1315" t="str">
            <v>30605</v>
          </cell>
          <cell r="D1315">
            <v>2900</v>
          </cell>
          <cell r="E1315">
            <v>12800</v>
          </cell>
          <cell r="F1315">
            <v>1067</v>
          </cell>
          <cell r="G1315">
            <v>1067</v>
          </cell>
          <cell r="H1315">
            <v>1067</v>
          </cell>
          <cell r="I1315">
            <v>1067</v>
          </cell>
          <cell r="J1315">
            <v>1067</v>
          </cell>
          <cell r="K1315">
            <v>1067</v>
          </cell>
          <cell r="L1315">
            <v>1067</v>
          </cell>
          <cell r="M1315">
            <v>1067</v>
          </cell>
          <cell r="N1315">
            <v>1067</v>
          </cell>
          <cell r="O1315">
            <v>1067</v>
          </cell>
          <cell r="P1315">
            <v>1067</v>
          </cell>
          <cell r="Q1315">
            <v>1063</v>
          </cell>
        </row>
        <row r="1316">
          <cell r="B1316" t="str">
            <v>30605053101</v>
          </cell>
          <cell r="C1316" t="str">
            <v>30605</v>
          </cell>
          <cell r="D1316">
            <v>3101</v>
          </cell>
          <cell r="E1316">
            <v>15400</v>
          </cell>
          <cell r="F1316">
            <v>1283</v>
          </cell>
          <cell r="G1316">
            <v>1283</v>
          </cell>
          <cell r="H1316">
            <v>1283</v>
          </cell>
          <cell r="I1316">
            <v>1283</v>
          </cell>
          <cell r="J1316">
            <v>1283</v>
          </cell>
          <cell r="K1316">
            <v>1283</v>
          </cell>
          <cell r="L1316">
            <v>1283</v>
          </cell>
          <cell r="M1316">
            <v>1283</v>
          </cell>
          <cell r="N1316">
            <v>1283</v>
          </cell>
          <cell r="O1316">
            <v>1283</v>
          </cell>
          <cell r="P1316">
            <v>1283</v>
          </cell>
          <cell r="Q1316">
            <v>1287</v>
          </cell>
        </row>
        <row r="1317">
          <cell r="B1317" t="str">
            <v>30605053103</v>
          </cell>
          <cell r="C1317" t="str">
            <v>30605</v>
          </cell>
          <cell r="D1317">
            <v>3103</v>
          </cell>
          <cell r="E1317">
            <v>12800</v>
          </cell>
          <cell r="F1317">
            <v>1067</v>
          </cell>
          <cell r="G1317">
            <v>1067</v>
          </cell>
          <cell r="H1317">
            <v>1067</v>
          </cell>
          <cell r="I1317">
            <v>1067</v>
          </cell>
          <cell r="J1317">
            <v>1067</v>
          </cell>
          <cell r="K1317">
            <v>1067</v>
          </cell>
          <cell r="L1317">
            <v>1067</v>
          </cell>
          <cell r="M1317">
            <v>1067</v>
          </cell>
          <cell r="N1317">
            <v>1067</v>
          </cell>
          <cell r="O1317">
            <v>1067</v>
          </cell>
          <cell r="P1317">
            <v>1067</v>
          </cell>
          <cell r="Q1317">
            <v>1063</v>
          </cell>
        </row>
        <row r="1318">
          <cell r="B1318" t="str">
            <v>30605053302</v>
          </cell>
          <cell r="C1318" t="str">
            <v>30605</v>
          </cell>
          <cell r="D1318">
            <v>3302</v>
          </cell>
          <cell r="E1318">
            <v>15600</v>
          </cell>
          <cell r="F1318">
            <v>1300</v>
          </cell>
          <cell r="G1318">
            <v>1300</v>
          </cell>
          <cell r="H1318">
            <v>1300</v>
          </cell>
          <cell r="I1318">
            <v>1300</v>
          </cell>
          <cell r="J1318">
            <v>1300</v>
          </cell>
          <cell r="K1318">
            <v>1300</v>
          </cell>
          <cell r="L1318">
            <v>1300</v>
          </cell>
          <cell r="M1318">
            <v>1300</v>
          </cell>
          <cell r="N1318">
            <v>1300</v>
          </cell>
          <cell r="O1318">
            <v>1300</v>
          </cell>
          <cell r="P1318">
            <v>1300</v>
          </cell>
          <cell r="Q1318">
            <v>1300</v>
          </cell>
        </row>
        <row r="1319">
          <cell r="B1319" t="str">
            <v>30606052900</v>
          </cell>
          <cell r="C1319" t="str">
            <v>30606</v>
          </cell>
          <cell r="D1319">
            <v>2900</v>
          </cell>
          <cell r="E1319">
            <v>2800</v>
          </cell>
          <cell r="F1319">
            <v>233</v>
          </cell>
          <cell r="G1319">
            <v>233</v>
          </cell>
          <cell r="H1319">
            <v>233</v>
          </cell>
          <cell r="I1319">
            <v>233</v>
          </cell>
          <cell r="J1319">
            <v>233</v>
          </cell>
          <cell r="K1319">
            <v>233</v>
          </cell>
          <cell r="L1319">
            <v>233</v>
          </cell>
          <cell r="M1319">
            <v>233</v>
          </cell>
          <cell r="N1319">
            <v>233</v>
          </cell>
          <cell r="O1319">
            <v>233</v>
          </cell>
          <cell r="P1319">
            <v>233</v>
          </cell>
          <cell r="Q1319">
            <v>237</v>
          </cell>
        </row>
        <row r="1320">
          <cell r="B1320" t="str">
            <v>30606053101</v>
          </cell>
          <cell r="C1320" t="str">
            <v>30606</v>
          </cell>
          <cell r="D1320">
            <v>3101</v>
          </cell>
          <cell r="E1320">
            <v>25400</v>
          </cell>
          <cell r="F1320">
            <v>2117</v>
          </cell>
          <cell r="G1320">
            <v>2117</v>
          </cell>
          <cell r="H1320">
            <v>2117</v>
          </cell>
          <cell r="I1320">
            <v>2117</v>
          </cell>
          <cell r="J1320">
            <v>2117</v>
          </cell>
          <cell r="K1320">
            <v>2117</v>
          </cell>
          <cell r="L1320">
            <v>2117</v>
          </cell>
          <cell r="M1320">
            <v>2117</v>
          </cell>
          <cell r="N1320">
            <v>2117</v>
          </cell>
          <cell r="O1320">
            <v>2117</v>
          </cell>
          <cell r="P1320">
            <v>2117</v>
          </cell>
          <cell r="Q1320">
            <v>2113</v>
          </cell>
        </row>
        <row r="1321">
          <cell r="B1321" t="str">
            <v>30606053103</v>
          </cell>
          <cell r="C1321" t="str">
            <v>30606</v>
          </cell>
          <cell r="D1321">
            <v>3103</v>
          </cell>
          <cell r="E1321">
            <v>12800</v>
          </cell>
          <cell r="F1321">
            <v>1067</v>
          </cell>
          <cell r="G1321">
            <v>1067</v>
          </cell>
          <cell r="H1321">
            <v>1067</v>
          </cell>
          <cell r="I1321">
            <v>1067</v>
          </cell>
          <cell r="J1321">
            <v>1067</v>
          </cell>
          <cell r="K1321">
            <v>1067</v>
          </cell>
          <cell r="L1321">
            <v>1067</v>
          </cell>
          <cell r="M1321">
            <v>1067</v>
          </cell>
          <cell r="N1321">
            <v>1067</v>
          </cell>
          <cell r="O1321">
            <v>1067</v>
          </cell>
          <cell r="P1321">
            <v>1067</v>
          </cell>
          <cell r="Q1321">
            <v>1063</v>
          </cell>
        </row>
        <row r="1322">
          <cell r="B1322" t="str">
            <v>30606053302</v>
          </cell>
          <cell r="C1322" t="str">
            <v>30606</v>
          </cell>
          <cell r="D1322">
            <v>3302</v>
          </cell>
          <cell r="E1322">
            <v>15600</v>
          </cell>
          <cell r="F1322">
            <v>1300</v>
          </cell>
          <cell r="G1322">
            <v>1300</v>
          </cell>
          <cell r="H1322">
            <v>1300</v>
          </cell>
          <cell r="I1322">
            <v>1300</v>
          </cell>
          <cell r="J1322">
            <v>1300</v>
          </cell>
          <cell r="K1322">
            <v>1300</v>
          </cell>
          <cell r="L1322">
            <v>1300</v>
          </cell>
          <cell r="M1322">
            <v>1300</v>
          </cell>
          <cell r="N1322">
            <v>1300</v>
          </cell>
          <cell r="O1322">
            <v>1300</v>
          </cell>
          <cell r="P1322">
            <v>1300</v>
          </cell>
          <cell r="Q1322">
            <v>1300</v>
          </cell>
        </row>
        <row r="1323">
          <cell r="B1323" t="str">
            <v>30607052900</v>
          </cell>
          <cell r="C1323" t="str">
            <v>30607</v>
          </cell>
          <cell r="D1323">
            <v>2900</v>
          </cell>
          <cell r="E1323">
            <v>12800</v>
          </cell>
          <cell r="F1323">
            <v>1067</v>
          </cell>
          <cell r="G1323">
            <v>1067</v>
          </cell>
          <cell r="H1323">
            <v>1067</v>
          </cell>
          <cell r="I1323">
            <v>1067</v>
          </cell>
          <cell r="J1323">
            <v>1067</v>
          </cell>
          <cell r="K1323">
            <v>1067</v>
          </cell>
          <cell r="L1323">
            <v>1067</v>
          </cell>
          <cell r="M1323">
            <v>1067</v>
          </cell>
          <cell r="N1323">
            <v>1067</v>
          </cell>
          <cell r="O1323">
            <v>1067</v>
          </cell>
          <cell r="P1323">
            <v>1067</v>
          </cell>
          <cell r="Q1323">
            <v>1063</v>
          </cell>
        </row>
        <row r="1324">
          <cell r="B1324" t="str">
            <v>30607053101</v>
          </cell>
          <cell r="C1324" t="str">
            <v>30607</v>
          </cell>
          <cell r="D1324">
            <v>3101</v>
          </cell>
          <cell r="E1324">
            <v>15400</v>
          </cell>
          <cell r="F1324">
            <v>1283</v>
          </cell>
          <cell r="G1324">
            <v>1283</v>
          </cell>
          <cell r="H1324">
            <v>1283</v>
          </cell>
          <cell r="I1324">
            <v>1283</v>
          </cell>
          <cell r="J1324">
            <v>1283</v>
          </cell>
          <cell r="K1324">
            <v>1283</v>
          </cell>
          <cell r="L1324">
            <v>1283</v>
          </cell>
          <cell r="M1324">
            <v>1283</v>
          </cell>
          <cell r="N1324">
            <v>1283</v>
          </cell>
          <cell r="O1324">
            <v>1283</v>
          </cell>
          <cell r="P1324">
            <v>1283</v>
          </cell>
          <cell r="Q1324">
            <v>1287</v>
          </cell>
        </row>
        <row r="1325">
          <cell r="B1325" t="str">
            <v>30607053103</v>
          </cell>
          <cell r="C1325" t="str">
            <v>30607</v>
          </cell>
          <cell r="D1325">
            <v>3103</v>
          </cell>
          <cell r="E1325">
            <v>12800</v>
          </cell>
          <cell r="F1325">
            <v>1067</v>
          </cell>
          <cell r="G1325">
            <v>1067</v>
          </cell>
          <cell r="H1325">
            <v>1067</v>
          </cell>
          <cell r="I1325">
            <v>1067</v>
          </cell>
          <cell r="J1325">
            <v>1067</v>
          </cell>
          <cell r="K1325">
            <v>1067</v>
          </cell>
          <cell r="L1325">
            <v>1067</v>
          </cell>
          <cell r="M1325">
            <v>1067</v>
          </cell>
          <cell r="N1325">
            <v>1067</v>
          </cell>
          <cell r="O1325">
            <v>1067</v>
          </cell>
          <cell r="P1325">
            <v>1067</v>
          </cell>
          <cell r="Q1325">
            <v>1063</v>
          </cell>
        </row>
        <row r="1326">
          <cell r="B1326" t="str">
            <v>30607053302</v>
          </cell>
          <cell r="C1326" t="str">
            <v>30607</v>
          </cell>
          <cell r="D1326">
            <v>3302</v>
          </cell>
          <cell r="E1326">
            <v>15600</v>
          </cell>
          <cell r="F1326">
            <v>1300</v>
          </cell>
          <cell r="G1326">
            <v>1300</v>
          </cell>
          <cell r="H1326">
            <v>1300</v>
          </cell>
          <cell r="I1326">
            <v>1300</v>
          </cell>
          <cell r="J1326">
            <v>1300</v>
          </cell>
          <cell r="K1326">
            <v>1300</v>
          </cell>
          <cell r="L1326">
            <v>1300</v>
          </cell>
          <cell r="M1326">
            <v>1300</v>
          </cell>
          <cell r="N1326">
            <v>1300</v>
          </cell>
          <cell r="O1326">
            <v>1300</v>
          </cell>
          <cell r="P1326">
            <v>1300</v>
          </cell>
          <cell r="Q1326">
            <v>1300</v>
          </cell>
        </row>
        <row r="1327">
          <cell r="B1327" t="str">
            <v>30608052103</v>
          </cell>
          <cell r="C1327" t="str">
            <v>30608</v>
          </cell>
          <cell r="D1327">
            <v>2103</v>
          </cell>
          <cell r="E1327">
            <v>162000</v>
          </cell>
          <cell r="F1327">
            <v>13500</v>
          </cell>
          <cell r="G1327">
            <v>13500</v>
          </cell>
          <cell r="H1327">
            <v>13500</v>
          </cell>
          <cell r="I1327">
            <v>13500</v>
          </cell>
          <cell r="J1327">
            <v>13500</v>
          </cell>
          <cell r="K1327">
            <v>13500</v>
          </cell>
          <cell r="L1327">
            <v>13500</v>
          </cell>
          <cell r="M1327">
            <v>13500</v>
          </cell>
          <cell r="N1327">
            <v>13500</v>
          </cell>
          <cell r="O1327">
            <v>13500</v>
          </cell>
          <cell r="P1327">
            <v>13500</v>
          </cell>
          <cell r="Q1327">
            <v>13500</v>
          </cell>
        </row>
        <row r="1328">
          <cell r="B1328" t="str">
            <v>30608052306</v>
          </cell>
          <cell r="C1328" t="str">
            <v>30608</v>
          </cell>
          <cell r="D1328">
            <v>2306</v>
          </cell>
          <cell r="E1328">
            <v>3185333</v>
          </cell>
          <cell r="F1328">
            <v>265444</v>
          </cell>
          <cell r="G1328">
            <v>265444</v>
          </cell>
          <cell r="H1328">
            <v>265444</v>
          </cell>
          <cell r="I1328">
            <v>265444</v>
          </cell>
          <cell r="J1328">
            <v>265444</v>
          </cell>
          <cell r="K1328">
            <v>265444</v>
          </cell>
          <cell r="L1328">
            <v>265444</v>
          </cell>
          <cell r="M1328">
            <v>265444</v>
          </cell>
          <cell r="N1328">
            <v>265444</v>
          </cell>
          <cell r="O1328">
            <v>265444</v>
          </cell>
          <cell r="P1328">
            <v>265444</v>
          </cell>
          <cell r="Q1328">
            <v>265449</v>
          </cell>
        </row>
        <row r="1329">
          <cell r="B1329" t="str">
            <v>30608053101</v>
          </cell>
          <cell r="C1329" t="str">
            <v>30608</v>
          </cell>
          <cell r="D1329">
            <v>3101</v>
          </cell>
          <cell r="E1329">
            <v>211900</v>
          </cell>
          <cell r="F1329">
            <v>17658</v>
          </cell>
          <cell r="G1329">
            <v>17658</v>
          </cell>
          <cell r="H1329">
            <v>17658</v>
          </cell>
          <cell r="I1329">
            <v>17658</v>
          </cell>
          <cell r="J1329">
            <v>17658</v>
          </cell>
          <cell r="K1329">
            <v>17658</v>
          </cell>
          <cell r="L1329">
            <v>17658</v>
          </cell>
          <cell r="M1329">
            <v>17658</v>
          </cell>
          <cell r="N1329">
            <v>17658</v>
          </cell>
          <cell r="O1329">
            <v>17658</v>
          </cell>
          <cell r="P1329">
            <v>17658</v>
          </cell>
          <cell r="Q1329">
            <v>17662</v>
          </cell>
        </row>
        <row r="1330">
          <cell r="B1330" t="str">
            <v>30608053103</v>
          </cell>
          <cell r="C1330" t="str">
            <v>30608</v>
          </cell>
          <cell r="D1330">
            <v>3103</v>
          </cell>
          <cell r="E1330">
            <v>14100</v>
          </cell>
          <cell r="F1330">
            <v>1175</v>
          </cell>
          <cell r="G1330">
            <v>1175</v>
          </cell>
          <cell r="H1330">
            <v>1175</v>
          </cell>
          <cell r="I1330">
            <v>1175</v>
          </cell>
          <cell r="J1330">
            <v>1175</v>
          </cell>
          <cell r="K1330">
            <v>1175</v>
          </cell>
          <cell r="L1330">
            <v>1175</v>
          </cell>
          <cell r="M1330">
            <v>1175</v>
          </cell>
          <cell r="N1330">
            <v>1175</v>
          </cell>
          <cell r="O1330">
            <v>1175</v>
          </cell>
          <cell r="P1330">
            <v>1175</v>
          </cell>
          <cell r="Q1330">
            <v>1175</v>
          </cell>
        </row>
        <row r="1331">
          <cell r="B1331" t="str">
            <v>30608053111</v>
          </cell>
          <cell r="C1331" t="str">
            <v>30608</v>
          </cell>
          <cell r="D1331">
            <v>3111</v>
          </cell>
          <cell r="E1331">
            <v>296098</v>
          </cell>
          <cell r="F1331">
            <v>24675</v>
          </cell>
          <cell r="G1331">
            <v>24675</v>
          </cell>
          <cell r="H1331">
            <v>24675</v>
          </cell>
          <cell r="I1331">
            <v>24675</v>
          </cell>
          <cell r="J1331">
            <v>24675</v>
          </cell>
          <cell r="K1331">
            <v>24675</v>
          </cell>
          <cell r="L1331">
            <v>24675</v>
          </cell>
          <cell r="M1331">
            <v>24675</v>
          </cell>
          <cell r="N1331">
            <v>24675</v>
          </cell>
          <cell r="O1331">
            <v>24675</v>
          </cell>
          <cell r="P1331">
            <v>24675</v>
          </cell>
          <cell r="Q1331">
            <v>24673</v>
          </cell>
        </row>
        <row r="1332">
          <cell r="B1332" t="str">
            <v>30608053302</v>
          </cell>
          <cell r="C1332" t="str">
            <v>30608</v>
          </cell>
          <cell r="D1332">
            <v>3302</v>
          </cell>
          <cell r="E1332">
            <v>13100</v>
          </cell>
          <cell r="F1332">
            <v>1092</v>
          </cell>
          <cell r="G1332">
            <v>1092</v>
          </cell>
          <cell r="H1332">
            <v>1092</v>
          </cell>
          <cell r="I1332">
            <v>1092</v>
          </cell>
          <cell r="J1332">
            <v>1092</v>
          </cell>
          <cell r="K1332">
            <v>1092</v>
          </cell>
          <cell r="L1332">
            <v>1092</v>
          </cell>
          <cell r="M1332">
            <v>1092</v>
          </cell>
          <cell r="N1332">
            <v>1092</v>
          </cell>
          <cell r="O1332">
            <v>1092</v>
          </cell>
          <cell r="P1332">
            <v>1092</v>
          </cell>
          <cell r="Q1332">
            <v>1088</v>
          </cell>
        </row>
        <row r="1333">
          <cell r="B1333" t="str">
            <v>30609052900</v>
          </cell>
          <cell r="C1333" t="str">
            <v>30609</v>
          </cell>
          <cell r="D1333">
            <v>2900</v>
          </cell>
          <cell r="E1333">
            <v>12800</v>
          </cell>
          <cell r="F1333">
            <v>1067</v>
          </cell>
          <cell r="G1333">
            <v>1067</v>
          </cell>
          <cell r="H1333">
            <v>1067</v>
          </cell>
          <cell r="I1333">
            <v>1067</v>
          </cell>
          <cell r="J1333">
            <v>1067</v>
          </cell>
          <cell r="K1333">
            <v>1067</v>
          </cell>
          <cell r="L1333">
            <v>1067</v>
          </cell>
          <cell r="M1333">
            <v>1067</v>
          </cell>
          <cell r="N1333">
            <v>1067</v>
          </cell>
          <cell r="O1333">
            <v>1067</v>
          </cell>
          <cell r="P1333">
            <v>1067</v>
          </cell>
          <cell r="Q1333">
            <v>1063</v>
          </cell>
        </row>
        <row r="1334">
          <cell r="B1334" t="str">
            <v>30609053101</v>
          </cell>
          <cell r="C1334" t="str">
            <v>30609</v>
          </cell>
          <cell r="D1334">
            <v>3101</v>
          </cell>
          <cell r="E1334">
            <v>4600</v>
          </cell>
          <cell r="F1334">
            <v>383</v>
          </cell>
          <cell r="G1334">
            <v>383</v>
          </cell>
          <cell r="H1334">
            <v>383</v>
          </cell>
          <cell r="I1334">
            <v>383</v>
          </cell>
          <cell r="J1334">
            <v>383</v>
          </cell>
          <cell r="K1334">
            <v>383</v>
          </cell>
          <cell r="L1334">
            <v>383</v>
          </cell>
          <cell r="M1334">
            <v>383</v>
          </cell>
          <cell r="N1334">
            <v>383</v>
          </cell>
          <cell r="O1334">
            <v>383</v>
          </cell>
          <cell r="P1334">
            <v>383</v>
          </cell>
          <cell r="Q1334">
            <v>387</v>
          </cell>
        </row>
        <row r="1335">
          <cell r="B1335" t="str">
            <v>30609053103</v>
          </cell>
          <cell r="C1335" t="str">
            <v>30609</v>
          </cell>
          <cell r="D1335">
            <v>3103</v>
          </cell>
          <cell r="E1335">
            <v>2100</v>
          </cell>
          <cell r="F1335">
            <v>175</v>
          </cell>
          <cell r="G1335">
            <v>175</v>
          </cell>
          <cell r="H1335">
            <v>175</v>
          </cell>
          <cell r="I1335">
            <v>175</v>
          </cell>
          <cell r="J1335">
            <v>175</v>
          </cell>
          <cell r="K1335">
            <v>175</v>
          </cell>
          <cell r="L1335">
            <v>175</v>
          </cell>
          <cell r="M1335">
            <v>175</v>
          </cell>
          <cell r="N1335">
            <v>175</v>
          </cell>
          <cell r="O1335">
            <v>175</v>
          </cell>
          <cell r="P1335">
            <v>175</v>
          </cell>
          <cell r="Q1335">
            <v>175</v>
          </cell>
        </row>
        <row r="1336">
          <cell r="B1336" t="str">
            <v>30609053302</v>
          </cell>
          <cell r="C1336" t="str">
            <v>30609</v>
          </cell>
          <cell r="D1336">
            <v>3302</v>
          </cell>
          <cell r="E1336">
            <v>15600</v>
          </cell>
          <cell r="F1336">
            <v>1300</v>
          </cell>
          <cell r="G1336">
            <v>1300</v>
          </cell>
          <cell r="H1336">
            <v>1300</v>
          </cell>
          <cell r="I1336">
            <v>1300</v>
          </cell>
          <cell r="J1336">
            <v>1300</v>
          </cell>
          <cell r="K1336">
            <v>1300</v>
          </cell>
          <cell r="L1336">
            <v>1300</v>
          </cell>
          <cell r="M1336">
            <v>1300</v>
          </cell>
          <cell r="N1336">
            <v>1300</v>
          </cell>
          <cell r="O1336">
            <v>1300</v>
          </cell>
          <cell r="P1336">
            <v>1300</v>
          </cell>
          <cell r="Q1336">
            <v>1300</v>
          </cell>
        </row>
        <row r="1337">
          <cell r="B1337" t="str">
            <v>30610052103</v>
          </cell>
          <cell r="C1337" t="str">
            <v>30610</v>
          </cell>
          <cell r="D1337">
            <v>2103</v>
          </cell>
          <cell r="E1337">
            <v>3500</v>
          </cell>
          <cell r="F1337">
            <v>292</v>
          </cell>
          <cell r="G1337">
            <v>292</v>
          </cell>
          <cell r="H1337">
            <v>292</v>
          </cell>
          <cell r="I1337">
            <v>292</v>
          </cell>
          <cell r="J1337">
            <v>292</v>
          </cell>
          <cell r="K1337">
            <v>292</v>
          </cell>
          <cell r="L1337">
            <v>292</v>
          </cell>
          <cell r="M1337">
            <v>292</v>
          </cell>
          <cell r="N1337">
            <v>292</v>
          </cell>
          <cell r="O1337">
            <v>292</v>
          </cell>
          <cell r="P1337">
            <v>292</v>
          </cell>
          <cell r="Q1337">
            <v>288</v>
          </cell>
        </row>
        <row r="1338">
          <cell r="B1338" t="str">
            <v>30610052900</v>
          </cell>
          <cell r="C1338" t="str">
            <v>30610</v>
          </cell>
          <cell r="D1338">
            <v>2900</v>
          </cell>
          <cell r="E1338">
            <v>12800</v>
          </cell>
          <cell r="F1338">
            <v>1067</v>
          </cell>
          <cell r="G1338">
            <v>1067</v>
          </cell>
          <cell r="H1338">
            <v>1067</v>
          </cell>
          <cell r="I1338">
            <v>1067</v>
          </cell>
          <cell r="J1338">
            <v>1067</v>
          </cell>
          <cell r="K1338">
            <v>1067</v>
          </cell>
          <cell r="L1338">
            <v>1067</v>
          </cell>
          <cell r="M1338">
            <v>1067</v>
          </cell>
          <cell r="N1338">
            <v>1067</v>
          </cell>
          <cell r="O1338">
            <v>1067</v>
          </cell>
          <cell r="P1338">
            <v>1067</v>
          </cell>
          <cell r="Q1338">
            <v>1063</v>
          </cell>
        </row>
        <row r="1339">
          <cell r="B1339" t="str">
            <v>30610053101</v>
          </cell>
          <cell r="C1339" t="str">
            <v>30610</v>
          </cell>
          <cell r="D1339">
            <v>3101</v>
          </cell>
          <cell r="E1339">
            <v>28900</v>
          </cell>
          <cell r="F1339">
            <v>2408</v>
          </cell>
          <cell r="G1339">
            <v>2408</v>
          </cell>
          <cell r="H1339">
            <v>2408</v>
          </cell>
          <cell r="I1339">
            <v>2408</v>
          </cell>
          <cell r="J1339">
            <v>2408</v>
          </cell>
          <cell r="K1339">
            <v>2408</v>
          </cell>
          <cell r="L1339">
            <v>2408</v>
          </cell>
          <cell r="M1339">
            <v>2408</v>
          </cell>
          <cell r="N1339">
            <v>2408</v>
          </cell>
          <cell r="O1339">
            <v>2408</v>
          </cell>
          <cell r="P1339">
            <v>2408</v>
          </cell>
          <cell r="Q1339">
            <v>2412</v>
          </cell>
        </row>
        <row r="1340">
          <cell r="B1340" t="str">
            <v>30610053103</v>
          </cell>
          <cell r="C1340" t="str">
            <v>30610</v>
          </cell>
          <cell r="D1340">
            <v>3103</v>
          </cell>
          <cell r="E1340">
            <v>24600</v>
          </cell>
          <cell r="F1340">
            <v>2050</v>
          </cell>
          <cell r="G1340">
            <v>2050</v>
          </cell>
          <cell r="H1340">
            <v>2050</v>
          </cell>
          <cell r="I1340">
            <v>2050</v>
          </cell>
          <cell r="J1340">
            <v>2050</v>
          </cell>
          <cell r="K1340">
            <v>2050</v>
          </cell>
          <cell r="L1340">
            <v>2050</v>
          </cell>
          <cell r="M1340">
            <v>2050</v>
          </cell>
          <cell r="N1340">
            <v>2050</v>
          </cell>
          <cell r="O1340">
            <v>2050</v>
          </cell>
          <cell r="P1340">
            <v>2050</v>
          </cell>
          <cell r="Q1340">
            <v>2050</v>
          </cell>
        </row>
        <row r="1341">
          <cell r="B1341" t="str">
            <v>30610053302</v>
          </cell>
          <cell r="C1341" t="str">
            <v>30610</v>
          </cell>
          <cell r="D1341">
            <v>3302</v>
          </cell>
          <cell r="E1341">
            <v>44100</v>
          </cell>
          <cell r="F1341">
            <v>3675</v>
          </cell>
          <cell r="G1341">
            <v>3675</v>
          </cell>
          <cell r="H1341">
            <v>3675</v>
          </cell>
          <cell r="I1341">
            <v>3675</v>
          </cell>
          <cell r="J1341">
            <v>3675</v>
          </cell>
          <cell r="K1341">
            <v>3675</v>
          </cell>
          <cell r="L1341">
            <v>3675</v>
          </cell>
          <cell r="M1341">
            <v>3675</v>
          </cell>
          <cell r="N1341">
            <v>3675</v>
          </cell>
          <cell r="O1341">
            <v>3675</v>
          </cell>
          <cell r="P1341">
            <v>3675</v>
          </cell>
          <cell r="Q1341">
            <v>3675</v>
          </cell>
        </row>
        <row r="1342">
          <cell r="B1342" t="str">
            <v>30611052900</v>
          </cell>
          <cell r="C1342" t="str">
            <v>30611</v>
          </cell>
          <cell r="D1342">
            <v>2900</v>
          </cell>
          <cell r="E1342">
            <v>12800</v>
          </cell>
          <cell r="F1342">
            <v>1067</v>
          </cell>
          <cell r="G1342">
            <v>1067</v>
          </cell>
          <cell r="H1342">
            <v>1067</v>
          </cell>
          <cell r="I1342">
            <v>1067</v>
          </cell>
          <cell r="J1342">
            <v>1067</v>
          </cell>
          <cell r="K1342">
            <v>1067</v>
          </cell>
          <cell r="L1342">
            <v>1067</v>
          </cell>
          <cell r="M1342">
            <v>1067</v>
          </cell>
          <cell r="N1342">
            <v>1067</v>
          </cell>
          <cell r="O1342">
            <v>1067</v>
          </cell>
          <cell r="P1342">
            <v>1067</v>
          </cell>
          <cell r="Q1342">
            <v>1063</v>
          </cell>
        </row>
        <row r="1343">
          <cell r="B1343" t="str">
            <v>30611053101</v>
          </cell>
          <cell r="C1343" t="str">
            <v>30611</v>
          </cell>
          <cell r="D1343">
            <v>3101</v>
          </cell>
          <cell r="E1343">
            <v>15400</v>
          </cell>
          <cell r="F1343">
            <v>1283</v>
          </cell>
          <cell r="G1343">
            <v>1283</v>
          </cell>
          <cell r="H1343">
            <v>1283</v>
          </cell>
          <cell r="I1343">
            <v>1283</v>
          </cell>
          <cell r="J1343">
            <v>1283</v>
          </cell>
          <cell r="K1343">
            <v>1283</v>
          </cell>
          <cell r="L1343">
            <v>1283</v>
          </cell>
          <cell r="M1343">
            <v>1283</v>
          </cell>
          <cell r="N1343">
            <v>1283</v>
          </cell>
          <cell r="O1343">
            <v>1283</v>
          </cell>
          <cell r="P1343">
            <v>1283</v>
          </cell>
          <cell r="Q1343">
            <v>1287</v>
          </cell>
        </row>
        <row r="1344">
          <cell r="B1344" t="str">
            <v>30611053103</v>
          </cell>
          <cell r="C1344" t="str">
            <v>30611</v>
          </cell>
          <cell r="D1344">
            <v>3103</v>
          </cell>
          <cell r="E1344">
            <v>12800</v>
          </cell>
          <cell r="F1344">
            <v>1067</v>
          </cell>
          <cell r="G1344">
            <v>1067</v>
          </cell>
          <cell r="H1344">
            <v>1067</v>
          </cell>
          <cell r="I1344">
            <v>1067</v>
          </cell>
          <cell r="J1344">
            <v>1067</v>
          </cell>
          <cell r="K1344">
            <v>1067</v>
          </cell>
          <cell r="L1344">
            <v>1067</v>
          </cell>
          <cell r="M1344">
            <v>1067</v>
          </cell>
          <cell r="N1344">
            <v>1067</v>
          </cell>
          <cell r="O1344">
            <v>1067</v>
          </cell>
          <cell r="P1344">
            <v>1067</v>
          </cell>
          <cell r="Q1344">
            <v>1063</v>
          </cell>
        </row>
        <row r="1345">
          <cell r="B1345" t="str">
            <v>30611053302</v>
          </cell>
          <cell r="C1345" t="str">
            <v>30611</v>
          </cell>
          <cell r="D1345">
            <v>3302</v>
          </cell>
          <cell r="E1345">
            <v>15600</v>
          </cell>
          <cell r="F1345">
            <v>1300</v>
          </cell>
          <cell r="G1345">
            <v>1300</v>
          </cell>
          <cell r="H1345">
            <v>1300</v>
          </cell>
          <cell r="I1345">
            <v>1300</v>
          </cell>
          <cell r="J1345">
            <v>1300</v>
          </cell>
          <cell r="K1345">
            <v>1300</v>
          </cell>
          <cell r="L1345">
            <v>1300</v>
          </cell>
          <cell r="M1345">
            <v>1300</v>
          </cell>
          <cell r="N1345">
            <v>1300</v>
          </cell>
          <cell r="O1345">
            <v>1300</v>
          </cell>
          <cell r="P1345">
            <v>1300</v>
          </cell>
          <cell r="Q1345">
            <v>1300</v>
          </cell>
        </row>
        <row r="1346">
          <cell r="B1346" t="str">
            <v>30612052900</v>
          </cell>
          <cell r="C1346" t="str">
            <v>30612</v>
          </cell>
          <cell r="D1346">
            <v>2900</v>
          </cell>
          <cell r="E1346">
            <v>12800</v>
          </cell>
          <cell r="F1346">
            <v>1067</v>
          </cell>
          <cell r="G1346">
            <v>1067</v>
          </cell>
          <cell r="H1346">
            <v>1067</v>
          </cell>
          <cell r="I1346">
            <v>1067</v>
          </cell>
          <cell r="J1346">
            <v>1067</v>
          </cell>
          <cell r="K1346">
            <v>1067</v>
          </cell>
          <cell r="L1346">
            <v>1067</v>
          </cell>
          <cell r="M1346">
            <v>1067</v>
          </cell>
          <cell r="N1346">
            <v>1067</v>
          </cell>
          <cell r="O1346">
            <v>1067</v>
          </cell>
          <cell r="P1346">
            <v>1067</v>
          </cell>
          <cell r="Q1346">
            <v>1063</v>
          </cell>
        </row>
        <row r="1347">
          <cell r="B1347" t="str">
            <v>30612053101</v>
          </cell>
          <cell r="C1347" t="str">
            <v>30612</v>
          </cell>
          <cell r="D1347">
            <v>3101</v>
          </cell>
          <cell r="E1347">
            <v>15400</v>
          </cell>
          <cell r="F1347">
            <v>1283</v>
          </cell>
          <cell r="G1347">
            <v>1283</v>
          </cell>
          <cell r="H1347">
            <v>1283</v>
          </cell>
          <cell r="I1347">
            <v>1283</v>
          </cell>
          <cell r="J1347">
            <v>1283</v>
          </cell>
          <cell r="K1347">
            <v>1283</v>
          </cell>
          <cell r="L1347">
            <v>1283</v>
          </cell>
          <cell r="M1347">
            <v>1283</v>
          </cell>
          <cell r="N1347">
            <v>1283</v>
          </cell>
          <cell r="O1347">
            <v>1283</v>
          </cell>
          <cell r="P1347">
            <v>1283</v>
          </cell>
          <cell r="Q1347">
            <v>1287</v>
          </cell>
        </row>
        <row r="1348">
          <cell r="B1348" t="str">
            <v>30612053103</v>
          </cell>
          <cell r="C1348" t="str">
            <v>30612</v>
          </cell>
          <cell r="D1348">
            <v>3103</v>
          </cell>
          <cell r="E1348">
            <v>12800</v>
          </cell>
          <cell r="F1348">
            <v>1067</v>
          </cell>
          <cell r="G1348">
            <v>1067</v>
          </cell>
          <cell r="H1348">
            <v>1067</v>
          </cell>
          <cell r="I1348">
            <v>1067</v>
          </cell>
          <cell r="J1348">
            <v>1067</v>
          </cell>
          <cell r="K1348">
            <v>1067</v>
          </cell>
          <cell r="L1348">
            <v>1067</v>
          </cell>
          <cell r="M1348">
            <v>1067</v>
          </cell>
          <cell r="N1348">
            <v>1067</v>
          </cell>
          <cell r="O1348">
            <v>1067</v>
          </cell>
          <cell r="P1348">
            <v>1067</v>
          </cell>
          <cell r="Q1348">
            <v>1063</v>
          </cell>
        </row>
        <row r="1349">
          <cell r="B1349" t="str">
            <v>30612053302</v>
          </cell>
          <cell r="C1349" t="str">
            <v>30612</v>
          </cell>
          <cell r="D1349">
            <v>3302</v>
          </cell>
          <cell r="E1349">
            <v>15600</v>
          </cell>
          <cell r="F1349">
            <v>1300</v>
          </cell>
          <cell r="G1349">
            <v>1300</v>
          </cell>
          <cell r="H1349">
            <v>1300</v>
          </cell>
          <cell r="I1349">
            <v>1300</v>
          </cell>
          <cell r="J1349">
            <v>1300</v>
          </cell>
          <cell r="K1349">
            <v>1300</v>
          </cell>
          <cell r="L1349">
            <v>1300</v>
          </cell>
          <cell r="M1349">
            <v>1300</v>
          </cell>
          <cell r="N1349">
            <v>1300</v>
          </cell>
          <cell r="O1349">
            <v>1300</v>
          </cell>
          <cell r="P1349">
            <v>1300</v>
          </cell>
          <cell r="Q1349">
            <v>1300</v>
          </cell>
        </row>
        <row r="1350">
          <cell r="B1350" t="str">
            <v>30613051302</v>
          </cell>
          <cell r="C1350" t="str">
            <v>30613</v>
          </cell>
          <cell r="D1350">
            <v>1302</v>
          </cell>
          <cell r="E1350">
            <v>178100</v>
          </cell>
          <cell r="F1350">
            <v>14842</v>
          </cell>
          <cell r="G1350">
            <v>14842</v>
          </cell>
          <cell r="H1350">
            <v>14842</v>
          </cell>
          <cell r="I1350">
            <v>14842</v>
          </cell>
          <cell r="J1350">
            <v>14842</v>
          </cell>
          <cell r="K1350">
            <v>14842</v>
          </cell>
          <cell r="L1350">
            <v>14842</v>
          </cell>
          <cell r="M1350">
            <v>14842</v>
          </cell>
          <cell r="N1350">
            <v>14842</v>
          </cell>
          <cell r="O1350">
            <v>14842</v>
          </cell>
          <cell r="P1350">
            <v>14842</v>
          </cell>
          <cell r="Q1350">
            <v>14838</v>
          </cell>
        </row>
        <row r="1351">
          <cell r="B1351" t="str">
            <v>30613052900</v>
          </cell>
          <cell r="C1351" t="str">
            <v>30613</v>
          </cell>
          <cell r="D1351">
            <v>2900</v>
          </cell>
          <cell r="E1351">
            <v>12800</v>
          </cell>
          <cell r="F1351">
            <v>1067</v>
          </cell>
          <cell r="G1351">
            <v>1067</v>
          </cell>
          <cell r="H1351">
            <v>1067</v>
          </cell>
          <cell r="I1351">
            <v>1067</v>
          </cell>
          <cell r="J1351">
            <v>1067</v>
          </cell>
          <cell r="K1351">
            <v>1067</v>
          </cell>
          <cell r="L1351">
            <v>1067</v>
          </cell>
          <cell r="M1351">
            <v>1067</v>
          </cell>
          <cell r="N1351">
            <v>1067</v>
          </cell>
          <cell r="O1351">
            <v>1067</v>
          </cell>
          <cell r="P1351">
            <v>1067</v>
          </cell>
          <cell r="Q1351">
            <v>1063</v>
          </cell>
        </row>
        <row r="1352">
          <cell r="B1352" t="str">
            <v>30613053101</v>
          </cell>
          <cell r="C1352" t="str">
            <v>30613</v>
          </cell>
          <cell r="D1352">
            <v>3101</v>
          </cell>
          <cell r="E1352">
            <v>15400</v>
          </cell>
          <cell r="F1352">
            <v>1283</v>
          </cell>
          <cell r="G1352">
            <v>1283</v>
          </cell>
          <cell r="H1352">
            <v>1283</v>
          </cell>
          <cell r="I1352">
            <v>1283</v>
          </cell>
          <cell r="J1352">
            <v>1283</v>
          </cell>
          <cell r="K1352">
            <v>1283</v>
          </cell>
          <cell r="L1352">
            <v>1283</v>
          </cell>
          <cell r="M1352">
            <v>1283</v>
          </cell>
          <cell r="N1352">
            <v>1283</v>
          </cell>
          <cell r="O1352">
            <v>1283</v>
          </cell>
          <cell r="P1352">
            <v>1283</v>
          </cell>
          <cell r="Q1352">
            <v>1287</v>
          </cell>
        </row>
        <row r="1353">
          <cell r="B1353" t="str">
            <v>30613053103</v>
          </cell>
          <cell r="C1353" t="str">
            <v>30613</v>
          </cell>
          <cell r="D1353">
            <v>3103</v>
          </cell>
          <cell r="E1353">
            <v>12800</v>
          </cell>
          <cell r="F1353">
            <v>1067</v>
          </cell>
          <cell r="G1353">
            <v>1067</v>
          </cell>
          <cell r="H1353">
            <v>1067</v>
          </cell>
          <cell r="I1353">
            <v>1067</v>
          </cell>
          <cell r="J1353">
            <v>1067</v>
          </cell>
          <cell r="K1353">
            <v>1067</v>
          </cell>
          <cell r="L1353">
            <v>1067</v>
          </cell>
          <cell r="M1353">
            <v>1067</v>
          </cell>
          <cell r="N1353">
            <v>1067</v>
          </cell>
          <cell r="O1353">
            <v>1067</v>
          </cell>
          <cell r="P1353">
            <v>1067</v>
          </cell>
          <cell r="Q1353">
            <v>1063</v>
          </cell>
        </row>
        <row r="1354">
          <cell r="B1354" t="str">
            <v>30613053302</v>
          </cell>
          <cell r="C1354" t="str">
            <v>30613</v>
          </cell>
          <cell r="D1354">
            <v>3302</v>
          </cell>
          <cell r="E1354">
            <v>15600</v>
          </cell>
          <cell r="F1354">
            <v>1300</v>
          </cell>
          <cell r="G1354">
            <v>1300</v>
          </cell>
          <cell r="H1354">
            <v>1300</v>
          </cell>
          <cell r="I1354">
            <v>1300</v>
          </cell>
          <cell r="J1354">
            <v>1300</v>
          </cell>
          <cell r="K1354">
            <v>1300</v>
          </cell>
          <cell r="L1354">
            <v>1300</v>
          </cell>
          <cell r="M1354">
            <v>1300</v>
          </cell>
          <cell r="N1354">
            <v>1300</v>
          </cell>
          <cell r="O1354">
            <v>1300</v>
          </cell>
          <cell r="P1354">
            <v>1300</v>
          </cell>
          <cell r="Q1354">
            <v>1300</v>
          </cell>
        </row>
        <row r="1355">
          <cell r="B1355" t="str">
            <v>30614052103</v>
          </cell>
          <cell r="C1355" t="str">
            <v>30614</v>
          </cell>
          <cell r="D1355">
            <v>2103</v>
          </cell>
          <cell r="E1355">
            <v>1600</v>
          </cell>
          <cell r="F1355">
            <v>133</v>
          </cell>
          <cell r="G1355">
            <v>133</v>
          </cell>
          <cell r="H1355">
            <v>133</v>
          </cell>
          <cell r="I1355">
            <v>133</v>
          </cell>
          <cell r="J1355">
            <v>133</v>
          </cell>
          <cell r="K1355">
            <v>133</v>
          </cell>
          <cell r="L1355">
            <v>133</v>
          </cell>
          <cell r="M1355">
            <v>133</v>
          </cell>
          <cell r="N1355">
            <v>133</v>
          </cell>
          <cell r="O1355">
            <v>133</v>
          </cell>
          <cell r="P1355">
            <v>133</v>
          </cell>
          <cell r="Q1355">
            <v>137</v>
          </cell>
        </row>
        <row r="1356">
          <cell r="B1356" t="str">
            <v>30614053101</v>
          </cell>
          <cell r="C1356" t="str">
            <v>30614</v>
          </cell>
          <cell r="D1356">
            <v>3101</v>
          </cell>
          <cell r="E1356">
            <v>4300</v>
          </cell>
          <cell r="F1356">
            <v>358</v>
          </cell>
          <cell r="G1356">
            <v>358</v>
          </cell>
          <cell r="H1356">
            <v>358</v>
          </cell>
          <cell r="I1356">
            <v>358</v>
          </cell>
          <cell r="J1356">
            <v>358</v>
          </cell>
          <cell r="K1356">
            <v>358</v>
          </cell>
          <cell r="L1356">
            <v>358</v>
          </cell>
          <cell r="M1356">
            <v>358</v>
          </cell>
          <cell r="N1356">
            <v>358</v>
          </cell>
          <cell r="O1356">
            <v>358</v>
          </cell>
          <cell r="P1356">
            <v>358</v>
          </cell>
          <cell r="Q1356">
            <v>362</v>
          </cell>
        </row>
        <row r="1357">
          <cell r="B1357" t="str">
            <v>30615052103</v>
          </cell>
          <cell r="C1357" t="str">
            <v>30615</v>
          </cell>
          <cell r="D1357">
            <v>2103</v>
          </cell>
          <cell r="E1357">
            <v>234800</v>
          </cell>
          <cell r="F1357">
            <v>19567</v>
          </cell>
          <cell r="G1357">
            <v>19567</v>
          </cell>
          <cell r="H1357">
            <v>19567</v>
          </cell>
          <cell r="I1357">
            <v>19567</v>
          </cell>
          <cell r="J1357">
            <v>19567</v>
          </cell>
          <cell r="K1357">
            <v>19567</v>
          </cell>
          <cell r="L1357">
            <v>19567</v>
          </cell>
          <cell r="M1357">
            <v>19567</v>
          </cell>
          <cell r="N1357">
            <v>19567</v>
          </cell>
          <cell r="O1357">
            <v>19567</v>
          </cell>
          <cell r="P1357">
            <v>19567</v>
          </cell>
          <cell r="Q1357">
            <v>19563</v>
          </cell>
        </row>
        <row r="1358">
          <cell r="B1358" t="str">
            <v>30615052202</v>
          </cell>
          <cell r="C1358" t="str">
            <v>30615</v>
          </cell>
          <cell r="D1358">
            <v>2202</v>
          </cell>
          <cell r="E1358">
            <v>1195882</v>
          </cell>
          <cell r="F1358">
            <v>99657</v>
          </cell>
          <cell r="G1358">
            <v>99657</v>
          </cell>
          <cell r="H1358">
            <v>99657</v>
          </cell>
          <cell r="I1358">
            <v>99657</v>
          </cell>
          <cell r="J1358">
            <v>99657</v>
          </cell>
          <cell r="K1358">
            <v>99657</v>
          </cell>
          <cell r="L1358">
            <v>99657</v>
          </cell>
          <cell r="M1358">
            <v>99657</v>
          </cell>
          <cell r="N1358">
            <v>99657</v>
          </cell>
          <cell r="O1358">
            <v>99657</v>
          </cell>
          <cell r="P1358">
            <v>99657</v>
          </cell>
          <cell r="Q1358">
            <v>99655</v>
          </cell>
        </row>
        <row r="1359">
          <cell r="B1359" t="str">
            <v>30615052800</v>
          </cell>
          <cell r="C1359" t="str">
            <v>30615</v>
          </cell>
          <cell r="D1359">
            <v>2800</v>
          </cell>
          <cell r="E1359">
            <v>776052</v>
          </cell>
          <cell r="F1359">
            <v>64671</v>
          </cell>
          <cell r="G1359">
            <v>64671</v>
          </cell>
          <cell r="H1359">
            <v>64671</v>
          </cell>
          <cell r="I1359">
            <v>64671</v>
          </cell>
          <cell r="J1359">
            <v>64671</v>
          </cell>
          <cell r="K1359">
            <v>64671</v>
          </cell>
          <cell r="L1359">
            <v>64671</v>
          </cell>
          <cell r="M1359">
            <v>64671</v>
          </cell>
          <cell r="N1359">
            <v>64671</v>
          </cell>
          <cell r="O1359">
            <v>64671</v>
          </cell>
          <cell r="P1359">
            <v>64671</v>
          </cell>
          <cell r="Q1359">
            <v>64671</v>
          </cell>
        </row>
        <row r="1360">
          <cell r="B1360" t="str">
            <v>30615052900</v>
          </cell>
          <cell r="C1360" t="str">
            <v>30615</v>
          </cell>
          <cell r="D1360">
            <v>2900</v>
          </cell>
          <cell r="E1360">
            <v>25700</v>
          </cell>
          <cell r="F1360">
            <v>2142</v>
          </cell>
          <cell r="G1360">
            <v>2142</v>
          </cell>
          <cell r="H1360">
            <v>2142</v>
          </cell>
          <cell r="I1360">
            <v>2142</v>
          </cell>
          <cell r="J1360">
            <v>2142</v>
          </cell>
          <cell r="K1360">
            <v>2142</v>
          </cell>
          <cell r="L1360">
            <v>2142</v>
          </cell>
          <cell r="M1360">
            <v>2142</v>
          </cell>
          <cell r="N1360">
            <v>2142</v>
          </cell>
          <cell r="O1360">
            <v>2142</v>
          </cell>
          <cell r="P1360">
            <v>2142</v>
          </cell>
          <cell r="Q1360">
            <v>2138</v>
          </cell>
        </row>
        <row r="1361">
          <cell r="B1361" t="str">
            <v>30615053101</v>
          </cell>
          <cell r="C1361" t="str">
            <v>30615</v>
          </cell>
          <cell r="D1361">
            <v>3101</v>
          </cell>
          <cell r="E1361">
            <v>46200</v>
          </cell>
          <cell r="F1361">
            <v>3850</v>
          </cell>
          <cell r="G1361">
            <v>3850</v>
          </cell>
          <cell r="H1361">
            <v>3850</v>
          </cell>
          <cell r="I1361">
            <v>3850</v>
          </cell>
          <cell r="J1361">
            <v>3850</v>
          </cell>
          <cell r="K1361">
            <v>3850</v>
          </cell>
          <cell r="L1361">
            <v>3850</v>
          </cell>
          <cell r="M1361">
            <v>3850</v>
          </cell>
          <cell r="N1361">
            <v>3850</v>
          </cell>
          <cell r="O1361">
            <v>3850</v>
          </cell>
          <cell r="P1361">
            <v>3850</v>
          </cell>
          <cell r="Q1361">
            <v>3850</v>
          </cell>
        </row>
        <row r="1362">
          <cell r="B1362" t="str">
            <v>30615053103</v>
          </cell>
          <cell r="C1362" t="str">
            <v>30615</v>
          </cell>
          <cell r="D1362">
            <v>3103</v>
          </cell>
          <cell r="E1362">
            <v>23100</v>
          </cell>
          <cell r="F1362">
            <v>1925</v>
          </cell>
          <cell r="G1362">
            <v>1925</v>
          </cell>
          <cell r="H1362">
            <v>1925</v>
          </cell>
          <cell r="I1362">
            <v>1925</v>
          </cell>
          <cell r="J1362">
            <v>1925</v>
          </cell>
          <cell r="K1362">
            <v>1925</v>
          </cell>
          <cell r="L1362">
            <v>1925</v>
          </cell>
          <cell r="M1362">
            <v>1925</v>
          </cell>
          <cell r="N1362">
            <v>1925</v>
          </cell>
          <cell r="O1362">
            <v>1925</v>
          </cell>
          <cell r="P1362">
            <v>1925</v>
          </cell>
          <cell r="Q1362">
            <v>1925</v>
          </cell>
        </row>
        <row r="1363">
          <cell r="B1363" t="str">
            <v>30615053302</v>
          </cell>
          <cell r="C1363" t="str">
            <v>30615</v>
          </cell>
          <cell r="D1363">
            <v>3302</v>
          </cell>
          <cell r="E1363">
            <v>103800</v>
          </cell>
          <cell r="F1363">
            <v>8650</v>
          </cell>
          <cell r="G1363">
            <v>8650</v>
          </cell>
          <cell r="H1363">
            <v>8650</v>
          </cell>
          <cell r="I1363">
            <v>8650</v>
          </cell>
          <cell r="J1363">
            <v>8650</v>
          </cell>
          <cell r="K1363">
            <v>8650</v>
          </cell>
          <cell r="L1363">
            <v>8650</v>
          </cell>
          <cell r="M1363">
            <v>8650</v>
          </cell>
          <cell r="N1363">
            <v>8650</v>
          </cell>
          <cell r="O1363">
            <v>8650</v>
          </cell>
          <cell r="P1363">
            <v>8650</v>
          </cell>
          <cell r="Q1363">
            <v>8650</v>
          </cell>
        </row>
        <row r="1364">
          <cell r="B1364" t="str">
            <v>30615053303</v>
          </cell>
          <cell r="C1364" t="str">
            <v>30615</v>
          </cell>
          <cell r="D1364">
            <v>3303</v>
          </cell>
          <cell r="E1364">
            <v>64200</v>
          </cell>
          <cell r="F1364">
            <v>5350</v>
          </cell>
          <cell r="G1364">
            <v>5350</v>
          </cell>
          <cell r="H1364">
            <v>5350</v>
          </cell>
          <cell r="I1364">
            <v>5350</v>
          </cell>
          <cell r="J1364">
            <v>5350</v>
          </cell>
          <cell r="K1364">
            <v>5350</v>
          </cell>
          <cell r="L1364">
            <v>5350</v>
          </cell>
          <cell r="M1364">
            <v>5350</v>
          </cell>
          <cell r="N1364">
            <v>5350</v>
          </cell>
          <cell r="O1364">
            <v>5350</v>
          </cell>
          <cell r="P1364">
            <v>5350</v>
          </cell>
          <cell r="Q1364">
            <v>5350</v>
          </cell>
        </row>
        <row r="1365">
          <cell r="B1365" t="str">
            <v>30616052103</v>
          </cell>
          <cell r="C1365" t="str">
            <v>30616</v>
          </cell>
          <cell r="D1365">
            <v>2103</v>
          </cell>
          <cell r="E1365">
            <v>7400</v>
          </cell>
          <cell r="F1365">
            <v>617</v>
          </cell>
          <cell r="G1365">
            <v>617</v>
          </cell>
          <cell r="H1365">
            <v>617</v>
          </cell>
          <cell r="I1365">
            <v>617</v>
          </cell>
          <cell r="J1365">
            <v>617</v>
          </cell>
          <cell r="K1365">
            <v>617</v>
          </cell>
          <cell r="L1365">
            <v>617</v>
          </cell>
          <cell r="M1365">
            <v>617</v>
          </cell>
          <cell r="N1365">
            <v>617</v>
          </cell>
          <cell r="O1365">
            <v>617</v>
          </cell>
          <cell r="P1365">
            <v>617</v>
          </cell>
          <cell r="Q1365">
            <v>613</v>
          </cell>
        </row>
        <row r="1366">
          <cell r="B1366" t="str">
            <v>30616053103</v>
          </cell>
          <cell r="C1366" t="str">
            <v>30616</v>
          </cell>
          <cell r="D1366">
            <v>3103</v>
          </cell>
          <cell r="E1366">
            <v>15900</v>
          </cell>
          <cell r="F1366">
            <v>1325</v>
          </cell>
          <cell r="G1366">
            <v>1325</v>
          </cell>
          <cell r="H1366">
            <v>1325</v>
          </cell>
          <cell r="I1366">
            <v>1325</v>
          </cell>
          <cell r="J1366">
            <v>1325</v>
          </cell>
          <cell r="K1366">
            <v>1325</v>
          </cell>
          <cell r="L1366">
            <v>1325</v>
          </cell>
          <cell r="M1366">
            <v>1325</v>
          </cell>
          <cell r="N1366">
            <v>1325</v>
          </cell>
          <cell r="O1366">
            <v>1325</v>
          </cell>
          <cell r="P1366">
            <v>1325</v>
          </cell>
          <cell r="Q1366">
            <v>1325</v>
          </cell>
        </row>
        <row r="1367">
          <cell r="B1367" t="str">
            <v>30617052103</v>
          </cell>
          <cell r="C1367" t="str">
            <v>30617</v>
          </cell>
          <cell r="D1367">
            <v>2103</v>
          </cell>
          <cell r="E1367">
            <v>17600</v>
          </cell>
          <cell r="F1367">
            <v>1467</v>
          </cell>
          <cell r="G1367">
            <v>1467</v>
          </cell>
          <cell r="H1367">
            <v>1467</v>
          </cell>
          <cell r="I1367">
            <v>1467</v>
          </cell>
          <cell r="J1367">
            <v>1467</v>
          </cell>
          <cell r="K1367">
            <v>1467</v>
          </cell>
          <cell r="L1367">
            <v>1467</v>
          </cell>
          <cell r="M1367">
            <v>1467</v>
          </cell>
          <cell r="N1367">
            <v>1467</v>
          </cell>
          <cell r="O1367">
            <v>1467</v>
          </cell>
          <cell r="P1367">
            <v>1467</v>
          </cell>
          <cell r="Q1367">
            <v>1463</v>
          </cell>
        </row>
        <row r="1368">
          <cell r="B1368" t="str">
            <v>30617052801</v>
          </cell>
          <cell r="C1368" t="str">
            <v>30617</v>
          </cell>
          <cell r="D1368">
            <v>2801</v>
          </cell>
          <cell r="E1368">
            <v>1780100</v>
          </cell>
          <cell r="F1368">
            <v>148342</v>
          </cell>
          <cell r="G1368">
            <v>148342</v>
          </cell>
          <cell r="H1368">
            <v>148342</v>
          </cell>
          <cell r="I1368">
            <v>148342</v>
          </cell>
          <cell r="J1368">
            <v>148342</v>
          </cell>
          <cell r="K1368">
            <v>148342</v>
          </cell>
          <cell r="L1368">
            <v>148342</v>
          </cell>
          <cell r="M1368">
            <v>148342</v>
          </cell>
          <cell r="N1368">
            <v>148342</v>
          </cell>
          <cell r="O1368">
            <v>148342</v>
          </cell>
          <cell r="P1368">
            <v>148342</v>
          </cell>
          <cell r="Q1368">
            <v>148338</v>
          </cell>
        </row>
        <row r="1369">
          <cell r="B1369" t="str">
            <v>30617052900</v>
          </cell>
          <cell r="C1369" t="str">
            <v>30617</v>
          </cell>
          <cell r="D1369">
            <v>2900</v>
          </cell>
          <cell r="E1369">
            <v>17600</v>
          </cell>
          <cell r="F1369">
            <v>1467</v>
          </cell>
          <cell r="G1369">
            <v>1467</v>
          </cell>
          <cell r="H1369">
            <v>1467</v>
          </cell>
          <cell r="I1369">
            <v>1467</v>
          </cell>
          <cell r="J1369">
            <v>1467</v>
          </cell>
          <cell r="K1369">
            <v>1467</v>
          </cell>
          <cell r="L1369">
            <v>1467</v>
          </cell>
          <cell r="M1369">
            <v>1467</v>
          </cell>
          <cell r="N1369">
            <v>1467</v>
          </cell>
          <cell r="O1369">
            <v>1467</v>
          </cell>
          <cell r="P1369">
            <v>1467</v>
          </cell>
          <cell r="Q1369">
            <v>1463</v>
          </cell>
        </row>
        <row r="1370">
          <cell r="B1370" t="str">
            <v>30617052914</v>
          </cell>
          <cell r="C1370" t="str">
            <v>30617</v>
          </cell>
          <cell r="D1370">
            <v>2914</v>
          </cell>
          <cell r="E1370">
            <v>395900</v>
          </cell>
          <cell r="F1370">
            <v>32992</v>
          </cell>
          <cell r="G1370">
            <v>32992</v>
          </cell>
          <cell r="H1370">
            <v>32992</v>
          </cell>
          <cell r="I1370">
            <v>32992</v>
          </cell>
          <cell r="J1370">
            <v>32992</v>
          </cell>
          <cell r="K1370">
            <v>32992</v>
          </cell>
          <cell r="L1370">
            <v>32992</v>
          </cell>
          <cell r="M1370">
            <v>32992</v>
          </cell>
          <cell r="N1370">
            <v>32992</v>
          </cell>
          <cell r="O1370">
            <v>32992</v>
          </cell>
          <cell r="P1370">
            <v>32992</v>
          </cell>
          <cell r="Q1370">
            <v>32988</v>
          </cell>
        </row>
        <row r="1371">
          <cell r="B1371" t="str">
            <v>30617053101</v>
          </cell>
          <cell r="C1371" t="str">
            <v>30617</v>
          </cell>
          <cell r="D1371">
            <v>3101</v>
          </cell>
          <cell r="E1371">
            <v>362700</v>
          </cell>
          <cell r="F1371">
            <v>30225</v>
          </cell>
          <cell r="G1371">
            <v>30225</v>
          </cell>
          <cell r="H1371">
            <v>30225</v>
          </cell>
          <cell r="I1371">
            <v>30225</v>
          </cell>
          <cell r="J1371">
            <v>30225</v>
          </cell>
          <cell r="K1371">
            <v>30225</v>
          </cell>
          <cell r="L1371">
            <v>30225</v>
          </cell>
          <cell r="M1371">
            <v>30225</v>
          </cell>
          <cell r="N1371">
            <v>30225</v>
          </cell>
          <cell r="O1371">
            <v>30225</v>
          </cell>
          <cell r="P1371">
            <v>30225</v>
          </cell>
          <cell r="Q1371">
            <v>30225</v>
          </cell>
        </row>
        <row r="1372">
          <cell r="B1372" t="str">
            <v>30617053103</v>
          </cell>
          <cell r="C1372" t="str">
            <v>30617</v>
          </cell>
          <cell r="D1372">
            <v>3103</v>
          </cell>
          <cell r="E1372">
            <v>45700</v>
          </cell>
          <cell r="F1372">
            <v>3808</v>
          </cell>
          <cell r="G1372">
            <v>3808</v>
          </cell>
          <cell r="H1372">
            <v>3808</v>
          </cell>
          <cell r="I1372">
            <v>3808</v>
          </cell>
          <cell r="J1372">
            <v>3808</v>
          </cell>
          <cell r="K1372">
            <v>3808</v>
          </cell>
          <cell r="L1372">
            <v>3808</v>
          </cell>
          <cell r="M1372">
            <v>3808</v>
          </cell>
          <cell r="N1372">
            <v>3808</v>
          </cell>
          <cell r="O1372">
            <v>3808</v>
          </cell>
          <cell r="P1372">
            <v>3808</v>
          </cell>
          <cell r="Q1372">
            <v>3812</v>
          </cell>
        </row>
        <row r="1373">
          <cell r="B1373" t="str">
            <v>30617053302</v>
          </cell>
          <cell r="C1373" t="str">
            <v>30617</v>
          </cell>
          <cell r="D1373">
            <v>3302</v>
          </cell>
          <cell r="E1373">
            <v>112700</v>
          </cell>
          <cell r="F1373">
            <v>9392</v>
          </cell>
          <cell r="G1373">
            <v>9392</v>
          </cell>
          <cell r="H1373">
            <v>9392</v>
          </cell>
          <cell r="I1373">
            <v>9392</v>
          </cell>
          <cell r="J1373">
            <v>9392</v>
          </cell>
          <cell r="K1373">
            <v>9392</v>
          </cell>
          <cell r="L1373">
            <v>9392</v>
          </cell>
          <cell r="M1373">
            <v>9392</v>
          </cell>
          <cell r="N1373">
            <v>9392</v>
          </cell>
          <cell r="O1373">
            <v>9392</v>
          </cell>
          <cell r="P1373">
            <v>9392</v>
          </cell>
          <cell r="Q1373">
            <v>9388</v>
          </cell>
        </row>
        <row r="1374">
          <cell r="B1374" t="str">
            <v>30617053303</v>
          </cell>
          <cell r="C1374" t="str">
            <v>30617</v>
          </cell>
          <cell r="D1374">
            <v>3303</v>
          </cell>
          <cell r="E1374">
            <v>21400</v>
          </cell>
          <cell r="F1374">
            <v>1783</v>
          </cell>
          <cell r="G1374">
            <v>1783</v>
          </cell>
          <cell r="H1374">
            <v>1783</v>
          </cell>
          <cell r="I1374">
            <v>1783</v>
          </cell>
          <cell r="J1374">
            <v>1783</v>
          </cell>
          <cell r="K1374">
            <v>1783</v>
          </cell>
          <cell r="L1374">
            <v>1783</v>
          </cell>
          <cell r="M1374">
            <v>1783</v>
          </cell>
          <cell r="N1374">
            <v>1783</v>
          </cell>
          <cell r="O1374">
            <v>1783</v>
          </cell>
          <cell r="P1374">
            <v>1783</v>
          </cell>
          <cell r="Q1374">
            <v>1787</v>
          </cell>
        </row>
        <row r="1375">
          <cell r="B1375" t="str">
            <v>30618052103</v>
          </cell>
          <cell r="C1375" t="str">
            <v>30618</v>
          </cell>
          <cell r="D1375">
            <v>2103</v>
          </cell>
          <cell r="E1375">
            <v>54100</v>
          </cell>
          <cell r="F1375">
            <v>4508</v>
          </cell>
          <cell r="G1375">
            <v>4508</v>
          </cell>
          <cell r="H1375">
            <v>4508</v>
          </cell>
          <cell r="I1375">
            <v>4508</v>
          </cell>
          <cell r="J1375">
            <v>4508</v>
          </cell>
          <cell r="K1375">
            <v>4508</v>
          </cell>
          <cell r="L1375">
            <v>4508</v>
          </cell>
          <cell r="M1375">
            <v>4508</v>
          </cell>
          <cell r="N1375">
            <v>4508</v>
          </cell>
          <cell r="O1375">
            <v>4508</v>
          </cell>
          <cell r="P1375">
            <v>4508</v>
          </cell>
          <cell r="Q1375">
            <v>4512</v>
          </cell>
        </row>
        <row r="1376">
          <cell r="B1376" t="str">
            <v>30618052900</v>
          </cell>
          <cell r="C1376" t="str">
            <v>30618</v>
          </cell>
          <cell r="D1376">
            <v>2900</v>
          </cell>
          <cell r="E1376">
            <v>0</v>
          </cell>
          <cell r="F1376">
            <v>0</v>
          </cell>
          <cell r="G1376">
            <v>0</v>
          </cell>
          <cell r="H1376">
            <v>0</v>
          </cell>
          <cell r="I1376">
            <v>0</v>
          </cell>
          <cell r="J1376">
            <v>0</v>
          </cell>
          <cell r="K1376">
            <v>0</v>
          </cell>
          <cell r="L1376">
            <v>0</v>
          </cell>
          <cell r="M1376">
            <v>0</v>
          </cell>
          <cell r="N1376">
            <v>0</v>
          </cell>
          <cell r="O1376">
            <v>0</v>
          </cell>
          <cell r="P1376">
            <v>0</v>
          </cell>
          <cell r="Q1376">
            <v>0</v>
          </cell>
        </row>
        <row r="1377">
          <cell r="B1377" t="str">
            <v>30618053101</v>
          </cell>
          <cell r="C1377" t="str">
            <v>30618</v>
          </cell>
          <cell r="D1377">
            <v>3101</v>
          </cell>
          <cell r="E1377">
            <v>32500</v>
          </cell>
          <cell r="F1377">
            <v>2708</v>
          </cell>
          <cell r="G1377">
            <v>2708</v>
          </cell>
          <cell r="H1377">
            <v>2708</v>
          </cell>
          <cell r="I1377">
            <v>2708</v>
          </cell>
          <cell r="J1377">
            <v>2708</v>
          </cell>
          <cell r="K1377">
            <v>2708</v>
          </cell>
          <cell r="L1377">
            <v>2708</v>
          </cell>
          <cell r="M1377">
            <v>2708</v>
          </cell>
          <cell r="N1377">
            <v>2708</v>
          </cell>
          <cell r="O1377">
            <v>2708</v>
          </cell>
          <cell r="P1377">
            <v>2708</v>
          </cell>
          <cell r="Q1377">
            <v>2712</v>
          </cell>
        </row>
        <row r="1378">
          <cell r="B1378" t="str">
            <v>30618053401</v>
          </cell>
          <cell r="C1378" t="str">
            <v>30618</v>
          </cell>
          <cell r="D1378">
            <v>3401</v>
          </cell>
          <cell r="E1378">
            <v>59700</v>
          </cell>
          <cell r="F1378">
            <v>4975</v>
          </cell>
          <cell r="G1378">
            <v>4975</v>
          </cell>
          <cell r="H1378">
            <v>4975</v>
          </cell>
          <cell r="I1378">
            <v>4975</v>
          </cell>
          <cell r="J1378">
            <v>4975</v>
          </cell>
          <cell r="K1378">
            <v>4975</v>
          </cell>
          <cell r="L1378">
            <v>4975</v>
          </cell>
          <cell r="M1378">
            <v>4975</v>
          </cell>
          <cell r="N1378">
            <v>4975</v>
          </cell>
          <cell r="O1378">
            <v>4975</v>
          </cell>
          <cell r="P1378">
            <v>4975</v>
          </cell>
          <cell r="Q1378">
            <v>4975</v>
          </cell>
        </row>
        <row r="1379">
          <cell r="B1379" t="str">
            <v>30619052900</v>
          </cell>
          <cell r="C1379" t="str">
            <v>30619</v>
          </cell>
          <cell r="D1379">
            <v>2900</v>
          </cell>
          <cell r="E1379">
            <v>12800</v>
          </cell>
          <cell r="F1379">
            <v>1067</v>
          </cell>
          <cell r="G1379">
            <v>1067</v>
          </cell>
          <cell r="H1379">
            <v>1067</v>
          </cell>
          <cell r="I1379">
            <v>1067</v>
          </cell>
          <cell r="J1379">
            <v>1067</v>
          </cell>
          <cell r="K1379">
            <v>1067</v>
          </cell>
          <cell r="L1379">
            <v>1067</v>
          </cell>
          <cell r="M1379">
            <v>1067</v>
          </cell>
          <cell r="N1379">
            <v>1067</v>
          </cell>
          <cell r="O1379">
            <v>1067</v>
          </cell>
          <cell r="P1379">
            <v>1067</v>
          </cell>
          <cell r="Q1379">
            <v>1063</v>
          </cell>
        </row>
        <row r="1380">
          <cell r="B1380" t="str">
            <v>30619053101</v>
          </cell>
          <cell r="C1380" t="str">
            <v>30619</v>
          </cell>
          <cell r="D1380">
            <v>3101</v>
          </cell>
          <cell r="E1380">
            <v>15400</v>
          </cell>
          <cell r="F1380">
            <v>1283</v>
          </cell>
          <cell r="G1380">
            <v>1283</v>
          </cell>
          <cell r="H1380">
            <v>1283</v>
          </cell>
          <cell r="I1380">
            <v>1283</v>
          </cell>
          <cell r="J1380">
            <v>1283</v>
          </cell>
          <cell r="K1380">
            <v>1283</v>
          </cell>
          <cell r="L1380">
            <v>1283</v>
          </cell>
          <cell r="M1380">
            <v>1283</v>
          </cell>
          <cell r="N1380">
            <v>1283</v>
          </cell>
          <cell r="O1380">
            <v>1283</v>
          </cell>
          <cell r="P1380">
            <v>1283</v>
          </cell>
          <cell r="Q1380">
            <v>1287</v>
          </cell>
        </row>
        <row r="1381">
          <cell r="B1381" t="str">
            <v>30619053103</v>
          </cell>
          <cell r="C1381" t="str">
            <v>30619</v>
          </cell>
          <cell r="D1381">
            <v>3103</v>
          </cell>
          <cell r="E1381">
            <v>12800</v>
          </cell>
          <cell r="F1381">
            <v>1067</v>
          </cell>
          <cell r="G1381">
            <v>1067</v>
          </cell>
          <cell r="H1381">
            <v>1067</v>
          </cell>
          <cell r="I1381">
            <v>1067</v>
          </cell>
          <cell r="J1381">
            <v>1067</v>
          </cell>
          <cell r="K1381">
            <v>1067</v>
          </cell>
          <cell r="L1381">
            <v>1067</v>
          </cell>
          <cell r="M1381">
            <v>1067</v>
          </cell>
          <cell r="N1381">
            <v>1067</v>
          </cell>
          <cell r="O1381">
            <v>1067</v>
          </cell>
          <cell r="P1381">
            <v>1067</v>
          </cell>
          <cell r="Q1381">
            <v>1063</v>
          </cell>
        </row>
        <row r="1382">
          <cell r="B1382" t="str">
            <v>30619053302</v>
          </cell>
          <cell r="C1382" t="str">
            <v>30619</v>
          </cell>
          <cell r="D1382">
            <v>3302</v>
          </cell>
          <cell r="E1382">
            <v>15600</v>
          </cell>
          <cell r="F1382">
            <v>1300</v>
          </cell>
          <cell r="G1382">
            <v>1300</v>
          </cell>
          <cell r="H1382">
            <v>1300</v>
          </cell>
          <cell r="I1382">
            <v>1300</v>
          </cell>
          <cell r="J1382">
            <v>1300</v>
          </cell>
          <cell r="K1382">
            <v>1300</v>
          </cell>
          <cell r="L1382">
            <v>1300</v>
          </cell>
          <cell r="M1382">
            <v>1300</v>
          </cell>
          <cell r="N1382">
            <v>1300</v>
          </cell>
          <cell r="O1382">
            <v>1300</v>
          </cell>
          <cell r="P1382">
            <v>1300</v>
          </cell>
          <cell r="Q1382">
            <v>1300</v>
          </cell>
        </row>
        <row r="1383">
          <cell r="B1383" t="str">
            <v>30620052900</v>
          </cell>
          <cell r="C1383" t="str">
            <v>30620</v>
          </cell>
          <cell r="D1383">
            <v>2900</v>
          </cell>
          <cell r="E1383">
            <v>12800</v>
          </cell>
          <cell r="F1383">
            <v>1067</v>
          </cell>
          <cell r="G1383">
            <v>1067</v>
          </cell>
          <cell r="H1383">
            <v>1067</v>
          </cell>
          <cell r="I1383">
            <v>1067</v>
          </cell>
          <cell r="J1383">
            <v>1067</v>
          </cell>
          <cell r="K1383">
            <v>1067</v>
          </cell>
          <cell r="L1383">
            <v>1067</v>
          </cell>
          <cell r="M1383">
            <v>1067</v>
          </cell>
          <cell r="N1383">
            <v>1067</v>
          </cell>
          <cell r="O1383">
            <v>1067</v>
          </cell>
          <cell r="P1383">
            <v>1067</v>
          </cell>
          <cell r="Q1383">
            <v>1063</v>
          </cell>
        </row>
        <row r="1384">
          <cell r="B1384" t="str">
            <v>30620053101</v>
          </cell>
          <cell r="C1384" t="str">
            <v>30620</v>
          </cell>
          <cell r="D1384">
            <v>3101</v>
          </cell>
          <cell r="E1384">
            <v>15400</v>
          </cell>
          <cell r="F1384">
            <v>1283</v>
          </cell>
          <cell r="G1384">
            <v>1283</v>
          </cell>
          <cell r="H1384">
            <v>1283</v>
          </cell>
          <cell r="I1384">
            <v>1283</v>
          </cell>
          <cell r="J1384">
            <v>1283</v>
          </cell>
          <cell r="K1384">
            <v>1283</v>
          </cell>
          <cell r="L1384">
            <v>1283</v>
          </cell>
          <cell r="M1384">
            <v>1283</v>
          </cell>
          <cell r="N1384">
            <v>1283</v>
          </cell>
          <cell r="O1384">
            <v>1283</v>
          </cell>
          <cell r="P1384">
            <v>1283</v>
          </cell>
          <cell r="Q1384">
            <v>1287</v>
          </cell>
        </row>
        <row r="1385">
          <cell r="B1385" t="str">
            <v>30620053103</v>
          </cell>
          <cell r="C1385" t="str">
            <v>30620</v>
          </cell>
          <cell r="D1385">
            <v>3103</v>
          </cell>
          <cell r="E1385">
            <v>12800</v>
          </cell>
          <cell r="F1385">
            <v>1067</v>
          </cell>
          <cell r="G1385">
            <v>1067</v>
          </cell>
          <cell r="H1385">
            <v>1067</v>
          </cell>
          <cell r="I1385">
            <v>1067</v>
          </cell>
          <cell r="J1385">
            <v>1067</v>
          </cell>
          <cell r="K1385">
            <v>1067</v>
          </cell>
          <cell r="L1385">
            <v>1067</v>
          </cell>
          <cell r="M1385">
            <v>1067</v>
          </cell>
          <cell r="N1385">
            <v>1067</v>
          </cell>
          <cell r="O1385">
            <v>1067</v>
          </cell>
          <cell r="P1385">
            <v>1067</v>
          </cell>
          <cell r="Q1385">
            <v>1063</v>
          </cell>
        </row>
        <row r="1386">
          <cell r="B1386" t="str">
            <v>30620053302</v>
          </cell>
          <cell r="C1386" t="str">
            <v>30620</v>
          </cell>
          <cell r="D1386">
            <v>3302</v>
          </cell>
          <cell r="E1386">
            <v>15600</v>
          </cell>
          <cell r="F1386">
            <v>1300</v>
          </cell>
          <cell r="G1386">
            <v>1300</v>
          </cell>
          <cell r="H1386">
            <v>1300</v>
          </cell>
          <cell r="I1386">
            <v>1300</v>
          </cell>
          <cell r="J1386">
            <v>1300</v>
          </cell>
          <cell r="K1386">
            <v>1300</v>
          </cell>
          <cell r="L1386">
            <v>1300</v>
          </cell>
          <cell r="M1386">
            <v>1300</v>
          </cell>
          <cell r="N1386">
            <v>1300</v>
          </cell>
          <cell r="O1386">
            <v>1300</v>
          </cell>
          <cell r="P1386">
            <v>1300</v>
          </cell>
          <cell r="Q1386">
            <v>1300</v>
          </cell>
        </row>
        <row r="1387">
          <cell r="B1387" t="str">
            <v>30621052900</v>
          </cell>
          <cell r="C1387" t="str">
            <v>30621</v>
          </cell>
          <cell r="D1387">
            <v>2900</v>
          </cell>
          <cell r="E1387">
            <v>12800</v>
          </cell>
          <cell r="F1387">
            <v>1067</v>
          </cell>
          <cell r="G1387">
            <v>1067</v>
          </cell>
          <cell r="H1387">
            <v>1067</v>
          </cell>
          <cell r="I1387">
            <v>1067</v>
          </cell>
          <cell r="J1387">
            <v>1067</v>
          </cell>
          <cell r="K1387">
            <v>1067</v>
          </cell>
          <cell r="L1387">
            <v>1067</v>
          </cell>
          <cell r="M1387">
            <v>1067</v>
          </cell>
          <cell r="N1387">
            <v>1067</v>
          </cell>
          <cell r="O1387">
            <v>1067</v>
          </cell>
          <cell r="P1387">
            <v>1067</v>
          </cell>
          <cell r="Q1387">
            <v>1063</v>
          </cell>
        </row>
        <row r="1388">
          <cell r="B1388" t="str">
            <v>30621053101</v>
          </cell>
          <cell r="C1388" t="str">
            <v>30621</v>
          </cell>
          <cell r="D1388">
            <v>3101</v>
          </cell>
          <cell r="E1388">
            <v>15400</v>
          </cell>
          <cell r="F1388">
            <v>1283</v>
          </cell>
          <cell r="G1388">
            <v>1283</v>
          </cell>
          <cell r="H1388">
            <v>1283</v>
          </cell>
          <cell r="I1388">
            <v>1283</v>
          </cell>
          <cell r="J1388">
            <v>1283</v>
          </cell>
          <cell r="K1388">
            <v>1283</v>
          </cell>
          <cell r="L1388">
            <v>1283</v>
          </cell>
          <cell r="M1388">
            <v>1283</v>
          </cell>
          <cell r="N1388">
            <v>1283</v>
          </cell>
          <cell r="O1388">
            <v>1283</v>
          </cell>
          <cell r="P1388">
            <v>1283</v>
          </cell>
          <cell r="Q1388">
            <v>1287</v>
          </cell>
        </row>
        <row r="1389">
          <cell r="B1389" t="str">
            <v>30621053103</v>
          </cell>
          <cell r="C1389" t="str">
            <v>30621</v>
          </cell>
          <cell r="D1389">
            <v>3103</v>
          </cell>
          <cell r="E1389">
            <v>12800</v>
          </cell>
          <cell r="F1389">
            <v>1067</v>
          </cell>
          <cell r="G1389">
            <v>1067</v>
          </cell>
          <cell r="H1389">
            <v>1067</v>
          </cell>
          <cell r="I1389">
            <v>1067</v>
          </cell>
          <cell r="J1389">
            <v>1067</v>
          </cell>
          <cell r="K1389">
            <v>1067</v>
          </cell>
          <cell r="L1389">
            <v>1067</v>
          </cell>
          <cell r="M1389">
            <v>1067</v>
          </cell>
          <cell r="N1389">
            <v>1067</v>
          </cell>
          <cell r="O1389">
            <v>1067</v>
          </cell>
          <cell r="P1389">
            <v>1067</v>
          </cell>
          <cell r="Q1389">
            <v>1063</v>
          </cell>
        </row>
        <row r="1390">
          <cell r="B1390" t="str">
            <v>30621053302</v>
          </cell>
          <cell r="C1390" t="str">
            <v>30621</v>
          </cell>
          <cell r="D1390">
            <v>3302</v>
          </cell>
          <cell r="E1390">
            <v>15600</v>
          </cell>
          <cell r="F1390">
            <v>1300</v>
          </cell>
          <cell r="G1390">
            <v>1300</v>
          </cell>
          <cell r="H1390">
            <v>1300</v>
          </cell>
          <cell r="I1390">
            <v>1300</v>
          </cell>
          <cell r="J1390">
            <v>1300</v>
          </cell>
          <cell r="K1390">
            <v>1300</v>
          </cell>
          <cell r="L1390">
            <v>1300</v>
          </cell>
          <cell r="M1390">
            <v>1300</v>
          </cell>
          <cell r="N1390">
            <v>1300</v>
          </cell>
          <cell r="O1390">
            <v>1300</v>
          </cell>
          <cell r="P1390">
            <v>1300</v>
          </cell>
          <cell r="Q1390">
            <v>1300</v>
          </cell>
        </row>
        <row r="1391">
          <cell r="B1391" t="str">
            <v>30622052900</v>
          </cell>
          <cell r="C1391" t="str">
            <v>30622</v>
          </cell>
          <cell r="D1391">
            <v>2900</v>
          </cell>
          <cell r="E1391">
            <v>12800</v>
          </cell>
          <cell r="F1391">
            <v>1067</v>
          </cell>
          <cell r="G1391">
            <v>1067</v>
          </cell>
          <cell r="H1391">
            <v>1067</v>
          </cell>
          <cell r="I1391">
            <v>1067</v>
          </cell>
          <cell r="J1391">
            <v>1067</v>
          </cell>
          <cell r="K1391">
            <v>1067</v>
          </cell>
          <cell r="L1391">
            <v>1067</v>
          </cell>
          <cell r="M1391">
            <v>1067</v>
          </cell>
          <cell r="N1391">
            <v>1067</v>
          </cell>
          <cell r="O1391">
            <v>1067</v>
          </cell>
          <cell r="P1391">
            <v>1067</v>
          </cell>
          <cell r="Q1391">
            <v>1063</v>
          </cell>
        </row>
        <row r="1392">
          <cell r="B1392" t="str">
            <v>30622053101</v>
          </cell>
          <cell r="C1392" t="str">
            <v>30622</v>
          </cell>
          <cell r="D1392">
            <v>3101</v>
          </cell>
          <cell r="E1392">
            <v>15400</v>
          </cell>
          <cell r="F1392">
            <v>1283</v>
          </cell>
          <cell r="G1392">
            <v>1283</v>
          </cell>
          <cell r="H1392">
            <v>1283</v>
          </cell>
          <cell r="I1392">
            <v>1283</v>
          </cell>
          <cell r="J1392">
            <v>1283</v>
          </cell>
          <cell r="K1392">
            <v>1283</v>
          </cell>
          <cell r="L1392">
            <v>1283</v>
          </cell>
          <cell r="M1392">
            <v>1283</v>
          </cell>
          <cell r="N1392">
            <v>1283</v>
          </cell>
          <cell r="O1392">
            <v>1283</v>
          </cell>
          <cell r="P1392">
            <v>1283</v>
          </cell>
          <cell r="Q1392">
            <v>1287</v>
          </cell>
        </row>
        <row r="1393">
          <cell r="B1393" t="str">
            <v>30622053103</v>
          </cell>
          <cell r="C1393" t="str">
            <v>30622</v>
          </cell>
          <cell r="D1393">
            <v>3103</v>
          </cell>
          <cell r="E1393">
            <v>12800</v>
          </cell>
          <cell r="F1393">
            <v>1067</v>
          </cell>
          <cell r="G1393">
            <v>1067</v>
          </cell>
          <cell r="H1393">
            <v>1067</v>
          </cell>
          <cell r="I1393">
            <v>1067</v>
          </cell>
          <cell r="J1393">
            <v>1067</v>
          </cell>
          <cell r="K1393">
            <v>1067</v>
          </cell>
          <cell r="L1393">
            <v>1067</v>
          </cell>
          <cell r="M1393">
            <v>1067</v>
          </cell>
          <cell r="N1393">
            <v>1067</v>
          </cell>
          <cell r="O1393">
            <v>1067</v>
          </cell>
          <cell r="P1393">
            <v>1067</v>
          </cell>
          <cell r="Q1393">
            <v>1063</v>
          </cell>
        </row>
        <row r="1394">
          <cell r="B1394" t="str">
            <v>30622053302</v>
          </cell>
          <cell r="C1394" t="str">
            <v>30622</v>
          </cell>
          <cell r="D1394">
            <v>3302</v>
          </cell>
          <cell r="E1394">
            <v>15600</v>
          </cell>
          <cell r="F1394">
            <v>1300</v>
          </cell>
          <cell r="G1394">
            <v>1300</v>
          </cell>
          <cell r="H1394">
            <v>1300</v>
          </cell>
          <cell r="I1394">
            <v>1300</v>
          </cell>
          <cell r="J1394">
            <v>1300</v>
          </cell>
          <cell r="K1394">
            <v>1300</v>
          </cell>
          <cell r="L1394">
            <v>1300</v>
          </cell>
          <cell r="M1394">
            <v>1300</v>
          </cell>
          <cell r="N1394">
            <v>1300</v>
          </cell>
          <cell r="O1394">
            <v>1300</v>
          </cell>
          <cell r="P1394">
            <v>1300</v>
          </cell>
          <cell r="Q1394">
            <v>1300</v>
          </cell>
        </row>
        <row r="1395">
          <cell r="B1395" t="str">
            <v>30623052900</v>
          </cell>
          <cell r="C1395" t="str">
            <v>30623</v>
          </cell>
          <cell r="D1395">
            <v>2900</v>
          </cell>
          <cell r="E1395">
            <v>12800</v>
          </cell>
          <cell r="F1395">
            <v>1067</v>
          </cell>
          <cell r="G1395">
            <v>1067</v>
          </cell>
          <cell r="H1395">
            <v>1067</v>
          </cell>
          <cell r="I1395">
            <v>1067</v>
          </cell>
          <cell r="J1395">
            <v>1067</v>
          </cell>
          <cell r="K1395">
            <v>1067</v>
          </cell>
          <cell r="L1395">
            <v>1067</v>
          </cell>
          <cell r="M1395">
            <v>1067</v>
          </cell>
          <cell r="N1395">
            <v>1067</v>
          </cell>
          <cell r="O1395">
            <v>1067</v>
          </cell>
          <cell r="P1395">
            <v>1067</v>
          </cell>
          <cell r="Q1395">
            <v>1063</v>
          </cell>
        </row>
        <row r="1396">
          <cell r="B1396" t="str">
            <v>30623053101</v>
          </cell>
          <cell r="C1396" t="str">
            <v>30623</v>
          </cell>
          <cell r="D1396">
            <v>3101</v>
          </cell>
          <cell r="E1396">
            <v>15400</v>
          </cell>
          <cell r="F1396">
            <v>1283</v>
          </cell>
          <cell r="G1396">
            <v>1283</v>
          </cell>
          <cell r="H1396">
            <v>1283</v>
          </cell>
          <cell r="I1396">
            <v>1283</v>
          </cell>
          <cell r="J1396">
            <v>1283</v>
          </cell>
          <cell r="K1396">
            <v>1283</v>
          </cell>
          <cell r="L1396">
            <v>1283</v>
          </cell>
          <cell r="M1396">
            <v>1283</v>
          </cell>
          <cell r="N1396">
            <v>1283</v>
          </cell>
          <cell r="O1396">
            <v>1283</v>
          </cell>
          <cell r="P1396">
            <v>1283</v>
          </cell>
          <cell r="Q1396">
            <v>1287</v>
          </cell>
        </row>
        <row r="1397">
          <cell r="B1397" t="str">
            <v>30623053103</v>
          </cell>
          <cell r="C1397" t="str">
            <v>30623</v>
          </cell>
          <cell r="D1397">
            <v>3103</v>
          </cell>
          <cell r="E1397">
            <v>12800</v>
          </cell>
          <cell r="F1397">
            <v>1067</v>
          </cell>
          <cell r="G1397">
            <v>1067</v>
          </cell>
          <cell r="H1397">
            <v>1067</v>
          </cell>
          <cell r="I1397">
            <v>1067</v>
          </cell>
          <cell r="J1397">
            <v>1067</v>
          </cell>
          <cell r="K1397">
            <v>1067</v>
          </cell>
          <cell r="L1397">
            <v>1067</v>
          </cell>
          <cell r="M1397">
            <v>1067</v>
          </cell>
          <cell r="N1397">
            <v>1067</v>
          </cell>
          <cell r="O1397">
            <v>1067</v>
          </cell>
          <cell r="P1397">
            <v>1067</v>
          </cell>
          <cell r="Q1397">
            <v>1063</v>
          </cell>
        </row>
        <row r="1398">
          <cell r="B1398" t="str">
            <v>30623053302</v>
          </cell>
          <cell r="C1398" t="str">
            <v>30623</v>
          </cell>
          <cell r="D1398">
            <v>3302</v>
          </cell>
          <cell r="E1398">
            <v>15600</v>
          </cell>
          <cell r="F1398">
            <v>1300</v>
          </cell>
          <cell r="G1398">
            <v>1300</v>
          </cell>
          <cell r="H1398">
            <v>1300</v>
          </cell>
          <cell r="I1398">
            <v>1300</v>
          </cell>
          <cell r="J1398">
            <v>1300</v>
          </cell>
          <cell r="K1398">
            <v>1300</v>
          </cell>
          <cell r="L1398">
            <v>1300</v>
          </cell>
          <cell r="M1398">
            <v>1300</v>
          </cell>
          <cell r="N1398">
            <v>1300</v>
          </cell>
          <cell r="O1398">
            <v>1300</v>
          </cell>
          <cell r="P1398">
            <v>1300</v>
          </cell>
          <cell r="Q1398">
            <v>1300</v>
          </cell>
        </row>
        <row r="1399">
          <cell r="B1399" t="str">
            <v>30624052103</v>
          </cell>
          <cell r="C1399" t="str">
            <v>30624</v>
          </cell>
          <cell r="D1399">
            <v>2103</v>
          </cell>
          <cell r="E1399">
            <v>211300</v>
          </cell>
          <cell r="F1399">
            <v>17608</v>
          </cell>
          <cell r="G1399">
            <v>17608</v>
          </cell>
          <cell r="H1399">
            <v>17608</v>
          </cell>
          <cell r="I1399">
            <v>17608</v>
          </cell>
          <cell r="J1399">
            <v>17608</v>
          </cell>
          <cell r="K1399">
            <v>17608</v>
          </cell>
          <cell r="L1399">
            <v>17608</v>
          </cell>
          <cell r="M1399">
            <v>17608</v>
          </cell>
          <cell r="N1399">
            <v>17608</v>
          </cell>
          <cell r="O1399">
            <v>17608</v>
          </cell>
          <cell r="P1399">
            <v>17608</v>
          </cell>
          <cell r="Q1399">
            <v>17612</v>
          </cell>
        </row>
        <row r="1400">
          <cell r="B1400" t="str">
            <v>30624052202</v>
          </cell>
          <cell r="C1400" t="str">
            <v>30624</v>
          </cell>
          <cell r="D1400">
            <v>2202</v>
          </cell>
          <cell r="E1400">
            <v>49241</v>
          </cell>
          <cell r="F1400">
            <v>4103</v>
          </cell>
          <cell r="G1400">
            <v>4103</v>
          </cell>
          <cell r="H1400">
            <v>4103</v>
          </cell>
          <cell r="I1400">
            <v>4103</v>
          </cell>
          <cell r="J1400">
            <v>4103</v>
          </cell>
          <cell r="K1400">
            <v>4103</v>
          </cell>
          <cell r="L1400">
            <v>4103</v>
          </cell>
          <cell r="M1400">
            <v>4103</v>
          </cell>
          <cell r="N1400">
            <v>4103</v>
          </cell>
          <cell r="O1400">
            <v>4103</v>
          </cell>
          <cell r="P1400">
            <v>4103</v>
          </cell>
          <cell r="Q1400">
            <v>4108</v>
          </cell>
        </row>
        <row r="1401">
          <cell r="B1401" t="str">
            <v>30624052800</v>
          </cell>
          <cell r="C1401" t="str">
            <v>30624</v>
          </cell>
          <cell r="D1401">
            <v>2800</v>
          </cell>
          <cell r="E1401">
            <v>128400</v>
          </cell>
          <cell r="F1401">
            <v>10700</v>
          </cell>
          <cell r="G1401">
            <v>10700</v>
          </cell>
          <cell r="H1401">
            <v>10700</v>
          </cell>
          <cell r="I1401">
            <v>10700</v>
          </cell>
          <cell r="J1401">
            <v>10700</v>
          </cell>
          <cell r="K1401">
            <v>10700</v>
          </cell>
          <cell r="L1401">
            <v>10700</v>
          </cell>
          <cell r="M1401">
            <v>10700</v>
          </cell>
          <cell r="N1401">
            <v>10700</v>
          </cell>
          <cell r="O1401">
            <v>10700</v>
          </cell>
          <cell r="P1401">
            <v>10700</v>
          </cell>
          <cell r="Q1401">
            <v>10700</v>
          </cell>
        </row>
        <row r="1402">
          <cell r="B1402" t="str">
            <v>30624052900</v>
          </cell>
          <cell r="C1402" t="str">
            <v>30624</v>
          </cell>
          <cell r="D1402">
            <v>2900</v>
          </cell>
          <cell r="E1402">
            <v>10200</v>
          </cell>
          <cell r="F1402">
            <v>850</v>
          </cell>
          <cell r="G1402">
            <v>850</v>
          </cell>
          <cell r="H1402">
            <v>850</v>
          </cell>
          <cell r="I1402">
            <v>850</v>
          </cell>
          <cell r="J1402">
            <v>850</v>
          </cell>
          <cell r="K1402">
            <v>850</v>
          </cell>
          <cell r="L1402">
            <v>850</v>
          </cell>
          <cell r="M1402">
            <v>850</v>
          </cell>
          <cell r="N1402">
            <v>850</v>
          </cell>
          <cell r="O1402">
            <v>850</v>
          </cell>
          <cell r="P1402">
            <v>850</v>
          </cell>
          <cell r="Q1402">
            <v>850</v>
          </cell>
        </row>
        <row r="1403">
          <cell r="B1403" t="str">
            <v>30624052907</v>
          </cell>
          <cell r="C1403" t="str">
            <v>30624</v>
          </cell>
          <cell r="D1403">
            <v>2907</v>
          </cell>
          <cell r="E1403">
            <v>15000</v>
          </cell>
          <cell r="F1403">
            <v>1250</v>
          </cell>
          <cell r="G1403">
            <v>1250</v>
          </cell>
          <cell r="H1403">
            <v>1250</v>
          </cell>
          <cell r="I1403">
            <v>1250</v>
          </cell>
          <cell r="J1403">
            <v>1250</v>
          </cell>
          <cell r="K1403">
            <v>1250</v>
          </cell>
          <cell r="L1403">
            <v>1250</v>
          </cell>
          <cell r="M1403">
            <v>1250</v>
          </cell>
          <cell r="N1403">
            <v>1250</v>
          </cell>
          <cell r="O1403">
            <v>1250</v>
          </cell>
          <cell r="P1403">
            <v>1250</v>
          </cell>
          <cell r="Q1403">
            <v>1250</v>
          </cell>
        </row>
        <row r="1404">
          <cell r="B1404" t="str">
            <v>30624053101</v>
          </cell>
          <cell r="C1404" t="str">
            <v>30624</v>
          </cell>
          <cell r="D1404">
            <v>3101</v>
          </cell>
          <cell r="E1404">
            <v>85000</v>
          </cell>
          <cell r="F1404">
            <v>7083</v>
          </cell>
          <cell r="G1404">
            <v>7083</v>
          </cell>
          <cell r="H1404">
            <v>7083</v>
          </cell>
          <cell r="I1404">
            <v>7083</v>
          </cell>
          <cell r="J1404">
            <v>7083</v>
          </cell>
          <cell r="K1404">
            <v>7083</v>
          </cell>
          <cell r="L1404">
            <v>7083</v>
          </cell>
          <cell r="M1404">
            <v>7083</v>
          </cell>
          <cell r="N1404">
            <v>7083</v>
          </cell>
          <cell r="O1404">
            <v>7083</v>
          </cell>
          <cell r="P1404">
            <v>7083</v>
          </cell>
          <cell r="Q1404">
            <v>7087</v>
          </cell>
        </row>
        <row r="1405">
          <cell r="B1405" t="str">
            <v>30624053103</v>
          </cell>
          <cell r="C1405" t="str">
            <v>30624</v>
          </cell>
          <cell r="D1405">
            <v>3103</v>
          </cell>
          <cell r="E1405">
            <v>8200</v>
          </cell>
          <cell r="F1405">
            <v>683</v>
          </cell>
          <cell r="G1405">
            <v>683</v>
          </cell>
          <cell r="H1405">
            <v>683</v>
          </cell>
          <cell r="I1405">
            <v>683</v>
          </cell>
          <cell r="J1405">
            <v>683</v>
          </cell>
          <cell r="K1405">
            <v>683</v>
          </cell>
          <cell r="L1405">
            <v>683</v>
          </cell>
          <cell r="M1405">
            <v>683</v>
          </cell>
          <cell r="N1405">
            <v>683</v>
          </cell>
          <cell r="O1405">
            <v>683</v>
          </cell>
          <cell r="P1405">
            <v>683</v>
          </cell>
          <cell r="Q1405">
            <v>687</v>
          </cell>
        </row>
        <row r="1406">
          <cell r="B1406" t="str">
            <v>30624053302</v>
          </cell>
          <cell r="C1406" t="str">
            <v>30624</v>
          </cell>
          <cell r="D1406">
            <v>3302</v>
          </cell>
          <cell r="E1406">
            <v>14500</v>
          </cell>
          <cell r="F1406">
            <v>1208</v>
          </cell>
          <cell r="G1406">
            <v>1208</v>
          </cell>
          <cell r="H1406">
            <v>1208</v>
          </cell>
          <cell r="I1406">
            <v>1208</v>
          </cell>
          <cell r="J1406">
            <v>1208</v>
          </cell>
          <cell r="K1406">
            <v>1208</v>
          </cell>
          <cell r="L1406">
            <v>1208</v>
          </cell>
          <cell r="M1406">
            <v>1208</v>
          </cell>
          <cell r="N1406">
            <v>1208</v>
          </cell>
          <cell r="O1406">
            <v>1208</v>
          </cell>
          <cell r="P1406">
            <v>1208</v>
          </cell>
          <cell r="Q1406">
            <v>1212</v>
          </cell>
        </row>
        <row r="1407">
          <cell r="B1407" t="str">
            <v>30624053402</v>
          </cell>
          <cell r="C1407" t="str">
            <v>30624</v>
          </cell>
          <cell r="D1407">
            <v>3402</v>
          </cell>
          <cell r="E1407">
            <v>637000</v>
          </cell>
          <cell r="F1407">
            <v>53083</v>
          </cell>
          <cell r="G1407">
            <v>53083</v>
          </cell>
          <cell r="H1407">
            <v>53083</v>
          </cell>
          <cell r="I1407">
            <v>53083</v>
          </cell>
          <cell r="J1407">
            <v>53083</v>
          </cell>
          <cell r="K1407">
            <v>53083</v>
          </cell>
          <cell r="L1407">
            <v>53083</v>
          </cell>
          <cell r="M1407">
            <v>53083</v>
          </cell>
          <cell r="N1407">
            <v>53083</v>
          </cell>
          <cell r="O1407">
            <v>53083</v>
          </cell>
          <cell r="P1407">
            <v>53083</v>
          </cell>
          <cell r="Q1407">
            <v>53087</v>
          </cell>
        </row>
        <row r="1408">
          <cell r="B1408" t="str">
            <v>30624053403</v>
          </cell>
          <cell r="C1408" t="str">
            <v>30624</v>
          </cell>
          <cell r="D1408">
            <v>3403</v>
          </cell>
          <cell r="E1408">
            <v>224500</v>
          </cell>
          <cell r="F1408">
            <v>18708</v>
          </cell>
          <cell r="G1408">
            <v>18708</v>
          </cell>
          <cell r="H1408">
            <v>18708</v>
          </cell>
          <cell r="I1408">
            <v>18708</v>
          </cell>
          <cell r="J1408">
            <v>18708</v>
          </cell>
          <cell r="K1408">
            <v>18708</v>
          </cell>
          <cell r="L1408">
            <v>18708</v>
          </cell>
          <cell r="M1408">
            <v>18708</v>
          </cell>
          <cell r="N1408">
            <v>18708</v>
          </cell>
          <cell r="O1408">
            <v>18708</v>
          </cell>
          <cell r="P1408">
            <v>18708</v>
          </cell>
          <cell r="Q1408">
            <v>18712</v>
          </cell>
        </row>
        <row r="1409">
          <cell r="B1409" t="str">
            <v>30625052900</v>
          </cell>
          <cell r="C1409" t="str">
            <v>30625</v>
          </cell>
          <cell r="D1409">
            <v>2900</v>
          </cell>
          <cell r="E1409">
            <v>12800</v>
          </cell>
          <cell r="F1409">
            <v>1067</v>
          </cell>
          <cell r="G1409">
            <v>1067</v>
          </cell>
          <cell r="H1409">
            <v>1067</v>
          </cell>
          <cell r="I1409">
            <v>1067</v>
          </cell>
          <cell r="J1409">
            <v>1067</v>
          </cell>
          <cell r="K1409">
            <v>1067</v>
          </cell>
          <cell r="L1409">
            <v>1067</v>
          </cell>
          <cell r="M1409">
            <v>1067</v>
          </cell>
          <cell r="N1409">
            <v>1067</v>
          </cell>
          <cell r="O1409">
            <v>1067</v>
          </cell>
          <cell r="P1409">
            <v>1067</v>
          </cell>
          <cell r="Q1409">
            <v>1063</v>
          </cell>
        </row>
        <row r="1410">
          <cell r="B1410" t="str">
            <v>30625053101</v>
          </cell>
          <cell r="C1410" t="str">
            <v>30625</v>
          </cell>
          <cell r="D1410">
            <v>3101</v>
          </cell>
          <cell r="E1410">
            <v>15400</v>
          </cell>
          <cell r="F1410">
            <v>1283</v>
          </cell>
          <cell r="G1410">
            <v>1283</v>
          </cell>
          <cell r="H1410">
            <v>1283</v>
          </cell>
          <cell r="I1410">
            <v>1283</v>
          </cell>
          <cell r="J1410">
            <v>1283</v>
          </cell>
          <cell r="K1410">
            <v>1283</v>
          </cell>
          <cell r="L1410">
            <v>1283</v>
          </cell>
          <cell r="M1410">
            <v>1283</v>
          </cell>
          <cell r="N1410">
            <v>1283</v>
          </cell>
          <cell r="O1410">
            <v>1283</v>
          </cell>
          <cell r="P1410">
            <v>1283</v>
          </cell>
          <cell r="Q1410">
            <v>1287</v>
          </cell>
        </row>
        <row r="1411">
          <cell r="B1411" t="str">
            <v>30625053103</v>
          </cell>
          <cell r="C1411" t="str">
            <v>30625</v>
          </cell>
          <cell r="D1411">
            <v>3103</v>
          </cell>
          <cell r="E1411">
            <v>12800</v>
          </cell>
          <cell r="F1411">
            <v>1067</v>
          </cell>
          <cell r="G1411">
            <v>1067</v>
          </cell>
          <cell r="H1411">
            <v>1067</v>
          </cell>
          <cell r="I1411">
            <v>1067</v>
          </cell>
          <cell r="J1411">
            <v>1067</v>
          </cell>
          <cell r="K1411">
            <v>1067</v>
          </cell>
          <cell r="L1411">
            <v>1067</v>
          </cell>
          <cell r="M1411">
            <v>1067</v>
          </cell>
          <cell r="N1411">
            <v>1067</v>
          </cell>
          <cell r="O1411">
            <v>1067</v>
          </cell>
          <cell r="P1411">
            <v>1067</v>
          </cell>
          <cell r="Q1411">
            <v>1063</v>
          </cell>
        </row>
        <row r="1412">
          <cell r="B1412" t="str">
            <v>30625053302</v>
          </cell>
          <cell r="C1412" t="str">
            <v>30625</v>
          </cell>
          <cell r="D1412">
            <v>3302</v>
          </cell>
          <cell r="E1412">
            <v>15600</v>
          </cell>
          <cell r="F1412">
            <v>1300</v>
          </cell>
          <cell r="G1412">
            <v>1300</v>
          </cell>
          <cell r="H1412">
            <v>1300</v>
          </cell>
          <cell r="I1412">
            <v>1300</v>
          </cell>
          <cell r="J1412">
            <v>1300</v>
          </cell>
          <cell r="K1412">
            <v>1300</v>
          </cell>
          <cell r="L1412">
            <v>1300</v>
          </cell>
          <cell r="M1412">
            <v>1300</v>
          </cell>
          <cell r="N1412">
            <v>1300</v>
          </cell>
          <cell r="O1412">
            <v>1300</v>
          </cell>
          <cell r="P1412">
            <v>1300</v>
          </cell>
          <cell r="Q1412">
            <v>1300</v>
          </cell>
        </row>
        <row r="1413">
          <cell r="B1413" t="str">
            <v>30626052900</v>
          </cell>
          <cell r="C1413" t="str">
            <v>30626</v>
          </cell>
          <cell r="D1413">
            <v>2900</v>
          </cell>
          <cell r="E1413">
            <v>12800</v>
          </cell>
          <cell r="F1413">
            <v>1067</v>
          </cell>
          <cell r="G1413">
            <v>1067</v>
          </cell>
          <cell r="H1413">
            <v>1067</v>
          </cell>
          <cell r="I1413">
            <v>1067</v>
          </cell>
          <cell r="J1413">
            <v>1067</v>
          </cell>
          <cell r="K1413">
            <v>1067</v>
          </cell>
          <cell r="L1413">
            <v>1067</v>
          </cell>
          <cell r="M1413">
            <v>1067</v>
          </cell>
          <cell r="N1413">
            <v>1067</v>
          </cell>
          <cell r="O1413">
            <v>1067</v>
          </cell>
          <cell r="P1413">
            <v>1067</v>
          </cell>
          <cell r="Q1413">
            <v>1063</v>
          </cell>
        </row>
        <row r="1414">
          <cell r="B1414" t="str">
            <v>30626053101</v>
          </cell>
          <cell r="C1414" t="str">
            <v>30626</v>
          </cell>
          <cell r="D1414">
            <v>3101</v>
          </cell>
          <cell r="E1414">
            <v>15400</v>
          </cell>
          <cell r="F1414">
            <v>1283</v>
          </cell>
          <cell r="G1414">
            <v>1283</v>
          </cell>
          <cell r="H1414">
            <v>1283</v>
          </cell>
          <cell r="I1414">
            <v>1283</v>
          </cell>
          <cell r="J1414">
            <v>1283</v>
          </cell>
          <cell r="K1414">
            <v>1283</v>
          </cell>
          <cell r="L1414">
            <v>1283</v>
          </cell>
          <cell r="M1414">
            <v>1283</v>
          </cell>
          <cell r="N1414">
            <v>1283</v>
          </cell>
          <cell r="O1414">
            <v>1283</v>
          </cell>
          <cell r="P1414">
            <v>1283</v>
          </cell>
          <cell r="Q1414">
            <v>1287</v>
          </cell>
        </row>
        <row r="1415">
          <cell r="B1415" t="str">
            <v>30626053103</v>
          </cell>
          <cell r="C1415" t="str">
            <v>30626</v>
          </cell>
          <cell r="D1415">
            <v>3103</v>
          </cell>
          <cell r="E1415">
            <v>12800</v>
          </cell>
          <cell r="F1415">
            <v>1067</v>
          </cell>
          <cell r="G1415">
            <v>1067</v>
          </cell>
          <cell r="H1415">
            <v>1067</v>
          </cell>
          <cell r="I1415">
            <v>1067</v>
          </cell>
          <cell r="J1415">
            <v>1067</v>
          </cell>
          <cell r="K1415">
            <v>1067</v>
          </cell>
          <cell r="L1415">
            <v>1067</v>
          </cell>
          <cell r="M1415">
            <v>1067</v>
          </cell>
          <cell r="N1415">
            <v>1067</v>
          </cell>
          <cell r="O1415">
            <v>1067</v>
          </cell>
          <cell r="P1415">
            <v>1067</v>
          </cell>
          <cell r="Q1415">
            <v>1063</v>
          </cell>
        </row>
        <row r="1416">
          <cell r="B1416" t="str">
            <v>30626053302</v>
          </cell>
          <cell r="C1416" t="str">
            <v>30626</v>
          </cell>
          <cell r="D1416">
            <v>3302</v>
          </cell>
          <cell r="E1416">
            <v>15600</v>
          </cell>
          <cell r="F1416">
            <v>1300</v>
          </cell>
          <cell r="G1416">
            <v>1300</v>
          </cell>
          <cell r="H1416">
            <v>1300</v>
          </cell>
          <cell r="I1416">
            <v>1300</v>
          </cell>
          <cell r="J1416">
            <v>1300</v>
          </cell>
          <cell r="K1416">
            <v>1300</v>
          </cell>
          <cell r="L1416">
            <v>1300</v>
          </cell>
          <cell r="M1416">
            <v>1300</v>
          </cell>
          <cell r="N1416">
            <v>1300</v>
          </cell>
          <cell r="O1416">
            <v>1300</v>
          </cell>
          <cell r="P1416">
            <v>1300</v>
          </cell>
          <cell r="Q1416">
            <v>1300</v>
          </cell>
        </row>
        <row r="1417">
          <cell r="B1417" t="str">
            <v>30627053101</v>
          </cell>
          <cell r="C1417" t="str">
            <v>30627</v>
          </cell>
          <cell r="D1417">
            <v>3101</v>
          </cell>
          <cell r="E1417">
            <v>6000</v>
          </cell>
          <cell r="F1417">
            <v>500</v>
          </cell>
          <cell r="G1417">
            <v>500</v>
          </cell>
          <cell r="H1417">
            <v>500</v>
          </cell>
          <cell r="I1417">
            <v>500</v>
          </cell>
          <cell r="J1417">
            <v>500</v>
          </cell>
          <cell r="K1417">
            <v>500</v>
          </cell>
          <cell r="L1417">
            <v>500</v>
          </cell>
          <cell r="M1417">
            <v>500</v>
          </cell>
          <cell r="N1417">
            <v>500</v>
          </cell>
          <cell r="O1417">
            <v>500</v>
          </cell>
          <cell r="P1417">
            <v>500</v>
          </cell>
          <cell r="Q1417">
            <v>500</v>
          </cell>
        </row>
        <row r="1418">
          <cell r="B1418" t="str">
            <v>30628052900</v>
          </cell>
          <cell r="C1418" t="str">
            <v>30628</v>
          </cell>
          <cell r="D1418">
            <v>2900</v>
          </cell>
          <cell r="E1418">
            <v>12800</v>
          </cell>
          <cell r="F1418">
            <v>1067</v>
          </cell>
          <cell r="G1418">
            <v>1067</v>
          </cell>
          <cell r="H1418">
            <v>1067</v>
          </cell>
          <cell r="I1418">
            <v>1067</v>
          </cell>
          <cell r="J1418">
            <v>1067</v>
          </cell>
          <cell r="K1418">
            <v>1067</v>
          </cell>
          <cell r="L1418">
            <v>1067</v>
          </cell>
          <cell r="M1418">
            <v>1067</v>
          </cell>
          <cell r="N1418">
            <v>1067</v>
          </cell>
          <cell r="O1418">
            <v>1067</v>
          </cell>
          <cell r="P1418">
            <v>1067</v>
          </cell>
          <cell r="Q1418">
            <v>1063</v>
          </cell>
        </row>
        <row r="1419">
          <cell r="B1419" t="str">
            <v>30628053101</v>
          </cell>
          <cell r="C1419" t="str">
            <v>30628</v>
          </cell>
          <cell r="D1419">
            <v>3101</v>
          </cell>
          <cell r="E1419">
            <v>15400</v>
          </cell>
          <cell r="F1419">
            <v>1283</v>
          </cell>
          <cell r="G1419">
            <v>1283</v>
          </cell>
          <cell r="H1419">
            <v>1283</v>
          </cell>
          <cell r="I1419">
            <v>1283</v>
          </cell>
          <cell r="J1419">
            <v>1283</v>
          </cell>
          <cell r="K1419">
            <v>1283</v>
          </cell>
          <cell r="L1419">
            <v>1283</v>
          </cell>
          <cell r="M1419">
            <v>1283</v>
          </cell>
          <cell r="N1419">
            <v>1283</v>
          </cell>
          <cell r="O1419">
            <v>1283</v>
          </cell>
          <cell r="P1419">
            <v>1283</v>
          </cell>
          <cell r="Q1419">
            <v>1287</v>
          </cell>
        </row>
        <row r="1420">
          <cell r="B1420" t="str">
            <v>30628053103</v>
          </cell>
          <cell r="C1420" t="str">
            <v>30628</v>
          </cell>
          <cell r="D1420">
            <v>3103</v>
          </cell>
          <cell r="E1420">
            <v>12800</v>
          </cell>
          <cell r="F1420">
            <v>1067</v>
          </cell>
          <cell r="G1420">
            <v>1067</v>
          </cell>
          <cell r="H1420">
            <v>1067</v>
          </cell>
          <cell r="I1420">
            <v>1067</v>
          </cell>
          <cell r="J1420">
            <v>1067</v>
          </cell>
          <cell r="K1420">
            <v>1067</v>
          </cell>
          <cell r="L1420">
            <v>1067</v>
          </cell>
          <cell r="M1420">
            <v>1067</v>
          </cell>
          <cell r="N1420">
            <v>1067</v>
          </cell>
          <cell r="O1420">
            <v>1067</v>
          </cell>
          <cell r="P1420">
            <v>1067</v>
          </cell>
          <cell r="Q1420">
            <v>1063</v>
          </cell>
        </row>
        <row r="1421">
          <cell r="B1421" t="str">
            <v>30628053302</v>
          </cell>
          <cell r="C1421" t="str">
            <v>30628</v>
          </cell>
          <cell r="D1421">
            <v>3302</v>
          </cell>
          <cell r="E1421">
            <v>15600</v>
          </cell>
          <cell r="F1421">
            <v>1300</v>
          </cell>
          <cell r="G1421">
            <v>1300</v>
          </cell>
          <cell r="H1421">
            <v>1300</v>
          </cell>
          <cell r="I1421">
            <v>1300</v>
          </cell>
          <cell r="J1421">
            <v>1300</v>
          </cell>
          <cell r="K1421">
            <v>1300</v>
          </cell>
          <cell r="L1421">
            <v>1300</v>
          </cell>
          <cell r="M1421">
            <v>1300</v>
          </cell>
          <cell r="N1421">
            <v>1300</v>
          </cell>
          <cell r="O1421">
            <v>1300</v>
          </cell>
          <cell r="P1421">
            <v>1300</v>
          </cell>
          <cell r="Q1421">
            <v>1300</v>
          </cell>
        </row>
        <row r="1422">
          <cell r="B1422" t="str">
            <v>30629052900</v>
          </cell>
          <cell r="C1422" t="str">
            <v>30629</v>
          </cell>
          <cell r="D1422">
            <v>2900</v>
          </cell>
          <cell r="E1422">
            <v>12800</v>
          </cell>
          <cell r="F1422">
            <v>1067</v>
          </cell>
          <cell r="G1422">
            <v>1067</v>
          </cell>
          <cell r="H1422">
            <v>1067</v>
          </cell>
          <cell r="I1422">
            <v>1067</v>
          </cell>
          <cell r="J1422">
            <v>1067</v>
          </cell>
          <cell r="K1422">
            <v>1067</v>
          </cell>
          <cell r="L1422">
            <v>1067</v>
          </cell>
          <cell r="M1422">
            <v>1067</v>
          </cell>
          <cell r="N1422">
            <v>1067</v>
          </cell>
          <cell r="O1422">
            <v>1067</v>
          </cell>
          <cell r="P1422">
            <v>1067</v>
          </cell>
          <cell r="Q1422">
            <v>1063</v>
          </cell>
        </row>
        <row r="1423">
          <cell r="B1423" t="str">
            <v>30629053101</v>
          </cell>
          <cell r="C1423" t="str">
            <v>30629</v>
          </cell>
          <cell r="D1423">
            <v>3101</v>
          </cell>
          <cell r="E1423">
            <v>15400</v>
          </cell>
          <cell r="F1423">
            <v>1283</v>
          </cell>
          <cell r="G1423">
            <v>1283</v>
          </cell>
          <cell r="H1423">
            <v>1283</v>
          </cell>
          <cell r="I1423">
            <v>1283</v>
          </cell>
          <cell r="J1423">
            <v>1283</v>
          </cell>
          <cell r="K1423">
            <v>1283</v>
          </cell>
          <cell r="L1423">
            <v>1283</v>
          </cell>
          <cell r="M1423">
            <v>1283</v>
          </cell>
          <cell r="N1423">
            <v>1283</v>
          </cell>
          <cell r="O1423">
            <v>1283</v>
          </cell>
          <cell r="P1423">
            <v>1283</v>
          </cell>
          <cell r="Q1423">
            <v>1287</v>
          </cell>
        </row>
        <row r="1424">
          <cell r="B1424" t="str">
            <v>30629053103</v>
          </cell>
          <cell r="C1424" t="str">
            <v>30629</v>
          </cell>
          <cell r="D1424">
            <v>3103</v>
          </cell>
          <cell r="E1424">
            <v>12800</v>
          </cell>
          <cell r="F1424">
            <v>1067</v>
          </cell>
          <cell r="G1424">
            <v>1067</v>
          </cell>
          <cell r="H1424">
            <v>1067</v>
          </cell>
          <cell r="I1424">
            <v>1067</v>
          </cell>
          <cell r="J1424">
            <v>1067</v>
          </cell>
          <cell r="K1424">
            <v>1067</v>
          </cell>
          <cell r="L1424">
            <v>1067</v>
          </cell>
          <cell r="M1424">
            <v>1067</v>
          </cell>
          <cell r="N1424">
            <v>1067</v>
          </cell>
          <cell r="O1424">
            <v>1067</v>
          </cell>
          <cell r="P1424">
            <v>1067</v>
          </cell>
          <cell r="Q1424">
            <v>1063</v>
          </cell>
        </row>
        <row r="1425">
          <cell r="B1425" t="str">
            <v>30629053302</v>
          </cell>
          <cell r="C1425" t="str">
            <v>30629</v>
          </cell>
          <cell r="D1425">
            <v>3302</v>
          </cell>
          <cell r="E1425">
            <v>15600</v>
          </cell>
          <cell r="F1425">
            <v>1300</v>
          </cell>
          <cell r="G1425">
            <v>1300</v>
          </cell>
          <cell r="H1425">
            <v>1300</v>
          </cell>
          <cell r="I1425">
            <v>1300</v>
          </cell>
          <cell r="J1425">
            <v>1300</v>
          </cell>
          <cell r="K1425">
            <v>1300</v>
          </cell>
          <cell r="L1425">
            <v>1300</v>
          </cell>
          <cell r="M1425">
            <v>1300</v>
          </cell>
          <cell r="N1425">
            <v>1300</v>
          </cell>
          <cell r="O1425">
            <v>1300</v>
          </cell>
          <cell r="P1425">
            <v>1300</v>
          </cell>
          <cell r="Q1425">
            <v>1300</v>
          </cell>
        </row>
        <row r="1426">
          <cell r="B1426" t="str">
            <v>30630052900</v>
          </cell>
          <cell r="C1426" t="str">
            <v>30630</v>
          </cell>
          <cell r="D1426">
            <v>2900</v>
          </cell>
          <cell r="E1426">
            <v>12800</v>
          </cell>
          <cell r="F1426">
            <v>1067</v>
          </cell>
          <cell r="G1426">
            <v>1067</v>
          </cell>
          <cell r="H1426">
            <v>1067</v>
          </cell>
          <cell r="I1426">
            <v>1067</v>
          </cell>
          <cell r="J1426">
            <v>1067</v>
          </cell>
          <cell r="K1426">
            <v>1067</v>
          </cell>
          <cell r="L1426">
            <v>1067</v>
          </cell>
          <cell r="M1426">
            <v>1067</v>
          </cell>
          <cell r="N1426">
            <v>1067</v>
          </cell>
          <cell r="O1426">
            <v>1067</v>
          </cell>
          <cell r="P1426">
            <v>1067</v>
          </cell>
          <cell r="Q1426">
            <v>1063</v>
          </cell>
        </row>
        <row r="1427">
          <cell r="B1427" t="str">
            <v>30630053101</v>
          </cell>
          <cell r="C1427" t="str">
            <v>30630</v>
          </cell>
          <cell r="D1427">
            <v>3101</v>
          </cell>
          <cell r="E1427">
            <v>15400</v>
          </cell>
          <cell r="F1427">
            <v>1283</v>
          </cell>
          <cell r="G1427">
            <v>1283</v>
          </cell>
          <cell r="H1427">
            <v>1283</v>
          </cell>
          <cell r="I1427">
            <v>1283</v>
          </cell>
          <cell r="J1427">
            <v>1283</v>
          </cell>
          <cell r="K1427">
            <v>1283</v>
          </cell>
          <cell r="L1427">
            <v>1283</v>
          </cell>
          <cell r="M1427">
            <v>1283</v>
          </cell>
          <cell r="N1427">
            <v>1283</v>
          </cell>
          <cell r="O1427">
            <v>1283</v>
          </cell>
          <cell r="P1427">
            <v>1283</v>
          </cell>
          <cell r="Q1427">
            <v>1287</v>
          </cell>
        </row>
        <row r="1428">
          <cell r="B1428" t="str">
            <v>30630053103</v>
          </cell>
          <cell r="C1428" t="str">
            <v>30630</v>
          </cell>
          <cell r="D1428">
            <v>3103</v>
          </cell>
          <cell r="E1428">
            <v>12800</v>
          </cell>
          <cell r="F1428">
            <v>1067</v>
          </cell>
          <cell r="G1428">
            <v>1067</v>
          </cell>
          <cell r="H1428">
            <v>1067</v>
          </cell>
          <cell r="I1428">
            <v>1067</v>
          </cell>
          <cell r="J1428">
            <v>1067</v>
          </cell>
          <cell r="K1428">
            <v>1067</v>
          </cell>
          <cell r="L1428">
            <v>1067</v>
          </cell>
          <cell r="M1428">
            <v>1067</v>
          </cell>
          <cell r="N1428">
            <v>1067</v>
          </cell>
          <cell r="O1428">
            <v>1067</v>
          </cell>
          <cell r="P1428">
            <v>1067</v>
          </cell>
          <cell r="Q1428">
            <v>1063</v>
          </cell>
        </row>
        <row r="1429">
          <cell r="B1429" t="str">
            <v>30630053302</v>
          </cell>
          <cell r="C1429" t="str">
            <v>30630</v>
          </cell>
          <cell r="D1429">
            <v>3302</v>
          </cell>
          <cell r="E1429">
            <v>15600</v>
          </cell>
          <cell r="F1429">
            <v>1300</v>
          </cell>
          <cell r="G1429">
            <v>1300</v>
          </cell>
          <cell r="H1429">
            <v>1300</v>
          </cell>
          <cell r="I1429">
            <v>1300</v>
          </cell>
          <cell r="J1429">
            <v>1300</v>
          </cell>
          <cell r="K1429">
            <v>1300</v>
          </cell>
          <cell r="L1429">
            <v>1300</v>
          </cell>
          <cell r="M1429">
            <v>1300</v>
          </cell>
          <cell r="N1429">
            <v>1300</v>
          </cell>
          <cell r="O1429">
            <v>1300</v>
          </cell>
          <cell r="P1429">
            <v>1300</v>
          </cell>
          <cell r="Q1429">
            <v>1300</v>
          </cell>
        </row>
        <row r="1430">
          <cell r="B1430" t="str">
            <v>30631053101</v>
          </cell>
          <cell r="C1430" t="str">
            <v>30631</v>
          </cell>
          <cell r="D1430">
            <v>3101</v>
          </cell>
          <cell r="E1430">
            <v>6000</v>
          </cell>
          <cell r="F1430">
            <v>500</v>
          </cell>
          <cell r="G1430">
            <v>500</v>
          </cell>
          <cell r="H1430">
            <v>500</v>
          </cell>
          <cell r="I1430">
            <v>500</v>
          </cell>
          <cell r="J1430">
            <v>500</v>
          </cell>
          <cell r="K1430">
            <v>500</v>
          </cell>
          <cell r="L1430">
            <v>500</v>
          </cell>
          <cell r="M1430">
            <v>500</v>
          </cell>
          <cell r="N1430">
            <v>500</v>
          </cell>
          <cell r="O1430">
            <v>500</v>
          </cell>
          <cell r="P1430">
            <v>500</v>
          </cell>
          <cell r="Q1430">
            <v>500</v>
          </cell>
        </row>
        <row r="1431">
          <cell r="B1431" t="str">
            <v>30632052900</v>
          </cell>
          <cell r="C1431" t="str">
            <v>30632</v>
          </cell>
          <cell r="D1431">
            <v>2900</v>
          </cell>
          <cell r="E1431">
            <v>12800</v>
          </cell>
          <cell r="F1431">
            <v>1067</v>
          </cell>
          <cell r="G1431">
            <v>1067</v>
          </cell>
          <cell r="H1431">
            <v>1067</v>
          </cell>
          <cell r="I1431">
            <v>1067</v>
          </cell>
          <cell r="J1431">
            <v>1067</v>
          </cell>
          <cell r="K1431">
            <v>1067</v>
          </cell>
          <cell r="L1431">
            <v>1067</v>
          </cell>
          <cell r="M1431">
            <v>1067</v>
          </cell>
          <cell r="N1431">
            <v>1067</v>
          </cell>
          <cell r="O1431">
            <v>1067</v>
          </cell>
          <cell r="P1431">
            <v>1067</v>
          </cell>
          <cell r="Q1431">
            <v>1063</v>
          </cell>
        </row>
        <row r="1432">
          <cell r="B1432" t="str">
            <v>30632053101</v>
          </cell>
          <cell r="C1432" t="str">
            <v>30632</v>
          </cell>
          <cell r="D1432">
            <v>3101</v>
          </cell>
          <cell r="E1432">
            <v>15400</v>
          </cell>
          <cell r="F1432">
            <v>1283</v>
          </cell>
          <cell r="G1432">
            <v>1283</v>
          </cell>
          <cell r="H1432">
            <v>1283</v>
          </cell>
          <cell r="I1432">
            <v>1283</v>
          </cell>
          <cell r="J1432">
            <v>1283</v>
          </cell>
          <cell r="K1432">
            <v>1283</v>
          </cell>
          <cell r="L1432">
            <v>1283</v>
          </cell>
          <cell r="M1432">
            <v>1283</v>
          </cell>
          <cell r="N1432">
            <v>1283</v>
          </cell>
          <cell r="O1432">
            <v>1283</v>
          </cell>
          <cell r="P1432">
            <v>1283</v>
          </cell>
          <cell r="Q1432">
            <v>1287</v>
          </cell>
        </row>
        <row r="1433">
          <cell r="B1433" t="str">
            <v>30632053103</v>
          </cell>
          <cell r="C1433" t="str">
            <v>30632</v>
          </cell>
          <cell r="D1433">
            <v>3103</v>
          </cell>
          <cell r="E1433">
            <v>12800</v>
          </cell>
          <cell r="F1433">
            <v>1067</v>
          </cell>
          <cell r="G1433">
            <v>1067</v>
          </cell>
          <cell r="H1433">
            <v>1067</v>
          </cell>
          <cell r="I1433">
            <v>1067</v>
          </cell>
          <cell r="J1433">
            <v>1067</v>
          </cell>
          <cell r="K1433">
            <v>1067</v>
          </cell>
          <cell r="L1433">
            <v>1067</v>
          </cell>
          <cell r="M1433">
            <v>1067</v>
          </cell>
          <cell r="N1433">
            <v>1067</v>
          </cell>
          <cell r="O1433">
            <v>1067</v>
          </cell>
          <cell r="P1433">
            <v>1067</v>
          </cell>
          <cell r="Q1433">
            <v>1063</v>
          </cell>
        </row>
        <row r="1434">
          <cell r="B1434" t="str">
            <v>30632053302</v>
          </cell>
          <cell r="C1434" t="str">
            <v>30632</v>
          </cell>
          <cell r="D1434">
            <v>3302</v>
          </cell>
          <cell r="E1434">
            <v>15600</v>
          </cell>
          <cell r="F1434">
            <v>1300</v>
          </cell>
          <cell r="G1434">
            <v>1300</v>
          </cell>
          <cell r="H1434">
            <v>1300</v>
          </cell>
          <cell r="I1434">
            <v>1300</v>
          </cell>
          <cell r="J1434">
            <v>1300</v>
          </cell>
          <cell r="K1434">
            <v>1300</v>
          </cell>
          <cell r="L1434">
            <v>1300</v>
          </cell>
          <cell r="M1434">
            <v>1300</v>
          </cell>
          <cell r="N1434">
            <v>1300</v>
          </cell>
          <cell r="O1434">
            <v>1300</v>
          </cell>
          <cell r="P1434">
            <v>1300</v>
          </cell>
          <cell r="Q1434">
            <v>1300</v>
          </cell>
        </row>
        <row r="1435">
          <cell r="B1435" t="str">
            <v>30633052103</v>
          </cell>
          <cell r="C1435" t="str">
            <v>30633</v>
          </cell>
          <cell r="D1435">
            <v>2103</v>
          </cell>
          <cell r="E1435">
            <v>344300</v>
          </cell>
          <cell r="F1435">
            <v>28692</v>
          </cell>
          <cell r="G1435">
            <v>28692</v>
          </cell>
          <cell r="H1435">
            <v>28692</v>
          </cell>
          <cell r="I1435">
            <v>28692</v>
          </cell>
          <cell r="J1435">
            <v>28692</v>
          </cell>
          <cell r="K1435">
            <v>28692</v>
          </cell>
          <cell r="L1435">
            <v>28692</v>
          </cell>
          <cell r="M1435">
            <v>28692</v>
          </cell>
          <cell r="N1435">
            <v>28692</v>
          </cell>
          <cell r="O1435">
            <v>28692</v>
          </cell>
          <cell r="P1435">
            <v>28692</v>
          </cell>
          <cell r="Q1435">
            <v>28688</v>
          </cell>
        </row>
        <row r="1436">
          <cell r="B1436" t="str">
            <v>30633052202</v>
          </cell>
          <cell r="C1436" t="str">
            <v>30633</v>
          </cell>
          <cell r="D1436">
            <v>2202</v>
          </cell>
          <cell r="E1436">
            <v>8462</v>
          </cell>
          <cell r="F1436">
            <v>705</v>
          </cell>
          <cell r="G1436">
            <v>705</v>
          </cell>
          <cell r="H1436">
            <v>705</v>
          </cell>
          <cell r="I1436">
            <v>705</v>
          </cell>
          <cell r="J1436">
            <v>705</v>
          </cell>
          <cell r="K1436">
            <v>705</v>
          </cell>
          <cell r="L1436">
            <v>705</v>
          </cell>
          <cell r="M1436">
            <v>705</v>
          </cell>
          <cell r="N1436">
            <v>705</v>
          </cell>
          <cell r="O1436">
            <v>705</v>
          </cell>
          <cell r="P1436">
            <v>705</v>
          </cell>
          <cell r="Q1436">
            <v>707</v>
          </cell>
        </row>
        <row r="1437">
          <cell r="B1437" t="str">
            <v>30633052701</v>
          </cell>
          <cell r="C1437" t="str">
            <v>30633</v>
          </cell>
          <cell r="D1437">
            <v>2701</v>
          </cell>
          <cell r="E1437">
            <v>14400</v>
          </cell>
          <cell r="F1437">
            <v>1200</v>
          </cell>
          <cell r="G1437">
            <v>1200</v>
          </cell>
          <cell r="H1437">
            <v>1200</v>
          </cell>
          <cell r="I1437">
            <v>1200</v>
          </cell>
          <cell r="J1437">
            <v>1200</v>
          </cell>
          <cell r="K1437">
            <v>1200</v>
          </cell>
          <cell r="L1437">
            <v>1200</v>
          </cell>
          <cell r="M1437">
            <v>1200</v>
          </cell>
          <cell r="N1437">
            <v>1200</v>
          </cell>
          <cell r="O1437">
            <v>1200</v>
          </cell>
          <cell r="P1437">
            <v>1200</v>
          </cell>
          <cell r="Q1437">
            <v>1200</v>
          </cell>
        </row>
        <row r="1438">
          <cell r="B1438" t="str">
            <v>30633053101</v>
          </cell>
          <cell r="C1438" t="str">
            <v>30633</v>
          </cell>
          <cell r="D1438">
            <v>3101</v>
          </cell>
          <cell r="E1438">
            <v>9800</v>
          </cell>
          <cell r="F1438">
            <v>817</v>
          </cell>
          <cell r="G1438">
            <v>817</v>
          </cell>
          <cell r="H1438">
            <v>817</v>
          </cell>
          <cell r="I1438">
            <v>817</v>
          </cell>
          <cell r="J1438">
            <v>817</v>
          </cell>
          <cell r="K1438">
            <v>817</v>
          </cell>
          <cell r="L1438">
            <v>817</v>
          </cell>
          <cell r="M1438">
            <v>817</v>
          </cell>
          <cell r="N1438">
            <v>817</v>
          </cell>
          <cell r="O1438">
            <v>817</v>
          </cell>
          <cell r="P1438">
            <v>817</v>
          </cell>
          <cell r="Q1438">
            <v>813</v>
          </cell>
        </row>
        <row r="1439">
          <cell r="B1439" t="str">
            <v>30633053302</v>
          </cell>
          <cell r="C1439" t="str">
            <v>30633</v>
          </cell>
          <cell r="D1439">
            <v>3302</v>
          </cell>
          <cell r="E1439">
            <v>38800</v>
          </cell>
          <cell r="F1439">
            <v>3233</v>
          </cell>
          <cell r="G1439">
            <v>3233</v>
          </cell>
          <cell r="H1439">
            <v>3233</v>
          </cell>
          <cell r="I1439">
            <v>3233</v>
          </cell>
          <cell r="J1439">
            <v>3233</v>
          </cell>
          <cell r="K1439">
            <v>3233</v>
          </cell>
          <cell r="L1439">
            <v>3233</v>
          </cell>
          <cell r="M1439">
            <v>3233</v>
          </cell>
          <cell r="N1439">
            <v>3233</v>
          </cell>
          <cell r="O1439">
            <v>3233</v>
          </cell>
          <cell r="P1439">
            <v>3233</v>
          </cell>
          <cell r="Q1439">
            <v>3237</v>
          </cell>
        </row>
        <row r="1440">
          <cell r="B1440" t="str">
            <v>30634052900</v>
          </cell>
          <cell r="C1440" t="str">
            <v>30634</v>
          </cell>
          <cell r="D1440">
            <v>2900</v>
          </cell>
          <cell r="E1440">
            <v>12800</v>
          </cell>
          <cell r="F1440">
            <v>1067</v>
          </cell>
          <cell r="G1440">
            <v>1067</v>
          </cell>
          <cell r="H1440">
            <v>1067</v>
          </cell>
          <cell r="I1440">
            <v>1067</v>
          </cell>
          <cell r="J1440">
            <v>1067</v>
          </cell>
          <cell r="K1440">
            <v>1067</v>
          </cell>
          <cell r="L1440">
            <v>1067</v>
          </cell>
          <cell r="M1440">
            <v>1067</v>
          </cell>
          <cell r="N1440">
            <v>1067</v>
          </cell>
          <cell r="O1440">
            <v>1067</v>
          </cell>
          <cell r="P1440">
            <v>1067</v>
          </cell>
          <cell r="Q1440">
            <v>1063</v>
          </cell>
        </row>
        <row r="1441">
          <cell r="B1441" t="str">
            <v>30634053101</v>
          </cell>
          <cell r="C1441" t="str">
            <v>30634</v>
          </cell>
          <cell r="D1441">
            <v>3101</v>
          </cell>
          <cell r="E1441">
            <v>15400</v>
          </cell>
          <cell r="F1441">
            <v>1283</v>
          </cell>
          <cell r="G1441">
            <v>1283</v>
          </cell>
          <cell r="H1441">
            <v>1283</v>
          </cell>
          <cell r="I1441">
            <v>1283</v>
          </cell>
          <cell r="J1441">
            <v>1283</v>
          </cell>
          <cell r="K1441">
            <v>1283</v>
          </cell>
          <cell r="L1441">
            <v>1283</v>
          </cell>
          <cell r="M1441">
            <v>1283</v>
          </cell>
          <cell r="N1441">
            <v>1283</v>
          </cell>
          <cell r="O1441">
            <v>1283</v>
          </cell>
          <cell r="P1441">
            <v>1283</v>
          </cell>
          <cell r="Q1441">
            <v>1287</v>
          </cell>
        </row>
        <row r="1442">
          <cell r="B1442" t="str">
            <v>30634053103</v>
          </cell>
          <cell r="C1442" t="str">
            <v>30634</v>
          </cell>
          <cell r="D1442">
            <v>3103</v>
          </cell>
          <cell r="E1442">
            <v>12800</v>
          </cell>
          <cell r="F1442">
            <v>1067</v>
          </cell>
          <cell r="G1442">
            <v>1067</v>
          </cell>
          <cell r="H1442">
            <v>1067</v>
          </cell>
          <cell r="I1442">
            <v>1067</v>
          </cell>
          <cell r="J1442">
            <v>1067</v>
          </cell>
          <cell r="K1442">
            <v>1067</v>
          </cell>
          <cell r="L1442">
            <v>1067</v>
          </cell>
          <cell r="M1442">
            <v>1067</v>
          </cell>
          <cell r="N1442">
            <v>1067</v>
          </cell>
          <cell r="O1442">
            <v>1067</v>
          </cell>
          <cell r="P1442">
            <v>1067</v>
          </cell>
          <cell r="Q1442">
            <v>1063</v>
          </cell>
        </row>
        <row r="1443">
          <cell r="B1443" t="str">
            <v>30634053302</v>
          </cell>
          <cell r="C1443" t="str">
            <v>30634</v>
          </cell>
          <cell r="D1443">
            <v>3302</v>
          </cell>
          <cell r="E1443">
            <v>15600</v>
          </cell>
          <cell r="F1443">
            <v>1300</v>
          </cell>
          <cell r="G1443">
            <v>1300</v>
          </cell>
          <cell r="H1443">
            <v>1300</v>
          </cell>
          <cell r="I1443">
            <v>1300</v>
          </cell>
          <cell r="J1443">
            <v>1300</v>
          </cell>
          <cell r="K1443">
            <v>1300</v>
          </cell>
          <cell r="L1443">
            <v>1300</v>
          </cell>
          <cell r="M1443">
            <v>1300</v>
          </cell>
          <cell r="N1443">
            <v>1300</v>
          </cell>
          <cell r="O1443">
            <v>1300</v>
          </cell>
          <cell r="P1443">
            <v>1300</v>
          </cell>
          <cell r="Q1443">
            <v>1300</v>
          </cell>
        </row>
        <row r="1444">
          <cell r="B1444" t="str">
            <v>30635052900</v>
          </cell>
          <cell r="C1444" t="str">
            <v>30635</v>
          </cell>
          <cell r="D1444">
            <v>2900</v>
          </cell>
          <cell r="E1444">
            <v>12800</v>
          </cell>
          <cell r="F1444">
            <v>1067</v>
          </cell>
          <cell r="G1444">
            <v>1067</v>
          </cell>
          <cell r="H1444">
            <v>1067</v>
          </cell>
          <cell r="I1444">
            <v>1067</v>
          </cell>
          <cell r="J1444">
            <v>1067</v>
          </cell>
          <cell r="K1444">
            <v>1067</v>
          </cell>
          <cell r="L1444">
            <v>1067</v>
          </cell>
          <cell r="M1444">
            <v>1067</v>
          </cell>
          <cell r="N1444">
            <v>1067</v>
          </cell>
          <cell r="O1444">
            <v>1067</v>
          </cell>
          <cell r="P1444">
            <v>1067</v>
          </cell>
          <cell r="Q1444">
            <v>1063</v>
          </cell>
        </row>
        <row r="1445">
          <cell r="B1445" t="str">
            <v>30635053101</v>
          </cell>
          <cell r="C1445" t="str">
            <v>30635</v>
          </cell>
          <cell r="D1445">
            <v>3101</v>
          </cell>
          <cell r="E1445">
            <v>15400</v>
          </cell>
          <cell r="F1445">
            <v>1283</v>
          </cell>
          <cell r="G1445">
            <v>1283</v>
          </cell>
          <cell r="H1445">
            <v>1283</v>
          </cell>
          <cell r="I1445">
            <v>1283</v>
          </cell>
          <cell r="J1445">
            <v>1283</v>
          </cell>
          <cell r="K1445">
            <v>1283</v>
          </cell>
          <cell r="L1445">
            <v>1283</v>
          </cell>
          <cell r="M1445">
            <v>1283</v>
          </cell>
          <cell r="N1445">
            <v>1283</v>
          </cell>
          <cell r="O1445">
            <v>1283</v>
          </cell>
          <cell r="P1445">
            <v>1283</v>
          </cell>
          <cell r="Q1445">
            <v>1287</v>
          </cell>
        </row>
        <row r="1446">
          <cell r="B1446" t="str">
            <v>30635053103</v>
          </cell>
          <cell r="C1446" t="str">
            <v>30635</v>
          </cell>
          <cell r="D1446">
            <v>3103</v>
          </cell>
          <cell r="E1446">
            <v>12800</v>
          </cell>
          <cell r="F1446">
            <v>1067</v>
          </cell>
          <cell r="G1446">
            <v>1067</v>
          </cell>
          <cell r="H1446">
            <v>1067</v>
          </cell>
          <cell r="I1446">
            <v>1067</v>
          </cell>
          <cell r="J1446">
            <v>1067</v>
          </cell>
          <cell r="K1446">
            <v>1067</v>
          </cell>
          <cell r="L1446">
            <v>1067</v>
          </cell>
          <cell r="M1446">
            <v>1067</v>
          </cell>
          <cell r="N1446">
            <v>1067</v>
          </cell>
          <cell r="O1446">
            <v>1067</v>
          </cell>
          <cell r="P1446">
            <v>1067</v>
          </cell>
          <cell r="Q1446">
            <v>1063</v>
          </cell>
        </row>
        <row r="1447">
          <cell r="B1447" t="str">
            <v>30635053302</v>
          </cell>
          <cell r="C1447" t="str">
            <v>30635</v>
          </cell>
          <cell r="D1447">
            <v>3302</v>
          </cell>
          <cell r="E1447">
            <v>15600</v>
          </cell>
          <cell r="F1447">
            <v>1300</v>
          </cell>
          <cell r="G1447">
            <v>1300</v>
          </cell>
          <cell r="H1447">
            <v>1300</v>
          </cell>
          <cell r="I1447">
            <v>1300</v>
          </cell>
          <cell r="J1447">
            <v>1300</v>
          </cell>
          <cell r="K1447">
            <v>1300</v>
          </cell>
          <cell r="L1447">
            <v>1300</v>
          </cell>
          <cell r="M1447">
            <v>1300</v>
          </cell>
          <cell r="N1447">
            <v>1300</v>
          </cell>
          <cell r="O1447">
            <v>1300</v>
          </cell>
          <cell r="P1447">
            <v>1300</v>
          </cell>
          <cell r="Q1447">
            <v>1300</v>
          </cell>
        </row>
        <row r="1448">
          <cell r="B1448" t="str">
            <v>30636052103</v>
          </cell>
          <cell r="C1448" t="str">
            <v>30636</v>
          </cell>
          <cell r="D1448">
            <v>2103</v>
          </cell>
          <cell r="E1448">
            <v>1600</v>
          </cell>
          <cell r="F1448">
            <v>133</v>
          </cell>
          <cell r="G1448">
            <v>133</v>
          </cell>
          <cell r="H1448">
            <v>133</v>
          </cell>
          <cell r="I1448">
            <v>133</v>
          </cell>
          <cell r="J1448">
            <v>133</v>
          </cell>
          <cell r="K1448">
            <v>133</v>
          </cell>
          <cell r="L1448">
            <v>133</v>
          </cell>
          <cell r="M1448">
            <v>133</v>
          </cell>
          <cell r="N1448">
            <v>133</v>
          </cell>
          <cell r="O1448">
            <v>133</v>
          </cell>
          <cell r="P1448">
            <v>133</v>
          </cell>
          <cell r="Q1448">
            <v>137</v>
          </cell>
        </row>
        <row r="1449">
          <cell r="B1449" t="str">
            <v>30636053101</v>
          </cell>
          <cell r="C1449" t="str">
            <v>30636</v>
          </cell>
          <cell r="D1449">
            <v>3101</v>
          </cell>
          <cell r="E1449">
            <v>10200</v>
          </cell>
          <cell r="F1449">
            <v>850</v>
          </cell>
          <cell r="G1449">
            <v>850</v>
          </cell>
          <cell r="H1449">
            <v>850</v>
          </cell>
          <cell r="I1449">
            <v>850</v>
          </cell>
          <cell r="J1449">
            <v>850</v>
          </cell>
          <cell r="K1449">
            <v>850</v>
          </cell>
          <cell r="L1449">
            <v>850</v>
          </cell>
          <cell r="M1449">
            <v>850</v>
          </cell>
          <cell r="N1449">
            <v>850</v>
          </cell>
          <cell r="O1449">
            <v>850</v>
          </cell>
          <cell r="P1449">
            <v>850</v>
          </cell>
          <cell r="Q1449">
            <v>850</v>
          </cell>
        </row>
        <row r="1450">
          <cell r="B1450" t="str">
            <v>30636053105</v>
          </cell>
          <cell r="C1450" t="str">
            <v>30636</v>
          </cell>
          <cell r="D1450">
            <v>3105</v>
          </cell>
          <cell r="E1450">
            <v>61200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30600</v>
          </cell>
          <cell r="K1450">
            <v>0</v>
          </cell>
          <cell r="L1450">
            <v>0</v>
          </cell>
          <cell r="M1450">
            <v>0</v>
          </cell>
          <cell r="N1450">
            <v>30600</v>
          </cell>
          <cell r="O1450">
            <v>0</v>
          </cell>
          <cell r="P1450">
            <v>0</v>
          </cell>
          <cell r="Q1450">
            <v>0</v>
          </cell>
        </row>
        <row r="1451">
          <cell r="B1451" t="str">
            <v>30637052900</v>
          </cell>
          <cell r="C1451" t="str">
            <v>30637</v>
          </cell>
          <cell r="D1451">
            <v>2900</v>
          </cell>
          <cell r="E1451">
            <v>12800</v>
          </cell>
          <cell r="F1451">
            <v>1067</v>
          </cell>
          <cell r="G1451">
            <v>1067</v>
          </cell>
          <cell r="H1451">
            <v>1067</v>
          </cell>
          <cell r="I1451">
            <v>1067</v>
          </cell>
          <cell r="J1451">
            <v>1067</v>
          </cell>
          <cell r="K1451">
            <v>1067</v>
          </cell>
          <cell r="L1451">
            <v>1067</v>
          </cell>
          <cell r="M1451">
            <v>1067</v>
          </cell>
          <cell r="N1451">
            <v>1067</v>
          </cell>
          <cell r="O1451">
            <v>1067</v>
          </cell>
          <cell r="P1451">
            <v>1067</v>
          </cell>
          <cell r="Q1451">
            <v>1063</v>
          </cell>
        </row>
        <row r="1452">
          <cell r="B1452" t="str">
            <v>30637053101</v>
          </cell>
          <cell r="C1452" t="str">
            <v>30637</v>
          </cell>
          <cell r="D1452">
            <v>3101</v>
          </cell>
          <cell r="E1452">
            <v>15400</v>
          </cell>
          <cell r="F1452">
            <v>1283</v>
          </cell>
          <cell r="G1452">
            <v>1283</v>
          </cell>
          <cell r="H1452">
            <v>1283</v>
          </cell>
          <cell r="I1452">
            <v>1283</v>
          </cell>
          <cell r="J1452">
            <v>1283</v>
          </cell>
          <cell r="K1452">
            <v>1283</v>
          </cell>
          <cell r="L1452">
            <v>1283</v>
          </cell>
          <cell r="M1452">
            <v>1283</v>
          </cell>
          <cell r="N1452">
            <v>1283</v>
          </cell>
          <cell r="O1452">
            <v>1283</v>
          </cell>
          <cell r="P1452">
            <v>1283</v>
          </cell>
          <cell r="Q1452">
            <v>1287</v>
          </cell>
        </row>
        <row r="1453">
          <cell r="B1453" t="str">
            <v>30637053103</v>
          </cell>
          <cell r="C1453" t="str">
            <v>30637</v>
          </cell>
          <cell r="D1453">
            <v>3103</v>
          </cell>
          <cell r="E1453">
            <v>12800</v>
          </cell>
          <cell r="F1453">
            <v>1067</v>
          </cell>
          <cell r="G1453">
            <v>1067</v>
          </cell>
          <cell r="H1453">
            <v>1067</v>
          </cell>
          <cell r="I1453">
            <v>1067</v>
          </cell>
          <cell r="J1453">
            <v>1067</v>
          </cell>
          <cell r="K1453">
            <v>1067</v>
          </cell>
          <cell r="L1453">
            <v>1067</v>
          </cell>
          <cell r="M1453">
            <v>1067</v>
          </cell>
          <cell r="N1453">
            <v>1067</v>
          </cell>
          <cell r="O1453">
            <v>1067</v>
          </cell>
          <cell r="P1453">
            <v>1067</v>
          </cell>
          <cell r="Q1453">
            <v>1063</v>
          </cell>
        </row>
        <row r="1454">
          <cell r="B1454" t="str">
            <v>30637053302</v>
          </cell>
          <cell r="C1454" t="str">
            <v>30637</v>
          </cell>
          <cell r="D1454">
            <v>3302</v>
          </cell>
          <cell r="E1454">
            <v>15600</v>
          </cell>
          <cell r="F1454">
            <v>1300</v>
          </cell>
          <cell r="G1454">
            <v>1300</v>
          </cell>
          <cell r="H1454">
            <v>1300</v>
          </cell>
          <cell r="I1454">
            <v>1300</v>
          </cell>
          <cell r="J1454">
            <v>1300</v>
          </cell>
          <cell r="K1454">
            <v>1300</v>
          </cell>
          <cell r="L1454">
            <v>1300</v>
          </cell>
          <cell r="M1454">
            <v>1300</v>
          </cell>
          <cell r="N1454">
            <v>1300</v>
          </cell>
          <cell r="O1454">
            <v>1300</v>
          </cell>
          <cell r="P1454">
            <v>1300</v>
          </cell>
          <cell r="Q1454">
            <v>1300</v>
          </cell>
        </row>
        <row r="1455">
          <cell r="B1455" t="str">
            <v>30638052900</v>
          </cell>
          <cell r="C1455" t="str">
            <v>30638</v>
          </cell>
          <cell r="D1455">
            <v>2900</v>
          </cell>
          <cell r="E1455">
            <v>27100</v>
          </cell>
          <cell r="F1455">
            <v>2258</v>
          </cell>
          <cell r="G1455">
            <v>2258</v>
          </cell>
          <cell r="H1455">
            <v>2258</v>
          </cell>
          <cell r="I1455">
            <v>2258</v>
          </cell>
          <cell r="J1455">
            <v>2258</v>
          </cell>
          <cell r="K1455">
            <v>2258</v>
          </cell>
          <cell r="L1455">
            <v>2258</v>
          </cell>
          <cell r="M1455">
            <v>2258</v>
          </cell>
          <cell r="N1455">
            <v>2258</v>
          </cell>
          <cell r="O1455">
            <v>2258</v>
          </cell>
          <cell r="P1455">
            <v>2258</v>
          </cell>
          <cell r="Q1455">
            <v>2262</v>
          </cell>
        </row>
        <row r="1456">
          <cell r="B1456" t="str">
            <v>30638052907</v>
          </cell>
          <cell r="C1456" t="str">
            <v>30638</v>
          </cell>
          <cell r="D1456">
            <v>2907</v>
          </cell>
          <cell r="E1456">
            <v>28000</v>
          </cell>
          <cell r="F1456">
            <v>2333</v>
          </cell>
          <cell r="G1456">
            <v>2333</v>
          </cell>
          <cell r="H1456">
            <v>2333</v>
          </cell>
          <cell r="I1456">
            <v>2333</v>
          </cell>
          <cell r="J1456">
            <v>2333</v>
          </cell>
          <cell r="K1456">
            <v>2333</v>
          </cell>
          <cell r="L1456">
            <v>2333</v>
          </cell>
          <cell r="M1456">
            <v>2333</v>
          </cell>
          <cell r="N1456">
            <v>2333</v>
          </cell>
          <cell r="O1456">
            <v>2333</v>
          </cell>
          <cell r="P1456">
            <v>2333</v>
          </cell>
          <cell r="Q1456">
            <v>2337</v>
          </cell>
        </row>
        <row r="1457">
          <cell r="B1457" t="str">
            <v>30638053302</v>
          </cell>
          <cell r="C1457" t="str">
            <v>30638</v>
          </cell>
          <cell r="D1457">
            <v>3302</v>
          </cell>
          <cell r="E1457">
            <v>30500</v>
          </cell>
          <cell r="F1457">
            <v>2542</v>
          </cell>
          <cell r="G1457">
            <v>2542</v>
          </cell>
          <cell r="H1457">
            <v>2542</v>
          </cell>
          <cell r="I1457">
            <v>2542</v>
          </cell>
          <cell r="J1457">
            <v>2542</v>
          </cell>
          <cell r="K1457">
            <v>2542</v>
          </cell>
          <cell r="L1457">
            <v>2542</v>
          </cell>
          <cell r="M1457">
            <v>2542</v>
          </cell>
          <cell r="N1457">
            <v>2542</v>
          </cell>
          <cell r="O1457">
            <v>2542</v>
          </cell>
          <cell r="P1457">
            <v>2542</v>
          </cell>
          <cell r="Q1457">
            <v>2538</v>
          </cell>
        </row>
        <row r="1458">
          <cell r="B1458" t="str">
            <v>30639052900</v>
          </cell>
          <cell r="C1458" t="str">
            <v>30639</v>
          </cell>
          <cell r="D1458">
            <v>2900</v>
          </cell>
          <cell r="E1458">
            <v>12800</v>
          </cell>
          <cell r="F1458">
            <v>1067</v>
          </cell>
          <cell r="G1458">
            <v>1067</v>
          </cell>
          <cell r="H1458">
            <v>1067</v>
          </cell>
          <cell r="I1458">
            <v>1067</v>
          </cell>
          <cell r="J1458">
            <v>1067</v>
          </cell>
          <cell r="K1458">
            <v>1067</v>
          </cell>
          <cell r="L1458">
            <v>1067</v>
          </cell>
          <cell r="M1458">
            <v>1067</v>
          </cell>
          <cell r="N1458">
            <v>1067</v>
          </cell>
          <cell r="O1458">
            <v>1067</v>
          </cell>
          <cell r="P1458">
            <v>1067</v>
          </cell>
          <cell r="Q1458">
            <v>1063</v>
          </cell>
        </row>
        <row r="1459">
          <cell r="B1459" t="str">
            <v>30639053101</v>
          </cell>
          <cell r="C1459" t="str">
            <v>30639</v>
          </cell>
          <cell r="D1459">
            <v>3101</v>
          </cell>
          <cell r="E1459">
            <v>15400</v>
          </cell>
          <cell r="F1459">
            <v>1283</v>
          </cell>
          <cell r="G1459">
            <v>1283</v>
          </cell>
          <cell r="H1459">
            <v>1283</v>
          </cell>
          <cell r="I1459">
            <v>1283</v>
          </cell>
          <cell r="J1459">
            <v>1283</v>
          </cell>
          <cell r="K1459">
            <v>1283</v>
          </cell>
          <cell r="L1459">
            <v>1283</v>
          </cell>
          <cell r="M1459">
            <v>1283</v>
          </cell>
          <cell r="N1459">
            <v>1283</v>
          </cell>
          <cell r="O1459">
            <v>1283</v>
          </cell>
          <cell r="P1459">
            <v>1283</v>
          </cell>
          <cell r="Q1459">
            <v>1287</v>
          </cell>
        </row>
        <row r="1460">
          <cell r="B1460" t="str">
            <v>30639053103</v>
          </cell>
          <cell r="C1460" t="str">
            <v>30639</v>
          </cell>
          <cell r="D1460">
            <v>3103</v>
          </cell>
          <cell r="E1460">
            <v>12800</v>
          </cell>
          <cell r="F1460">
            <v>1067</v>
          </cell>
          <cell r="G1460">
            <v>1067</v>
          </cell>
          <cell r="H1460">
            <v>1067</v>
          </cell>
          <cell r="I1460">
            <v>1067</v>
          </cell>
          <cell r="J1460">
            <v>1067</v>
          </cell>
          <cell r="K1460">
            <v>1067</v>
          </cell>
          <cell r="L1460">
            <v>1067</v>
          </cell>
          <cell r="M1460">
            <v>1067</v>
          </cell>
          <cell r="N1460">
            <v>1067</v>
          </cell>
          <cell r="O1460">
            <v>1067</v>
          </cell>
          <cell r="P1460">
            <v>1067</v>
          </cell>
          <cell r="Q1460">
            <v>1063</v>
          </cell>
        </row>
        <row r="1461">
          <cell r="B1461" t="str">
            <v>30639053302</v>
          </cell>
          <cell r="C1461" t="str">
            <v>30639</v>
          </cell>
          <cell r="D1461">
            <v>3302</v>
          </cell>
          <cell r="E1461">
            <v>15600</v>
          </cell>
          <cell r="F1461">
            <v>1300</v>
          </cell>
          <cell r="G1461">
            <v>1300</v>
          </cell>
          <cell r="H1461">
            <v>1300</v>
          </cell>
          <cell r="I1461">
            <v>1300</v>
          </cell>
          <cell r="J1461">
            <v>1300</v>
          </cell>
          <cell r="K1461">
            <v>1300</v>
          </cell>
          <cell r="L1461">
            <v>1300</v>
          </cell>
          <cell r="M1461">
            <v>1300</v>
          </cell>
          <cell r="N1461">
            <v>1300</v>
          </cell>
          <cell r="O1461">
            <v>1300</v>
          </cell>
          <cell r="P1461">
            <v>1300</v>
          </cell>
          <cell r="Q1461">
            <v>1300</v>
          </cell>
        </row>
        <row r="1462">
          <cell r="B1462" t="str">
            <v>30640052900</v>
          </cell>
          <cell r="C1462" t="str">
            <v>30640</v>
          </cell>
          <cell r="D1462">
            <v>2900</v>
          </cell>
          <cell r="E1462">
            <v>12800</v>
          </cell>
          <cell r="F1462">
            <v>1067</v>
          </cell>
          <cell r="G1462">
            <v>1067</v>
          </cell>
          <cell r="H1462">
            <v>1067</v>
          </cell>
          <cell r="I1462">
            <v>1067</v>
          </cell>
          <cell r="J1462">
            <v>1067</v>
          </cell>
          <cell r="K1462">
            <v>1067</v>
          </cell>
          <cell r="L1462">
            <v>1067</v>
          </cell>
          <cell r="M1462">
            <v>1067</v>
          </cell>
          <cell r="N1462">
            <v>1067</v>
          </cell>
          <cell r="O1462">
            <v>1067</v>
          </cell>
          <cell r="P1462">
            <v>1067</v>
          </cell>
          <cell r="Q1462">
            <v>1063</v>
          </cell>
        </row>
        <row r="1463">
          <cell r="B1463" t="str">
            <v>30640053101</v>
          </cell>
          <cell r="C1463" t="str">
            <v>30640</v>
          </cell>
          <cell r="D1463">
            <v>3101</v>
          </cell>
          <cell r="E1463">
            <v>15400</v>
          </cell>
          <cell r="F1463">
            <v>1283</v>
          </cell>
          <cell r="G1463">
            <v>1283</v>
          </cell>
          <cell r="H1463">
            <v>1283</v>
          </cell>
          <cell r="I1463">
            <v>1283</v>
          </cell>
          <cell r="J1463">
            <v>1283</v>
          </cell>
          <cell r="K1463">
            <v>1283</v>
          </cell>
          <cell r="L1463">
            <v>1283</v>
          </cell>
          <cell r="M1463">
            <v>1283</v>
          </cell>
          <cell r="N1463">
            <v>1283</v>
          </cell>
          <cell r="O1463">
            <v>1283</v>
          </cell>
          <cell r="P1463">
            <v>1283</v>
          </cell>
          <cell r="Q1463">
            <v>1287</v>
          </cell>
        </row>
        <row r="1464">
          <cell r="B1464" t="str">
            <v>30640053103</v>
          </cell>
          <cell r="C1464" t="str">
            <v>30640</v>
          </cell>
          <cell r="D1464">
            <v>3103</v>
          </cell>
          <cell r="E1464">
            <v>12800</v>
          </cell>
          <cell r="F1464">
            <v>1067</v>
          </cell>
          <cell r="G1464">
            <v>1067</v>
          </cell>
          <cell r="H1464">
            <v>1067</v>
          </cell>
          <cell r="I1464">
            <v>1067</v>
          </cell>
          <cell r="J1464">
            <v>1067</v>
          </cell>
          <cell r="K1464">
            <v>1067</v>
          </cell>
          <cell r="L1464">
            <v>1067</v>
          </cell>
          <cell r="M1464">
            <v>1067</v>
          </cell>
          <cell r="N1464">
            <v>1067</v>
          </cell>
          <cell r="O1464">
            <v>1067</v>
          </cell>
          <cell r="P1464">
            <v>1067</v>
          </cell>
          <cell r="Q1464">
            <v>1063</v>
          </cell>
        </row>
        <row r="1465">
          <cell r="B1465" t="str">
            <v>30640053302</v>
          </cell>
          <cell r="C1465" t="str">
            <v>30640</v>
          </cell>
          <cell r="D1465">
            <v>3302</v>
          </cell>
          <cell r="E1465">
            <v>15600</v>
          </cell>
          <cell r="F1465">
            <v>1300</v>
          </cell>
          <cell r="G1465">
            <v>1300</v>
          </cell>
          <cell r="H1465">
            <v>1300</v>
          </cell>
          <cell r="I1465">
            <v>1300</v>
          </cell>
          <cell r="J1465">
            <v>1300</v>
          </cell>
          <cell r="K1465">
            <v>1300</v>
          </cell>
          <cell r="L1465">
            <v>1300</v>
          </cell>
          <cell r="M1465">
            <v>1300</v>
          </cell>
          <cell r="N1465">
            <v>1300</v>
          </cell>
          <cell r="O1465">
            <v>1300</v>
          </cell>
          <cell r="P1465">
            <v>1300</v>
          </cell>
          <cell r="Q1465">
            <v>1300</v>
          </cell>
        </row>
        <row r="1466">
          <cell r="B1466" t="str">
            <v>30641052900</v>
          </cell>
          <cell r="C1466" t="str">
            <v>30641</v>
          </cell>
          <cell r="D1466">
            <v>2900</v>
          </cell>
          <cell r="E1466">
            <v>12800</v>
          </cell>
          <cell r="F1466">
            <v>1067</v>
          </cell>
          <cell r="G1466">
            <v>1067</v>
          </cell>
          <cell r="H1466">
            <v>1067</v>
          </cell>
          <cell r="I1466">
            <v>1067</v>
          </cell>
          <cell r="J1466">
            <v>1067</v>
          </cell>
          <cell r="K1466">
            <v>1067</v>
          </cell>
          <cell r="L1466">
            <v>1067</v>
          </cell>
          <cell r="M1466">
            <v>1067</v>
          </cell>
          <cell r="N1466">
            <v>1067</v>
          </cell>
          <cell r="O1466">
            <v>1067</v>
          </cell>
          <cell r="P1466">
            <v>1067</v>
          </cell>
          <cell r="Q1466">
            <v>1063</v>
          </cell>
        </row>
        <row r="1467">
          <cell r="B1467" t="str">
            <v>30641053101</v>
          </cell>
          <cell r="C1467" t="str">
            <v>30641</v>
          </cell>
          <cell r="D1467">
            <v>3101</v>
          </cell>
          <cell r="E1467">
            <v>15400</v>
          </cell>
          <cell r="F1467">
            <v>1283</v>
          </cell>
          <cell r="G1467">
            <v>1283</v>
          </cell>
          <cell r="H1467">
            <v>1283</v>
          </cell>
          <cell r="I1467">
            <v>1283</v>
          </cell>
          <cell r="J1467">
            <v>1283</v>
          </cell>
          <cell r="K1467">
            <v>1283</v>
          </cell>
          <cell r="L1467">
            <v>1283</v>
          </cell>
          <cell r="M1467">
            <v>1283</v>
          </cell>
          <cell r="N1467">
            <v>1283</v>
          </cell>
          <cell r="O1467">
            <v>1283</v>
          </cell>
          <cell r="P1467">
            <v>1283</v>
          </cell>
          <cell r="Q1467">
            <v>1287</v>
          </cell>
        </row>
        <row r="1468">
          <cell r="B1468" t="str">
            <v>30641053103</v>
          </cell>
          <cell r="C1468" t="str">
            <v>30641</v>
          </cell>
          <cell r="D1468">
            <v>3103</v>
          </cell>
          <cell r="E1468">
            <v>12800</v>
          </cell>
          <cell r="F1468">
            <v>1067</v>
          </cell>
          <cell r="G1468">
            <v>1067</v>
          </cell>
          <cell r="H1468">
            <v>1067</v>
          </cell>
          <cell r="I1468">
            <v>1067</v>
          </cell>
          <cell r="J1468">
            <v>1067</v>
          </cell>
          <cell r="K1468">
            <v>1067</v>
          </cell>
          <cell r="L1468">
            <v>1067</v>
          </cell>
          <cell r="M1468">
            <v>1067</v>
          </cell>
          <cell r="N1468">
            <v>1067</v>
          </cell>
          <cell r="O1468">
            <v>1067</v>
          </cell>
          <cell r="P1468">
            <v>1067</v>
          </cell>
          <cell r="Q1468">
            <v>1063</v>
          </cell>
        </row>
        <row r="1469">
          <cell r="B1469" t="str">
            <v>30641053302</v>
          </cell>
          <cell r="C1469" t="str">
            <v>30641</v>
          </cell>
          <cell r="D1469">
            <v>3302</v>
          </cell>
          <cell r="E1469">
            <v>15600</v>
          </cell>
          <cell r="F1469">
            <v>1300</v>
          </cell>
          <cell r="G1469">
            <v>1300</v>
          </cell>
          <cell r="H1469">
            <v>1300</v>
          </cell>
          <cell r="I1469">
            <v>1300</v>
          </cell>
          <cell r="J1469">
            <v>1300</v>
          </cell>
          <cell r="K1469">
            <v>1300</v>
          </cell>
          <cell r="L1469">
            <v>1300</v>
          </cell>
          <cell r="M1469">
            <v>1300</v>
          </cell>
          <cell r="N1469">
            <v>1300</v>
          </cell>
          <cell r="O1469">
            <v>1300</v>
          </cell>
          <cell r="P1469">
            <v>1300</v>
          </cell>
          <cell r="Q1469">
            <v>1300</v>
          </cell>
        </row>
        <row r="1470">
          <cell r="B1470" t="str">
            <v>30642052900</v>
          </cell>
          <cell r="C1470" t="str">
            <v>30642</v>
          </cell>
          <cell r="D1470">
            <v>2900</v>
          </cell>
          <cell r="E1470">
            <v>12800</v>
          </cell>
          <cell r="F1470">
            <v>1067</v>
          </cell>
          <cell r="G1470">
            <v>1067</v>
          </cell>
          <cell r="H1470">
            <v>1067</v>
          </cell>
          <cell r="I1470">
            <v>1067</v>
          </cell>
          <cell r="J1470">
            <v>1067</v>
          </cell>
          <cell r="K1470">
            <v>1067</v>
          </cell>
          <cell r="L1470">
            <v>1067</v>
          </cell>
          <cell r="M1470">
            <v>1067</v>
          </cell>
          <cell r="N1470">
            <v>1067</v>
          </cell>
          <cell r="O1470">
            <v>1067</v>
          </cell>
          <cell r="P1470">
            <v>1067</v>
          </cell>
          <cell r="Q1470">
            <v>1063</v>
          </cell>
        </row>
        <row r="1471">
          <cell r="B1471" t="str">
            <v>30642053101</v>
          </cell>
          <cell r="C1471" t="str">
            <v>30642</v>
          </cell>
          <cell r="D1471">
            <v>3101</v>
          </cell>
          <cell r="E1471">
            <v>15400</v>
          </cell>
          <cell r="F1471">
            <v>1283</v>
          </cell>
          <cell r="G1471">
            <v>1283</v>
          </cell>
          <cell r="H1471">
            <v>1283</v>
          </cell>
          <cell r="I1471">
            <v>1283</v>
          </cell>
          <cell r="J1471">
            <v>1283</v>
          </cell>
          <cell r="K1471">
            <v>1283</v>
          </cell>
          <cell r="L1471">
            <v>1283</v>
          </cell>
          <cell r="M1471">
            <v>1283</v>
          </cell>
          <cell r="N1471">
            <v>1283</v>
          </cell>
          <cell r="O1471">
            <v>1283</v>
          </cell>
          <cell r="P1471">
            <v>1283</v>
          </cell>
          <cell r="Q1471">
            <v>1287</v>
          </cell>
        </row>
        <row r="1472">
          <cell r="B1472" t="str">
            <v>30642053103</v>
          </cell>
          <cell r="C1472" t="str">
            <v>30642</v>
          </cell>
          <cell r="D1472">
            <v>3103</v>
          </cell>
          <cell r="E1472">
            <v>12800</v>
          </cell>
          <cell r="F1472">
            <v>1067</v>
          </cell>
          <cell r="G1472">
            <v>1067</v>
          </cell>
          <cell r="H1472">
            <v>1067</v>
          </cell>
          <cell r="I1472">
            <v>1067</v>
          </cell>
          <cell r="J1472">
            <v>1067</v>
          </cell>
          <cell r="K1472">
            <v>1067</v>
          </cell>
          <cell r="L1472">
            <v>1067</v>
          </cell>
          <cell r="M1472">
            <v>1067</v>
          </cell>
          <cell r="N1472">
            <v>1067</v>
          </cell>
          <cell r="O1472">
            <v>1067</v>
          </cell>
          <cell r="P1472">
            <v>1067</v>
          </cell>
          <cell r="Q1472">
            <v>1063</v>
          </cell>
        </row>
        <row r="1473">
          <cell r="B1473" t="str">
            <v>30642053302</v>
          </cell>
          <cell r="C1473" t="str">
            <v>30642</v>
          </cell>
          <cell r="D1473">
            <v>3302</v>
          </cell>
          <cell r="E1473">
            <v>15600</v>
          </cell>
          <cell r="F1473">
            <v>1300</v>
          </cell>
          <cell r="G1473">
            <v>1300</v>
          </cell>
          <cell r="H1473">
            <v>1300</v>
          </cell>
          <cell r="I1473">
            <v>1300</v>
          </cell>
          <cell r="J1473">
            <v>1300</v>
          </cell>
          <cell r="K1473">
            <v>1300</v>
          </cell>
          <cell r="L1473">
            <v>1300</v>
          </cell>
          <cell r="M1473">
            <v>1300</v>
          </cell>
          <cell r="N1473">
            <v>1300</v>
          </cell>
          <cell r="O1473">
            <v>1300</v>
          </cell>
          <cell r="P1473">
            <v>1300</v>
          </cell>
          <cell r="Q1473">
            <v>1300</v>
          </cell>
        </row>
        <row r="1474">
          <cell r="B1474" t="str">
            <v>30643052103</v>
          </cell>
          <cell r="C1474" t="str">
            <v>30643</v>
          </cell>
          <cell r="D1474">
            <v>2103</v>
          </cell>
          <cell r="E1474">
            <v>39100</v>
          </cell>
          <cell r="F1474">
            <v>3258</v>
          </cell>
          <cell r="G1474">
            <v>3258</v>
          </cell>
          <cell r="H1474">
            <v>3258</v>
          </cell>
          <cell r="I1474">
            <v>3258</v>
          </cell>
          <cell r="J1474">
            <v>3258</v>
          </cell>
          <cell r="K1474">
            <v>3258</v>
          </cell>
          <cell r="L1474">
            <v>3258</v>
          </cell>
          <cell r="M1474">
            <v>3258</v>
          </cell>
          <cell r="N1474">
            <v>3258</v>
          </cell>
          <cell r="O1474">
            <v>3258</v>
          </cell>
          <cell r="P1474">
            <v>3258</v>
          </cell>
          <cell r="Q1474">
            <v>3262</v>
          </cell>
        </row>
        <row r="1475">
          <cell r="B1475" t="str">
            <v>30643052202</v>
          </cell>
          <cell r="C1475" t="str">
            <v>30643</v>
          </cell>
          <cell r="D1475">
            <v>2202</v>
          </cell>
          <cell r="E1475">
            <v>55222</v>
          </cell>
          <cell r="F1475">
            <v>4602</v>
          </cell>
          <cell r="G1475">
            <v>4602</v>
          </cell>
          <cell r="H1475">
            <v>4602</v>
          </cell>
          <cell r="I1475">
            <v>4602</v>
          </cell>
          <cell r="J1475">
            <v>4602</v>
          </cell>
          <cell r="K1475">
            <v>4602</v>
          </cell>
          <cell r="L1475">
            <v>4602</v>
          </cell>
          <cell r="M1475">
            <v>4602</v>
          </cell>
          <cell r="N1475">
            <v>4602</v>
          </cell>
          <cell r="O1475">
            <v>4602</v>
          </cell>
          <cell r="P1475">
            <v>4602</v>
          </cell>
          <cell r="Q1475">
            <v>4600</v>
          </cell>
        </row>
        <row r="1476">
          <cell r="B1476" t="str">
            <v>30643052702</v>
          </cell>
          <cell r="C1476" t="str">
            <v>30643</v>
          </cell>
          <cell r="D1476">
            <v>2702</v>
          </cell>
          <cell r="E1476">
            <v>16300</v>
          </cell>
          <cell r="F1476">
            <v>1358</v>
          </cell>
          <cell r="G1476">
            <v>1358</v>
          </cell>
          <cell r="H1476">
            <v>1358</v>
          </cell>
          <cell r="I1476">
            <v>1358</v>
          </cell>
          <cell r="J1476">
            <v>1358</v>
          </cell>
          <cell r="K1476">
            <v>1358</v>
          </cell>
          <cell r="L1476">
            <v>1358</v>
          </cell>
          <cell r="M1476">
            <v>1358</v>
          </cell>
          <cell r="N1476">
            <v>1358</v>
          </cell>
          <cell r="O1476">
            <v>1358</v>
          </cell>
          <cell r="P1476">
            <v>1358</v>
          </cell>
          <cell r="Q1476">
            <v>1362</v>
          </cell>
        </row>
        <row r="1477">
          <cell r="B1477" t="str">
            <v>30643052800</v>
          </cell>
          <cell r="C1477" t="str">
            <v>30643</v>
          </cell>
          <cell r="D1477">
            <v>2800</v>
          </cell>
          <cell r="E1477">
            <v>33500</v>
          </cell>
          <cell r="F1477">
            <v>2792</v>
          </cell>
          <cell r="G1477">
            <v>2792</v>
          </cell>
          <cell r="H1477">
            <v>2792</v>
          </cell>
          <cell r="I1477">
            <v>2792</v>
          </cell>
          <cell r="J1477">
            <v>2792</v>
          </cell>
          <cell r="K1477">
            <v>2792</v>
          </cell>
          <cell r="L1477">
            <v>2792</v>
          </cell>
          <cell r="M1477">
            <v>2792</v>
          </cell>
          <cell r="N1477">
            <v>2792</v>
          </cell>
          <cell r="O1477">
            <v>2792</v>
          </cell>
          <cell r="P1477">
            <v>2792</v>
          </cell>
          <cell r="Q1477">
            <v>2788</v>
          </cell>
        </row>
        <row r="1478">
          <cell r="B1478" t="str">
            <v>30643052900</v>
          </cell>
          <cell r="C1478" t="str">
            <v>30643</v>
          </cell>
          <cell r="D1478">
            <v>2900</v>
          </cell>
          <cell r="E1478">
            <v>25300</v>
          </cell>
          <cell r="F1478">
            <v>2108</v>
          </cell>
          <cell r="G1478">
            <v>2108</v>
          </cell>
          <cell r="H1478">
            <v>2108</v>
          </cell>
          <cell r="I1478">
            <v>2108</v>
          </cell>
          <cell r="J1478">
            <v>2108</v>
          </cell>
          <cell r="K1478">
            <v>2108</v>
          </cell>
          <cell r="L1478">
            <v>2108</v>
          </cell>
          <cell r="M1478">
            <v>2108</v>
          </cell>
          <cell r="N1478">
            <v>2108</v>
          </cell>
          <cell r="O1478">
            <v>2108</v>
          </cell>
          <cell r="P1478">
            <v>2108</v>
          </cell>
          <cell r="Q1478">
            <v>2112</v>
          </cell>
        </row>
        <row r="1479">
          <cell r="B1479" t="str">
            <v>30643053101</v>
          </cell>
          <cell r="C1479" t="str">
            <v>30643</v>
          </cell>
          <cell r="D1479">
            <v>3101</v>
          </cell>
          <cell r="E1479">
            <v>27600</v>
          </cell>
          <cell r="F1479">
            <v>2300</v>
          </cell>
          <cell r="G1479">
            <v>2300</v>
          </cell>
          <cell r="H1479">
            <v>2300</v>
          </cell>
          <cell r="I1479">
            <v>2300</v>
          </cell>
          <cell r="J1479">
            <v>2300</v>
          </cell>
          <cell r="K1479">
            <v>2300</v>
          </cell>
          <cell r="L1479">
            <v>2300</v>
          </cell>
          <cell r="M1479">
            <v>2300</v>
          </cell>
          <cell r="N1479">
            <v>2300</v>
          </cell>
          <cell r="O1479">
            <v>2300</v>
          </cell>
          <cell r="P1479">
            <v>2300</v>
          </cell>
          <cell r="Q1479">
            <v>2300</v>
          </cell>
        </row>
        <row r="1480">
          <cell r="B1480" t="str">
            <v>30643053303</v>
          </cell>
          <cell r="C1480" t="str">
            <v>30643</v>
          </cell>
          <cell r="D1480">
            <v>3303</v>
          </cell>
          <cell r="E1480">
            <v>6600</v>
          </cell>
          <cell r="F1480">
            <v>550</v>
          </cell>
          <cell r="G1480">
            <v>550</v>
          </cell>
          <cell r="H1480">
            <v>550</v>
          </cell>
          <cell r="I1480">
            <v>550</v>
          </cell>
          <cell r="J1480">
            <v>550</v>
          </cell>
          <cell r="K1480">
            <v>550</v>
          </cell>
          <cell r="L1480">
            <v>550</v>
          </cell>
          <cell r="M1480">
            <v>550</v>
          </cell>
          <cell r="N1480">
            <v>550</v>
          </cell>
          <cell r="O1480">
            <v>550</v>
          </cell>
          <cell r="P1480">
            <v>550</v>
          </cell>
          <cell r="Q1480">
            <v>550</v>
          </cell>
        </row>
        <row r="1481">
          <cell r="B1481" t="str">
            <v>30643053402</v>
          </cell>
          <cell r="C1481" t="str">
            <v>30643</v>
          </cell>
          <cell r="D1481">
            <v>3402</v>
          </cell>
          <cell r="E1481">
            <v>28200</v>
          </cell>
          <cell r="F1481">
            <v>2350</v>
          </cell>
          <cell r="G1481">
            <v>2350</v>
          </cell>
          <cell r="H1481">
            <v>2350</v>
          </cell>
          <cell r="I1481">
            <v>2350</v>
          </cell>
          <cell r="J1481">
            <v>2350</v>
          </cell>
          <cell r="K1481">
            <v>2350</v>
          </cell>
          <cell r="L1481">
            <v>2350</v>
          </cell>
          <cell r="M1481">
            <v>2350</v>
          </cell>
          <cell r="N1481">
            <v>2350</v>
          </cell>
          <cell r="O1481">
            <v>2350</v>
          </cell>
          <cell r="P1481">
            <v>2350</v>
          </cell>
          <cell r="Q1481">
            <v>2350</v>
          </cell>
        </row>
        <row r="1482">
          <cell r="B1482" t="str">
            <v>30644052103</v>
          </cell>
          <cell r="C1482" t="str">
            <v>30644</v>
          </cell>
          <cell r="D1482">
            <v>2103</v>
          </cell>
          <cell r="E1482">
            <v>71600</v>
          </cell>
          <cell r="F1482">
            <v>5967</v>
          </cell>
          <cell r="G1482">
            <v>5967</v>
          </cell>
          <cell r="H1482">
            <v>5967</v>
          </cell>
          <cell r="I1482">
            <v>5967</v>
          </cell>
          <cell r="J1482">
            <v>5967</v>
          </cell>
          <cell r="K1482">
            <v>5967</v>
          </cell>
          <cell r="L1482">
            <v>5967</v>
          </cell>
          <cell r="M1482">
            <v>5967</v>
          </cell>
          <cell r="N1482">
            <v>5967</v>
          </cell>
          <cell r="O1482">
            <v>5967</v>
          </cell>
          <cell r="P1482">
            <v>5967</v>
          </cell>
          <cell r="Q1482">
            <v>5963</v>
          </cell>
        </row>
        <row r="1483">
          <cell r="B1483" t="str">
            <v>30644053101</v>
          </cell>
          <cell r="C1483" t="str">
            <v>30644</v>
          </cell>
          <cell r="D1483">
            <v>3101</v>
          </cell>
          <cell r="E1483">
            <v>7000</v>
          </cell>
          <cell r="F1483">
            <v>583</v>
          </cell>
          <cell r="G1483">
            <v>583</v>
          </cell>
          <cell r="H1483">
            <v>583</v>
          </cell>
          <cell r="I1483">
            <v>583</v>
          </cell>
          <cell r="J1483">
            <v>583</v>
          </cell>
          <cell r="K1483">
            <v>583</v>
          </cell>
          <cell r="L1483">
            <v>583</v>
          </cell>
          <cell r="M1483">
            <v>583</v>
          </cell>
          <cell r="N1483">
            <v>583</v>
          </cell>
          <cell r="O1483">
            <v>583</v>
          </cell>
          <cell r="P1483">
            <v>583</v>
          </cell>
          <cell r="Q1483">
            <v>587</v>
          </cell>
        </row>
        <row r="1484">
          <cell r="B1484" t="str">
            <v>30644053302</v>
          </cell>
          <cell r="C1484" t="str">
            <v>30644</v>
          </cell>
          <cell r="D1484">
            <v>3302</v>
          </cell>
          <cell r="E1484">
            <v>25600</v>
          </cell>
          <cell r="F1484">
            <v>2133</v>
          </cell>
          <cell r="G1484">
            <v>2133</v>
          </cell>
          <cell r="H1484">
            <v>2133</v>
          </cell>
          <cell r="I1484">
            <v>2133</v>
          </cell>
          <cell r="J1484">
            <v>2133</v>
          </cell>
          <cell r="K1484">
            <v>2133</v>
          </cell>
          <cell r="L1484">
            <v>2133</v>
          </cell>
          <cell r="M1484">
            <v>2133</v>
          </cell>
          <cell r="N1484">
            <v>2133</v>
          </cell>
          <cell r="O1484">
            <v>2133</v>
          </cell>
          <cell r="P1484">
            <v>2133</v>
          </cell>
          <cell r="Q1484">
            <v>2137</v>
          </cell>
        </row>
        <row r="1485">
          <cell r="B1485" t="str">
            <v>30645052103</v>
          </cell>
          <cell r="C1485" t="str">
            <v>30645</v>
          </cell>
          <cell r="D1485">
            <v>2103</v>
          </cell>
          <cell r="E1485">
            <v>74300</v>
          </cell>
          <cell r="F1485">
            <v>6192</v>
          </cell>
          <cell r="G1485">
            <v>6192</v>
          </cell>
          <cell r="H1485">
            <v>6192</v>
          </cell>
          <cell r="I1485">
            <v>6192</v>
          </cell>
          <cell r="J1485">
            <v>6192</v>
          </cell>
          <cell r="K1485">
            <v>6192</v>
          </cell>
          <cell r="L1485">
            <v>6192</v>
          </cell>
          <cell r="M1485">
            <v>6192</v>
          </cell>
          <cell r="N1485">
            <v>6192</v>
          </cell>
          <cell r="O1485">
            <v>6192</v>
          </cell>
          <cell r="P1485">
            <v>6192</v>
          </cell>
          <cell r="Q1485">
            <v>6188</v>
          </cell>
        </row>
        <row r="1486">
          <cell r="B1486" t="str">
            <v>30645053101</v>
          </cell>
          <cell r="C1486" t="str">
            <v>30645</v>
          </cell>
          <cell r="D1486">
            <v>3101</v>
          </cell>
          <cell r="E1486">
            <v>4700</v>
          </cell>
          <cell r="F1486">
            <v>392</v>
          </cell>
          <cell r="G1486">
            <v>392</v>
          </cell>
          <cell r="H1486">
            <v>392</v>
          </cell>
          <cell r="I1486">
            <v>392</v>
          </cell>
          <cell r="J1486">
            <v>392</v>
          </cell>
          <cell r="K1486">
            <v>392</v>
          </cell>
          <cell r="L1486">
            <v>392</v>
          </cell>
          <cell r="M1486">
            <v>392</v>
          </cell>
          <cell r="N1486">
            <v>392</v>
          </cell>
          <cell r="O1486">
            <v>392</v>
          </cell>
          <cell r="P1486">
            <v>392</v>
          </cell>
          <cell r="Q1486">
            <v>388</v>
          </cell>
        </row>
        <row r="1487">
          <cell r="B1487" t="str">
            <v>30645053302</v>
          </cell>
          <cell r="C1487" t="str">
            <v>30645</v>
          </cell>
          <cell r="D1487">
            <v>3302</v>
          </cell>
          <cell r="E1487">
            <v>7100</v>
          </cell>
          <cell r="F1487">
            <v>592</v>
          </cell>
          <cell r="G1487">
            <v>592</v>
          </cell>
          <cell r="H1487">
            <v>592</v>
          </cell>
          <cell r="I1487">
            <v>592</v>
          </cell>
          <cell r="J1487">
            <v>592</v>
          </cell>
          <cell r="K1487">
            <v>592</v>
          </cell>
          <cell r="L1487">
            <v>592</v>
          </cell>
          <cell r="M1487">
            <v>592</v>
          </cell>
          <cell r="N1487">
            <v>592</v>
          </cell>
          <cell r="O1487">
            <v>592</v>
          </cell>
          <cell r="P1487">
            <v>592</v>
          </cell>
          <cell r="Q1487">
            <v>588</v>
          </cell>
        </row>
        <row r="1488">
          <cell r="B1488" t="str">
            <v>30646053101</v>
          </cell>
          <cell r="C1488" t="str">
            <v>30646</v>
          </cell>
          <cell r="D1488">
            <v>3101</v>
          </cell>
          <cell r="E1488">
            <v>4700</v>
          </cell>
          <cell r="F1488">
            <v>392</v>
          </cell>
          <cell r="G1488">
            <v>392</v>
          </cell>
          <cell r="H1488">
            <v>392</v>
          </cell>
          <cell r="I1488">
            <v>392</v>
          </cell>
          <cell r="J1488">
            <v>392</v>
          </cell>
          <cell r="K1488">
            <v>392</v>
          </cell>
          <cell r="L1488">
            <v>392</v>
          </cell>
          <cell r="M1488">
            <v>392</v>
          </cell>
          <cell r="N1488">
            <v>392</v>
          </cell>
          <cell r="O1488">
            <v>392</v>
          </cell>
          <cell r="P1488">
            <v>392</v>
          </cell>
          <cell r="Q1488">
            <v>388</v>
          </cell>
        </row>
        <row r="1489">
          <cell r="B1489" t="str">
            <v>30646053302</v>
          </cell>
          <cell r="C1489" t="str">
            <v>30646</v>
          </cell>
          <cell r="D1489">
            <v>3302</v>
          </cell>
          <cell r="E1489">
            <v>7100</v>
          </cell>
          <cell r="F1489">
            <v>592</v>
          </cell>
          <cell r="G1489">
            <v>592</v>
          </cell>
          <cell r="H1489">
            <v>592</v>
          </cell>
          <cell r="I1489">
            <v>592</v>
          </cell>
          <cell r="J1489">
            <v>592</v>
          </cell>
          <cell r="K1489">
            <v>592</v>
          </cell>
          <cell r="L1489">
            <v>592</v>
          </cell>
          <cell r="M1489">
            <v>592</v>
          </cell>
          <cell r="N1489">
            <v>592</v>
          </cell>
          <cell r="O1489">
            <v>592</v>
          </cell>
          <cell r="P1489">
            <v>592</v>
          </cell>
          <cell r="Q1489">
            <v>588</v>
          </cell>
        </row>
        <row r="1490">
          <cell r="B1490" t="str">
            <v>30647052900</v>
          </cell>
          <cell r="C1490" t="str">
            <v>30647</v>
          </cell>
          <cell r="D1490">
            <v>2900</v>
          </cell>
          <cell r="E1490">
            <v>12800</v>
          </cell>
          <cell r="F1490">
            <v>1067</v>
          </cell>
          <cell r="G1490">
            <v>1067</v>
          </cell>
          <cell r="H1490">
            <v>1067</v>
          </cell>
          <cell r="I1490">
            <v>1067</v>
          </cell>
          <cell r="J1490">
            <v>1067</v>
          </cell>
          <cell r="K1490">
            <v>1067</v>
          </cell>
          <cell r="L1490">
            <v>1067</v>
          </cell>
          <cell r="M1490">
            <v>1067</v>
          </cell>
          <cell r="N1490">
            <v>1067</v>
          </cell>
          <cell r="O1490">
            <v>1067</v>
          </cell>
          <cell r="P1490">
            <v>1067</v>
          </cell>
          <cell r="Q1490">
            <v>1063</v>
          </cell>
        </row>
        <row r="1491">
          <cell r="B1491" t="str">
            <v>30647053101</v>
          </cell>
          <cell r="C1491" t="str">
            <v>30647</v>
          </cell>
          <cell r="D1491">
            <v>3101</v>
          </cell>
          <cell r="E1491">
            <v>15400</v>
          </cell>
          <cell r="F1491">
            <v>1283</v>
          </cell>
          <cell r="G1491">
            <v>1283</v>
          </cell>
          <cell r="H1491">
            <v>1283</v>
          </cell>
          <cell r="I1491">
            <v>1283</v>
          </cell>
          <cell r="J1491">
            <v>1283</v>
          </cell>
          <cell r="K1491">
            <v>1283</v>
          </cell>
          <cell r="L1491">
            <v>1283</v>
          </cell>
          <cell r="M1491">
            <v>1283</v>
          </cell>
          <cell r="N1491">
            <v>1283</v>
          </cell>
          <cell r="O1491">
            <v>1283</v>
          </cell>
          <cell r="P1491">
            <v>1283</v>
          </cell>
          <cell r="Q1491">
            <v>1287</v>
          </cell>
        </row>
        <row r="1492">
          <cell r="B1492" t="str">
            <v>30647053103</v>
          </cell>
          <cell r="C1492" t="str">
            <v>30647</v>
          </cell>
          <cell r="D1492">
            <v>3103</v>
          </cell>
          <cell r="E1492">
            <v>12800</v>
          </cell>
          <cell r="F1492">
            <v>1067</v>
          </cell>
          <cell r="G1492">
            <v>1067</v>
          </cell>
          <cell r="H1492">
            <v>1067</v>
          </cell>
          <cell r="I1492">
            <v>1067</v>
          </cell>
          <cell r="J1492">
            <v>1067</v>
          </cell>
          <cell r="K1492">
            <v>1067</v>
          </cell>
          <cell r="L1492">
            <v>1067</v>
          </cell>
          <cell r="M1492">
            <v>1067</v>
          </cell>
          <cell r="N1492">
            <v>1067</v>
          </cell>
          <cell r="O1492">
            <v>1067</v>
          </cell>
          <cell r="P1492">
            <v>1067</v>
          </cell>
          <cell r="Q1492">
            <v>1063</v>
          </cell>
        </row>
        <row r="1493">
          <cell r="B1493" t="str">
            <v>30647053302</v>
          </cell>
          <cell r="C1493" t="str">
            <v>30647</v>
          </cell>
          <cell r="D1493">
            <v>3302</v>
          </cell>
          <cell r="E1493">
            <v>15600</v>
          </cell>
          <cell r="F1493">
            <v>1300</v>
          </cell>
          <cell r="G1493">
            <v>1300</v>
          </cell>
          <cell r="H1493">
            <v>1300</v>
          </cell>
          <cell r="I1493">
            <v>1300</v>
          </cell>
          <cell r="J1493">
            <v>1300</v>
          </cell>
          <cell r="K1493">
            <v>1300</v>
          </cell>
          <cell r="L1493">
            <v>1300</v>
          </cell>
          <cell r="M1493">
            <v>1300</v>
          </cell>
          <cell r="N1493">
            <v>1300</v>
          </cell>
          <cell r="O1493">
            <v>1300</v>
          </cell>
          <cell r="P1493">
            <v>1300</v>
          </cell>
          <cell r="Q1493">
            <v>1300</v>
          </cell>
        </row>
        <row r="1494">
          <cell r="B1494" t="str">
            <v>30648053101</v>
          </cell>
          <cell r="C1494" t="str">
            <v>30648</v>
          </cell>
          <cell r="D1494">
            <v>3101</v>
          </cell>
          <cell r="E1494">
            <v>4700</v>
          </cell>
          <cell r="F1494">
            <v>392</v>
          </cell>
          <cell r="G1494">
            <v>392</v>
          </cell>
          <cell r="H1494">
            <v>392</v>
          </cell>
          <cell r="I1494">
            <v>392</v>
          </cell>
          <cell r="J1494">
            <v>392</v>
          </cell>
          <cell r="K1494">
            <v>392</v>
          </cell>
          <cell r="L1494">
            <v>392</v>
          </cell>
          <cell r="M1494">
            <v>392</v>
          </cell>
          <cell r="N1494">
            <v>392</v>
          </cell>
          <cell r="O1494">
            <v>392</v>
          </cell>
          <cell r="P1494">
            <v>392</v>
          </cell>
          <cell r="Q1494">
            <v>388</v>
          </cell>
        </row>
        <row r="1495">
          <cell r="B1495" t="str">
            <v>30648053302</v>
          </cell>
          <cell r="C1495" t="str">
            <v>30648</v>
          </cell>
          <cell r="D1495">
            <v>3302</v>
          </cell>
          <cell r="E1495">
            <v>7100</v>
          </cell>
          <cell r="F1495">
            <v>592</v>
          </cell>
          <cell r="G1495">
            <v>592</v>
          </cell>
          <cell r="H1495">
            <v>592</v>
          </cell>
          <cell r="I1495">
            <v>592</v>
          </cell>
          <cell r="J1495">
            <v>592</v>
          </cell>
          <cell r="K1495">
            <v>592</v>
          </cell>
          <cell r="L1495">
            <v>592</v>
          </cell>
          <cell r="M1495">
            <v>592</v>
          </cell>
          <cell r="N1495">
            <v>592</v>
          </cell>
          <cell r="O1495">
            <v>592</v>
          </cell>
          <cell r="P1495">
            <v>592</v>
          </cell>
          <cell r="Q1495">
            <v>588</v>
          </cell>
        </row>
        <row r="1496">
          <cell r="B1496" t="str">
            <v>30653051101</v>
          </cell>
          <cell r="C1496" t="str">
            <v>30653</v>
          </cell>
          <cell r="D1496">
            <v>1101</v>
          </cell>
          <cell r="E1496">
            <v>329448000</v>
          </cell>
          <cell r="F1496">
            <v>27454000</v>
          </cell>
          <cell r="G1496">
            <v>27454000</v>
          </cell>
          <cell r="H1496">
            <v>27454000</v>
          </cell>
          <cell r="I1496">
            <v>27454000</v>
          </cell>
          <cell r="J1496">
            <v>27454000</v>
          </cell>
          <cell r="K1496">
            <v>27454000</v>
          </cell>
          <cell r="L1496">
            <v>27454000</v>
          </cell>
          <cell r="M1496">
            <v>27454000</v>
          </cell>
          <cell r="N1496">
            <v>27454000</v>
          </cell>
          <cell r="O1496">
            <v>27454000</v>
          </cell>
          <cell r="P1496">
            <v>27454000</v>
          </cell>
          <cell r="Q1496">
            <v>27454000</v>
          </cell>
        </row>
        <row r="1497">
          <cell r="B1497" t="str">
            <v>30653051103</v>
          </cell>
          <cell r="C1497" t="str">
            <v>30653</v>
          </cell>
          <cell r="D1497">
            <v>1103</v>
          </cell>
          <cell r="E1497">
            <v>1584427000</v>
          </cell>
          <cell r="F1497">
            <v>132035583</v>
          </cell>
          <cell r="G1497">
            <v>132035583</v>
          </cell>
          <cell r="H1497">
            <v>132035583</v>
          </cell>
          <cell r="I1497">
            <v>132035583</v>
          </cell>
          <cell r="J1497">
            <v>132035583</v>
          </cell>
          <cell r="K1497">
            <v>132035583</v>
          </cell>
          <cell r="L1497">
            <v>132035583</v>
          </cell>
          <cell r="M1497">
            <v>132035583</v>
          </cell>
          <cell r="N1497">
            <v>132035583</v>
          </cell>
          <cell r="O1497">
            <v>132035583</v>
          </cell>
          <cell r="P1497">
            <v>132035583</v>
          </cell>
          <cell r="Q1497">
            <v>132035587</v>
          </cell>
        </row>
        <row r="1498">
          <cell r="B1498" t="str">
            <v>30653051105</v>
          </cell>
          <cell r="C1498" t="str">
            <v>30653</v>
          </cell>
          <cell r="D1498">
            <v>1105</v>
          </cell>
          <cell r="E1498">
            <v>884019000</v>
          </cell>
          <cell r="F1498">
            <v>73668250</v>
          </cell>
          <cell r="G1498">
            <v>73668250</v>
          </cell>
          <cell r="H1498">
            <v>73668250</v>
          </cell>
          <cell r="I1498">
            <v>73668250</v>
          </cell>
          <cell r="J1498">
            <v>73668250</v>
          </cell>
          <cell r="K1498">
            <v>73668250</v>
          </cell>
          <cell r="L1498">
            <v>73668250</v>
          </cell>
          <cell r="M1498">
            <v>73668250</v>
          </cell>
          <cell r="N1498">
            <v>73668250</v>
          </cell>
          <cell r="O1498">
            <v>73668250</v>
          </cell>
          <cell r="P1498">
            <v>73668250</v>
          </cell>
          <cell r="Q1498">
            <v>73668250</v>
          </cell>
        </row>
        <row r="1499">
          <cell r="B1499" t="str">
            <v>30653051107</v>
          </cell>
          <cell r="C1499" t="str">
            <v>30653</v>
          </cell>
          <cell r="D1499">
            <v>1107</v>
          </cell>
          <cell r="E1499">
            <v>115307000</v>
          </cell>
          <cell r="F1499">
            <v>9608916</v>
          </cell>
          <cell r="G1499">
            <v>9608916</v>
          </cell>
          <cell r="H1499">
            <v>9608916</v>
          </cell>
          <cell r="I1499">
            <v>9608916</v>
          </cell>
          <cell r="J1499">
            <v>9608916</v>
          </cell>
          <cell r="K1499">
            <v>9608916</v>
          </cell>
          <cell r="L1499">
            <v>9608916</v>
          </cell>
          <cell r="M1499">
            <v>9608916</v>
          </cell>
          <cell r="N1499">
            <v>9608916</v>
          </cell>
          <cell r="O1499">
            <v>9608916</v>
          </cell>
          <cell r="P1499">
            <v>9608916</v>
          </cell>
          <cell r="Q1499">
            <v>9608924</v>
          </cell>
        </row>
        <row r="1500">
          <cell r="B1500" t="str">
            <v>30653051111</v>
          </cell>
          <cell r="C1500" t="str">
            <v>30653</v>
          </cell>
          <cell r="D1500">
            <v>1111</v>
          </cell>
          <cell r="E1500">
            <v>82544915</v>
          </cell>
          <cell r="F1500">
            <v>16508983</v>
          </cell>
          <cell r="G1500">
            <v>0</v>
          </cell>
          <cell r="H1500">
            <v>16508983</v>
          </cell>
          <cell r="I1500">
            <v>0</v>
          </cell>
          <cell r="J1500">
            <v>16508983</v>
          </cell>
          <cell r="K1500">
            <v>0</v>
          </cell>
          <cell r="L1500">
            <v>16508983</v>
          </cell>
          <cell r="M1500">
            <v>0</v>
          </cell>
          <cell r="N1500">
            <v>0</v>
          </cell>
          <cell r="O1500">
            <v>0</v>
          </cell>
          <cell r="P1500">
            <v>16508983</v>
          </cell>
          <cell r="Q1500">
            <v>0</v>
          </cell>
        </row>
        <row r="1501">
          <cell r="B1501" t="str">
            <v>30653051114</v>
          </cell>
          <cell r="C1501" t="str">
            <v>30653</v>
          </cell>
          <cell r="D1501">
            <v>1114</v>
          </cell>
          <cell r="E1501">
            <v>4400000</v>
          </cell>
          <cell r="F1501">
            <v>400000</v>
          </cell>
          <cell r="G1501">
            <v>400000</v>
          </cell>
          <cell r="H1501">
            <v>400000</v>
          </cell>
          <cell r="I1501">
            <v>400000</v>
          </cell>
          <cell r="J1501">
            <v>400000</v>
          </cell>
          <cell r="K1501">
            <v>400000</v>
          </cell>
          <cell r="L1501">
            <v>200000</v>
          </cell>
          <cell r="M1501">
            <v>200000</v>
          </cell>
          <cell r="N1501">
            <v>400000</v>
          </cell>
          <cell r="O1501">
            <v>400000</v>
          </cell>
          <cell r="P1501">
            <v>400000</v>
          </cell>
          <cell r="Q1501">
            <v>400000</v>
          </cell>
        </row>
        <row r="1502">
          <cell r="B1502" t="str">
            <v>30653051115</v>
          </cell>
          <cell r="C1502" t="str">
            <v>30653</v>
          </cell>
          <cell r="D1502">
            <v>1115</v>
          </cell>
          <cell r="E1502">
            <v>62243482</v>
          </cell>
          <cell r="F1502">
            <v>4011942</v>
          </cell>
          <cell r="G1502">
            <v>1613942</v>
          </cell>
          <cell r="H1502">
            <v>1613942</v>
          </cell>
          <cell r="I1502">
            <v>1613942</v>
          </cell>
          <cell r="J1502">
            <v>1613942</v>
          </cell>
          <cell r="K1502">
            <v>1613942</v>
          </cell>
          <cell r="L1502">
            <v>30555898</v>
          </cell>
          <cell r="M1502">
            <v>1263403</v>
          </cell>
          <cell r="N1502">
            <v>4327742</v>
          </cell>
          <cell r="O1502">
            <v>1613942</v>
          </cell>
          <cell r="P1502">
            <v>3802422</v>
          </cell>
          <cell r="Q1502">
            <v>8598423</v>
          </cell>
        </row>
        <row r="1503">
          <cell r="B1503" t="str">
            <v>30653051116</v>
          </cell>
          <cell r="C1503" t="str">
            <v>30653</v>
          </cell>
          <cell r="D1503">
            <v>1116</v>
          </cell>
          <cell r="E1503">
            <v>30475300</v>
          </cell>
          <cell r="F1503">
            <v>0</v>
          </cell>
          <cell r="G1503">
            <v>0</v>
          </cell>
          <cell r="H1503">
            <v>0</v>
          </cell>
          <cell r="I1503">
            <v>0</v>
          </cell>
          <cell r="J1503">
            <v>0</v>
          </cell>
          <cell r="K1503">
            <v>0</v>
          </cell>
          <cell r="L1503">
            <v>0</v>
          </cell>
          <cell r="M1503">
            <v>26976200</v>
          </cell>
          <cell r="N1503">
            <v>0</v>
          </cell>
          <cell r="O1503">
            <v>3499100</v>
          </cell>
          <cell r="P1503">
            <v>0</v>
          </cell>
          <cell r="Q1503">
            <v>0</v>
          </cell>
        </row>
        <row r="1504">
          <cell r="B1504" t="str">
            <v>30653051118</v>
          </cell>
          <cell r="C1504" t="str">
            <v>30653</v>
          </cell>
          <cell r="D1504">
            <v>1118</v>
          </cell>
          <cell r="E1504">
            <v>26763430</v>
          </cell>
          <cell r="F1504">
            <v>2230286</v>
          </cell>
          <cell r="G1504">
            <v>2230286</v>
          </cell>
          <cell r="H1504">
            <v>2230286</v>
          </cell>
          <cell r="I1504">
            <v>2230286</v>
          </cell>
          <cell r="J1504">
            <v>2230286</v>
          </cell>
          <cell r="K1504">
            <v>2230286</v>
          </cell>
          <cell r="L1504">
            <v>2230286</v>
          </cell>
          <cell r="M1504">
            <v>2230286</v>
          </cell>
          <cell r="N1504">
            <v>2230286</v>
          </cell>
          <cell r="O1504">
            <v>2230286</v>
          </cell>
          <cell r="P1504">
            <v>2230286</v>
          </cell>
          <cell r="Q1504">
            <v>2230284</v>
          </cell>
        </row>
        <row r="1505">
          <cell r="B1505" t="str">
            <v>30653051120</v>
          </cell>
          <cell r="C1505" t="str">
            <v>30653</v>
          </cell>
          <cell r="D1505">
            <v>1120</v>
          </cell>
          <cell r="E1505">
            <v>32280034</v>
          </cell>
          <cell r="F1505">
            <v>2690003</v>
          </cell>
          <cell r="G1505">
            <v>2690003</v>
          </cell>
          <cell r="H1505">
            <v>2690003</v>
          </cell>
          <cell r="I1505">
            <v>2690003</v>
          </cell>
          <cell r="J1505">
            <v>2690003</v>
          </cell>
          <cell r="K1505">
            <v>2690003</v>
          </cell>
          <cell r="L1505">
            <v>2690003</v>
          </cell>
          <cell r="M1505">
            <v>2690003</v>
          </cell>
          <cell r="N1505">
            <v>2690003</v>
          </cell>
          <cell r="O1505">
            <v>2690003</v>
          </cell>
          <cell r="P1505">
            <v>2690003</v>
          </cell>
          <cell r="Q1505">
            <v>2690001</v>
          </cell>
        </row>
        <row r="1506">
          <cell r="B1506" t="str">
            <v>30653051121</v>
          </cell>
          <cell r="C1506" t="str">
            <v>30653</v>
          </cell>
          <cell r="D1506">
            <v>1121</v>
          </cell>
          <cell r="E1506">
            <v>9012720</v>
          </cell>
          <cell r="F1506">
            <v>1015028</v>
          </cell>
          <cell r="G1506">
            <v>663469</v>
          </cell>
          <cell r="H1506">
            <v>557231</v>
          </cell>
          <cell r="I1506">
            <v>692697</v>
          </cell>
          <cell r="J1506">
            <v>562739</v>
          </cell>
          <cell r="K1506">
            <v>719061</v>
          </cell>
          <cell r="L1506">
            <v>970681</v>
          </cell>
          <cell r="M1506">
            <v>281909</v>
          </cell>
          <cell r="N1506">
            <v>557313</v>
          </cell>
          <cell r="O1506">
            <v>556996</v>
          </cell>
          <cell r="P1506">
            <v>556996</v>
          </cell>
          <cell r="Q1506">
            <v>1878600</v>
          </cell>
        </row>
        <row r="1507">
          <cell r="B1507" t="str">
            <v>30653051122</v>
          </cell>
          <cell r="C1507" t="str">
            <v>30653</v>
          </cell>
          <cell r="D1507">
            <v>1122</v>
          </cell>
          <cell r="E1507">
            <v>972000</v>
          </cell>
          <cell r="F1507">
            <v>0</v>
          </cell>
          <cell r="G1507">
            <v>162000</v>
          </cell>
          <cell r="H1507">
            <v>0</v>
          </cell>
          <cell r="I1507">
            <v>162000</v>
          </cell>
          <cell r="J1507">
            <v>0</v>
          </cell>
          <cell r="K1507">
            <v>162000</v>
          </cell>
          <cell r="L1507">
            <v>0</v>
          </cell>
          <cell r="M1507">
            <v>162000</v>
          </cell>
          <cell r="N1507">
            <v>0</v>
          </cell>
          <cell r="O1507">
            <v>162000</v>
          </cell>
          <cell r="P1507">
            <v>0</v>
          </cell>
          <cell r="Q1507">
            <v>162000</v>
          </cell>
        </row>
        <row r="1508">
          <cell r="B1508" t="str">
            <v>30653051123</v>
          </cell>
          <cell r="C1508" t="str">
            <v>30653</v>
          </cell>
          <cell r="D1508">
            <v>1123</v>
          </cell>
          <cell r="E1508">
            <v>2186000</v>
          </cell>
          <cell r="F1508">
            <v>0</v>
          </cell>
          <cell r="G1508">
            <v>0</v>
          </cell>
          <cell r="H1508">
            <v>546500</v>
          </cell>
          <cell r="I1508">
            <v>0</v>
          </cell>
          <cell r="J1508">
            <v>0</v>
          </cell>
          <cell r="K1508">
            <v>546500</v>
          </cell>
          <cell r="L1508">
            <v>0</v>
          </cell>
          <cell r="M1508">
            <v>0</v>
          </cell>
          <cell r="N1508">
            <v>546500</v>
          </cell>
          <cell r="O1508">
            <v>0</v>
          </cell>
          <cell r="P1508">
            <v>0</v>
          </cell>
          <cell r="Q1508">
            <v>546500</v>
          </cell>
        </row>
        <row r="1509">
          <cell r="B1509" t="str">
            <v>30653051203</v>
          </cell>
          <cell r="C1509" t="str">
            <v>30653</v>
          </cell>
          <cell r="D1509">
            <v>1203</v>
          </cell>
          <cell r="E1509">
            <v>1314120</v>
          </cell>
          <cell r="F1509">
            <v>109510</v>
          </cell>
          <cell r="G1509">
            <v>109510</v>
          </cell>
          <cell r="H1509">
            <v>109510</v>
          </cell>
          <cell r="I1509">
            <v>109510</v>
          </cell>
          <cell r="J1509">
            <v>109510</v>
          </cell>
          <cell r="K1509">
            <v>109510</v>
          </cell>
          <cell r="L1509">
            <v>109510</v>
          </cell>
          <cell r="M1509">
            <v>109510</v>
          </cell>
          <cell r="N1509">
            <v>109510</v>
          </cell>
          <cell r="O1509">
            <v>109510</v>
          </cell>
          <cell r="P1509">
            <v>109510</v>
          </cell>
          <cell r="Q1509">
            <v>109510</v>
          </cell>
        </row>
        <row r="1510">
          <cell r="B1510" t="str">
            <v>30653051302</v>
          </cell>
          <cell r="C1510" t="str">
            <v>30653</v>
          </cell>
          <cell r="D1510">
            <v>1302</v>
          </cell>
          <cell r="E1510">
            <v>0</v>
          </cell>
          <cell r="F1510">
            <v>0</v>
          </cell>
          <cell r="G1510">
            <v>0</v>
          </cell>
          <cell r="H1510">
            <v>0</v>
          </cell>
          <cell r="I1510">
            <v>0</v>
          </cell>
          <cell r="J1510">
            <v>0</v>
          </cell>
          <cell r="K1510">
            <v>0</v>
          </cell>
          <cell r="L1510">
            <v>0</v>
          </cell>
          <cell r="M1510">
            <v>0</v>
          </cell>
          <cell r="N1510">
            <v>0</v>
          </cell>
          <cell r="O1510">
            <v>0</v>
          </cell>
          <cell r="P1510">
            <v>0</v>
          </cell>
          <cell r="Q1510">
            <v>0</v>
          </cell>
        </row>
        <row r="1511">
          <cell r="B1511" t="str">
            <v>30653051305</v>
          </cell>
          <cell r="C1511" t="str">
            <v>30653</v>
          </cell>
          <cell r="D1511">
            <v>1305</v>
          </cell>
          <cell r="E1511">
            <v>56344680</v>
          </cell>
          <cell r="F1511">
            <v>400000</v>
          </cell>
          <cell r="G1511">
            <v>0</v>
          </cell>
          <cell r="H1511">
            <v>0</v>
          </cell>
          <cell r="I1511">
            <v>27972340</v>
          </cell>
          <cell r="J1511">
            <v>0</v>
          </cell>
          <cell r="K1511">
            <v>0</v>
          </cell>
          <cell r="L1511">
            <v>0</v>
          </cell>
          <cell r="M1511">
            <v>0</v>
          </cell>
          <cell r="N1511">
            <v>0</v>
          </cell>
          <cell r="O1511">
            <v>0</v>
          </cell>
          <cell r="P1511">
            <v>0</v>
          </cell>
          <cell r="Q1511">
            <v>27972340</v>
          </cell>
        </row>
        <row r="1512">
          <cell r="B1512" t="str">
            <v>30653051401</v>
          </cell>
          <cell r="C1512" t="str">
            <v>30653</v>
          </cell>
          <cell r="D1512">
            <v>1401</v>
          </cell>
          <cell r="E1512">
            <v>23960591</v>
          </cell>
          <cell r="F1512">
            <v>1996716</v>
          </cell>
          <cell r="G1512">
            <v>1996716</v>
          </cell>
          <cell r="H1512">
            <v>1996716</v>
          </cell>
          <cell r="I1512">
            <v>1996716</v>
          </cell>
          <cell r="J1512">
            <v>1996716</v>
          </cell>
          <cell r="K1512">
            <v>1996716</v>
          </cell>
          <cell r="L1512">
            <v>1996716</v>
          </cell>
          <cell r="M1512">
            <v>1996716</v>
          </cell>
          <cell r="N1512">
            <v>1996716</v>
          </cell>
          <cell r="O1512">
            <v>1996716</v>
          </cell>
          <cell r="P1512">
            <v>1996716</v>
          </cell>
          <cell r="Q1512">
            <v>1996715</v>
          </cell>
        </row>
        <row r="1513">
          <cell r="B1513" t="str">
            <v>30653051501</v>
          </cell>
          <cell r="C1513" t="str">
            <v>30653</v>
          </cell>
          <cell r="D1513">
            <v>1501</v>
          </cell>
          <cell r="E1513">
            <v>528800894</v>
          </cell>
          <cell r="F1513">
            <v>1500000</v>
          </cell>
          <cell r="G1513">
            <v>0</v>
          </cell>
          <cell r="H1513">
            <v>0</v>
          </cell>
          <cell r="I1513">
            <v>0</v>
          </cell>
          <cell r="J1513">
            <v>0</v>
          </cell>
          <cell r="K1513">
            <v>0</v>
          </cell>
          <cell r="L1513">
            <v>0</v>
          </cell>
          <cell r="M1513">
            <v>0</v>
          </cell>
          <cell r="N1513">
            <v>0</v>
          </cell>
          <cell r="O1513">
            <v>0</v>
          </cell>
          <cell r="P1513">
            <v>0</v>
          </cell>
          <cell r="Q1513">
            <v>527300894</v>
          </cell>
        </row>
        <row r="1514">
          <cell r="B1514" t="str">
            <v>30653051600</v>
          </cell>
          <cell r="C1514" t="str">
            <v>30653</v>
          </cell>
          <cell r="D1514">
            <v>1600</v>
          </cell>
          <cell r="E1514">
            <v>233475242</v>
          </cell>
          <cell r="F1514">
            <v>19456270</v>
          </cell>
          <cell r="G1514">
            <v>19456270</v>
          </cell>
          <cell r="H1514">
            <v>19456270</v>
          </cell>
          <cell r="I1514">
            <v>19456270</v>
          </cell>
          <cell r="J1514">
            <v>19456270</v>
          </cell>
          <cell r="K1514">
            <v>19456270</v>
          </cell>
          <cell r="L1514">
            <v>29184405</v>
          </cell>
          <cell r="M1514">
            <v>9728135</v>
          </cell>
          <cell r="N1514">
            <v>19456270</v>
          </cell>
          <cell r="O1514">
            <v>19456270</v>
          </cell>
          <cell r="P1514">
            <v>19456270</v>
          </cell>
          <cell r="Q1514">
            <v>19456272</v>
          </cell>
        </row>
        <row r="1515">
          <cell r="B1515" t="str">
            <v>30653051602</v>
          </cell>
          <cell r="C1515" t="str">
            <v>30653</v>
          </cell>
          <cell r="D1515">
            <v>1602</v>
          </cell>
          <cell r="E1515">
            <v>155421296</v>
          </cell>
          <cell r="F1515">
            <v>28284425</v>
          </cell>
          <cell r="G1515">
            <v>0</v>
          </cell>
          <cell r="H1515">
            <v>21141798</v>
          </cell>
          <cell r="I1515">
            <v>7142627</v>
          </cell>
          <cell r="J1515">
            <v>21141798</v>
          </cell>
          <cell r="K1515">
            <v>0</v>
          </cell>
          <cell r="L1515">
            <v>28284425</v>
          </cell>
          <cell r="M1515">
            <v>0</v>
          </cell>
          <cell r="N1515">
            <v>21141798</v>
          </cell>
          <cell r="O1515">
            <v>7142627</v>
          </cell>
          <cell r="P1515">
            <v>21141798</v>
          </cell>
          <cell r="Q1515">
            <v>0</v>
          </cell>
        </row>
        <row r="1516">
          <cell r="B1516" t="str">
            <v>30653052101</v>
          </cell>
          <cell r="C1516" t="str">
            <v>30653</v>
          </cell>
          <cell r="D1516">
            <v>2101</v>
          </cell>
          <cell r="E1516">
            <v>676240</v>
          </cell>
          <cell r="F1516">
            <v>56353</v>
          </cell>
          <cell r="G1516">
            <v>56353</v>
          </cell>
          <cell r="H1516">
            <v>56353</v>
          </cell>
          <cell r="I1516">
            <v>56353</v>
          </cell>
          <cell r="J1516">
            <v>56353</v>
          </cell>
          <cell r="K1516">
            <v>56353</v>
          </cell>
          <cell r="L1516">
            <v>56353</v>
          </cell>
          <cell r="M1516">
            <v>56353</v>
          </cell>
          <cell r="N1516">
            <v>56353</v>
          </cell>
          <cell r="O1516">
            <v>56353</v>
          </cell>
          <cell r="P1516">
            <v>56353</v>
          </cell>
          <cell r="Q1516">
            <v>56357</v>
          </cell>
        </row>
        <row r="1517">
          <cell r="B1517" t="str">
            <v>30653052103</v>
          </cell>
          <cell r="C1517" t="str">
            <v>30653</v>
          </cell>
          <cell r="D1517">
            <v>2103</v>
          </cell>
          <cell r="E1517">
            <v>146101</v>
          </cell>
          <cell r="F1517">
            <v>12175</v>
          </cell>
          <cell r="G1517">
            <v>12175</v>
          </cell>
          <cell r="H1517">
            <v>12175</v>
          </cell>
          <cell r="I1517">
            <v>12175</v>
          </cell>
          <cell r="J1517">
            <v>12175</v>
          </cell>
          <cell r="K1517">
            <v>12175</v>
          </cell>
          <cell r="L1517">
            <v>12175</v>
          </cell>
          <cell r="M1517">
            <v>12175</v>
          </cell>
          <cell r="N1517">
            <v>12175</v>
          </cell>
          <cell r="O1517">
            <v>12175</v>
          </cell>
          <cell r="P1517">
            <v>12175</v>
          </cell>
          <cell r="Q1517">
            <v>12176</v>
          </cell>
        </row>
        <row r="1518">
          <cell r="B1518" t="str">
            <v>30653052104</v>
          </cell>
          <cell r="C1518" t="str">
            <v>30653</v>
          </cell>
          <cell r="D1518">
            <v>2104</v>
          </cell>
          <cell r="E1518">
            <v>5500</v>
          </cell>
          <cell r="F1518">
            <v>458</v>
          </cell>
          <cell r="G1518">
            <v>458</v>
          </cell>
          <cell r="H1518">
            <v>458</v>
          </cell>
          <cell r="I1518">
            <v>458</v>
          </cell>
          <cell r="J1518">
            <v>458</v>
          </cell>
          <cell r="K1518">
            <v>458</v>
          </cell>
          <cell r="L1518">
            <v>458</v>
          </cell>
          <cell r="M1518">
            <v>458</v>
          </cell>
          <cell r="N1518">
            <v>458</v>
          </cell>
          <cell r="O1518">
            <v>458</v>
          </cell>
          <cell r="P1518">
            <v>458</v>
          </cell>
          <cell r="Q1518">
            <v>462</v>
          </cell>
        </row>
        <row r="1519">
          <cell r="B1519" t="str">
            <v>30653052105</v>
          </cell>
          <cell r="C1519" t="str">
            <v>30653</v>
          </cell>
          <cell r="D1519">
            <v>2105</v>
          </cell>
          <cell r="E1519">
            <v>22500</v>
          </cell>
          <cell r="F1519">
            <v>1875</v>
          </cell>
          <cell r="G1519">
            <v>1875</v>
          </cell>
          <cell r="H1519">
            <v>1875</v>
          </cell>
          <cell r="I1519">
            <v>1875</v>
          </cell>
          <cell r="J1519">
            <v>1875</v>
          </cell>
          <cell r="K1519">
            <v>1875</v>
          </cell>
          <cell r="L1519">
            <v>1875</v>
          </cell>
          <cell r="M1519">
            <v>1875</v>
          </cell>
          <cell r="N1519">
            <v>1875</v>
          </cell>
          <cell r="O1519">
            <v>1875</v>
          </cell>
          <cell r="P1519">
            <v>1875</v>
          </cell>
          <cell r="Q1519">
            <v>1875</v>
          </cell>
        </row>
        <row r="1520">
          <cell r="B1520" t="str">
            <v>30653052106</v>
          </cell>
          <cell r="C1520" t="str">
            <v>30653</v>
          </cell>
          <cell r="D1520">
            <v>2106</v>
          </cell>
          <cell r="E1520">
            <v>60013</v>
          </cell>
          <cell r="F1520">
            <v>5001</v>
          </cell>
          <cell r="G1520">
            <v>5001</v>
          </cell>
          <cell r="H1520">
            <v>5001</v>
          </cell>
          <cell r="I1520">
            <v>5001</v>
          </cell>
          <cell r="J1520">
            <v>5001</v>
          </cell>
          <cell r="K1520">
            <v>5001</v>
          </cell>
          <cell r="L1520">
            <v>5001</v>
          </cell>
          <cell r="M1520">
            <v>5001</v>
          </cell>
          <cell r="N1520">
            <v>5001</v>
          </cell>
          <cell r="O1520">
            <v>5001</v>
          </cell>
          <cell r="P1520">
            <v>5001</v>
          </cell>
          <cell r="Q1520">
            <v>5002</v>
          </cell>
        </row>
        <row r="1521">
          <cell r="B1521" t="str">
            <v>30653052201</v>
          </cell>
          <cell r="C1521" t="str">
            <v>30653</v>
          </cell>
          <cell r="D1521">
            <v>2201</v>
          </cell>
          <cell r="E1521">
            <v>271787</v>
          </cell>
          <cell r="F1521">
            <v>22649</v>
          </cell>
          <cell r="G1521">
            <v>22649</v>
          </cell>
          <cell r="H1521">
            <v>22649</v>
          </cell>
          <cell r="I1521">
            <v>22649</v>
          </cell>
          <cell r="J1521">
            <v>22649</v>
          </cell>
          <cell r="K1521">
            <v>22649</v>
          </cell>
          <cell r="L1521">
            <v>22649</v>
          </cell>
          <cell r="M1521">
            <v>22649</v>
          </cell>
          <cell r="N1521">
            <v>22649</v>
          </cell>
          <cell r="O1521">
            <v>22649</v>
          </cell>
          <cell r="P1521">
            <v>22649</v>
          </cell>
          <cell r="Q1521">
            <v>22648</v>
          </cell>
        </row>
        <row r="1522">
          <cell r="B1522" t="str">
            <v>30653052202</v>
          </cell>
          <cell r="C1522" t="str">
            <v>30653</v>
          </cell>
          <cell r="D1522">
            <v>2202</v>
          </cell>
          <cell r="E1522">
            <v>6453720</v>
          </cell>
          <cell r="F1522">
            <v>537810</v>
          </cell>
          <cell r="G1522">
            <v>537810</v>
          </cell>
          <cell r="H1522">
            <v>537810</v>
          </cell>
          <cell r="I1522">
            <v>537810</v>
          </cell>
          <cell r="J1522">
            <v>537810</v>
          </cell>
          <cell r="K1522">
            <v>537810</v>
          </cell>
          <cell r="L1522">
            <v>537810</v>
          </cell>
          <cell r="M1522">
            <v>537810</v>
          </cell>
          <cell r="N1522">
            <v>537810</v>
          </cell>
          <cell r="O1522">
            <v>537810</v>
          </cell>
          <cell r="P1522">
            <v>537810</v>
          </cell>
          <cell r="Q1522">
            <v>537810</v>
          </cell>
        </row>
        <row r="1523">
          <cell r="B1523" t="str">
            <v>30653052203</v>
          </cell>
          <cell r="C1523" t="str">
            <v>30653</v>
          </cell>
          <cell r="D1523">
            <v>2203</v>
          </cell>
          <cell r="E1523">
            <v>170000</v>
          </cell>
          <cell r="F1523">
            <v>14167</v>
          </cell>
          <cell r="G1523">
            <v>14167</v>
          </cell>
          <cell r="H1523">
            <v>14167</v>
          </cell>
          <cell r="I1523">
            <v>14167</v>
          </cell>
          <cell r="J1523">
            <v>14167</v>
          </cell>
          <cell r="K1523">
            <v>14167</v>
          </cell>
          <cell r="L1523">
            <v>14167</v>
          </cell>
          <cell r="M1523">
            <v>14167</v>
          </cell>
          <cell r="N1523">
            <v>14167</v>
          </cell>
          <cell r="O1523">
            <v>14167</v>
          </cell>
          <cell r="P1523">
            <v>14167</v>
          </cell>
          <cell r="Q1523">
            <v>14163</v>
          </cell>
        </row>
        <row r="1524">
          <cell r="B1524" t="str">
            <v>30653052204</v>
          </cell>
          <cell r="C1524" t="str">
            <v>30653</v>
          </cell>
          <cell r="D1524">
            <v>2204</v>
          </cell>
          <cell r="E1524">
            <v>24000000</v>
          </cell>
          <cell r="F1524">
            <v>2000000</v>
          </cell>
          <cell r="G1524">
            <v>2000000</v>
          </cell>
          <cell r="H1524">
            <v>2000000</v>
          </cell>
          <cell r="I1524">
            <v>2000000</v>
          </cell>
          <cell r="J1524">
            <v>2000000</v>
          </cell>
          <cell r="K1524">
            <v>2000000</v>
          </cell>
          <cell r="L1524">
            <v>2000000</v>
          </cell>
          <cell r="M1524">
            <v>2000000</v>
          </cell>
          <cell r="N1524">
            <v>2000000</v>
          </cell>
          <cell r="O1524">
            <v>2000000</v>
          </cell>
          <cell r="P1524">
            <v>2000000</v>
          </cell>
          <cell r="Q1524">
            <v>2000000</v>
          </cell>
        </row>
        <row r="1525">
          <cell r="B1525" t="str">
            <v>30653052205</v>
          </cell>
          <cell r="C1525" t="str">
            <v>30653</v>
          </cell>
          <cell r="D1525">
            <v>2205</v>
          </cell>
          <cell r="E1525">
            <v>90000</v>
          </cell>
          <cell r="F1525">
            <v>7500</v>
          </cell>
          <cell r="G1525">
            <v>7500</v>
          </cell>
          <cell r="H1525">
            <v>7500</v>
          </cell>
          <cell r="I1525">
            <v>7500</v>
          </cell>
          <cell r="J1525">
            <v>7500</v>
          </cell>
          <cell r="K1525">
            <v>7500</v>
          </cell>
          <cell r="L1525">
            <v>7500</v>
          </cell>
          <cell r="M1525">
            <v>7500</v>
          </cell>
          <cell r="N1525">
            <v>7500</v>
          </cell>
          <cell r="O1525">
            <v>7500</v>
          </cell>
          <cell r="P1525">
            <v>7500</v>
          </cell>
          <cell r="Q1525">
            <v>7500</v>
          </cell>
        </row>
        <row r="1526">
          <cell r="B1526" t="str">
            <v>30653052206</v>
          </cell>
          <cell r="C1526" t="str">
            <v>30653</v>
          </cell>
          <cell r="D1526">
            <v>2206</v>
          </cell>
          <cell r="E1526">
            <v>17000115</v>
          </cell>
          <cell r="F1526">
            <v>1416676</v>
          </cell>
          <cell r="G1526">
            <v>1416676</v>
          </cell>
          <cell r="H1526">
            <v>1416676</v>
          </cell>
          <cell r="I1526">
            <v>1416676</v>
          </cell>
          <cell r="J1526">
            <v>1416676</v>
          </cell>
          <cell r="K1526">
            <v>1416676</v>
          </cell>
          <cell r="L1526">
            <v>1416676</v>
          </cell>
          <cell r="M1526">
            <v>1416676</v>
          </cell>
          <cell r="N1526">
            <v>1416676</v>
          </cell>
          <cell r="O1526">
            <v>1416676</v>
          </cell>
          <cell r="P1526">
            <v>1416676</v>
          </cell>
          <cell r="Q1526">
            <v>1416679</v>
          </cell>
        </row>
        <row r="1527">
          <cell r="B1527" t="str">
            <v>30653052207</v>
          </cell>
          <cell r="C1527" t="str">
            <v>30653</v>
          </cell>
          <cell r="D1527">
            <v>2207</v>
          </cell>
          <cell r="E1527">
            <v>197941</v>
          </cell>
          <cell r="F1527">
            <v>16495</v>
          </cell>
          <cell r="G1527">
            <v>16495</v>
          </cell>
          <cell r="H1527">
            <v>16495</v>
          </cell>
          <cell r="I1527">
            <v>16495</v>
          </cell>
          <cell r="J1527">
            <v>16495</v>
          </cell>
          <cell r="K1527">
            <v>16495</v>
          </cell>
          <cell r="L1527">
            <v>16495</v>
          </cell>
          <cell r="M1527">
            <v>16495</v>
          </cell>
          <cell r="N1527">
            <v>16495</v>
          </cell>
          <cell r="O1527">
            <v>16495</v>
          </cell>
          <cell r="P1527">
            <v>16495</v>
          </cell>
          <cell r="Q1527">
            <v>16496</v>
          </cell>
        </row>
        <row r="1528">
          <cell r="B1528" t="str">
            <v>30653052208</v>
          </cell>
          <cell r="C1528" t="str">
            <v>30653</v>
          </cell>
          <cell r="D1528">
            <v>2208</v>
          </cell>
          <cell r="E1528">
            <v>125600</v>
          </cell>
          <cell r="F1528">
            <v>10467</v>
          </cell>
          <cell r="G1528">
            <v>10467</v>
          </cell>
          <cell r="H1528">
            <v>10467</v>
          </cell>
          <cell r="I1528">
            <v>10467</v>
          </cell>
          <cell r="J1528">
            <v>10467</v>
          </cell>
          <cell r="K1528">
            <v>10467</v>
          </cell>
          <cell r="L1528">
            <v>10467</v>
          </cell>
          <cell r="M1528">
            <v>10467</v>
          </cell>
          <cell r="N1528">
            <v>10467</v>
          </cell>
          <cell r="O1528">
            <v>10467</v>
          </cell>
          <cell r="P1528">
            <v>10467</v>
          </cell>
          <cell r="Q1528">
            <v>10463</v>
          </cell>
        </row>
        <row r="1529">
          <cell r="B1529" t="str">
            <v>30653052301</v>
          </cell>
          <cell r="C1529" t="str">
            <v>30653</v>
          </cell>
          <cell r="D1529">
            <v>2301</v>
          </cell>
          <cell r="E1529">
            <v>77863</v>
          </cell>
          <cell r="F1529">
            <v>6489</v>
          </cell>
          <cell r="G1529">
            <v>6489</v>
          </cell>
          <cell r="H1529">
            <v>6489</v>
          </cell>
          <cell r="I1529">
            <v>6489</v>
          </cell>
          <cell r="J1529">
            <v>6489</v>
          </cell>
          <cell r="K1529">
            <v>6489</v>
          </cell>
          <cell r="L1529">
            <v>6489</v>
          </cell>
          <cell r="M1529">
            <v>6489</v>
          </cell>
          <cell r="N1529">
            <v>6489</v>
          </cell>
          <cell r="O1529">
            <v>6489</v>
          </cell>
          <cell r="P1529">
            <v>6489</v>
          </cell>
          <cell r="Q1529">
            <v>6484</v>
          </cell>
        </row>
        <row r="1530">
          <cell r="B1530" t="str">
            <v>30653052306</v>
          </cell>
          <cell r="C1530" t="str">
            <v>30653</v>
          </cell>
          <cell r="D1530">
            <v>2306</v>
          </cell>
          <cell r="E1530">
            <v>1544927</v>
          </cell>
          <cell r="F1530">
            <v>128744</v>
          </cell>
          <cell r="G1530">
            <v>128744</v>
          </cell>
          <cell r="H1530">
            <v>128744</v>
          </cell>
          <cell r="I1530">
            <v>128744</v>
          </cell>
          <cell r="J1530">
            <v>128744</v>
          </cell>
          <cell r="K1530">
            <v>128744</v>
          </cell>
          <cell r="L1530">
            <v>128744</v>
          </cell>
          <cell r="M1530">
            <v>128744</v>
          </cell>
          <cell r="N1530">
            <v>128744</v>
          </cell>
          <cell r="O1530">
            <v>128744</v>
          </cell>
          <cell r="P1530">
            <v>128744</v>
          </cell>
          <cell r="Q1530">
            <v>128743</v>
          </cell>
        </row>
        <row r="1531">
          <cell r="B1531" t="str">
            <v>30653052310</v>
          </cell>
          <cell r="C1531" t="str">
            <v>30653</v>
          </cell>
          <cell r="D1531">
            <v>2310</v>
          </cell>
          <cell r="E1531">
            <v>12104</v>
          </cell>
          <cell r="F1531">
            <v>1009</v>
          </cell>
          <cell r="G1531">
            <v>1009</v>
          </cell>
          <cell r="H1531">
            <v>1009</v>
          </cell>
          <cell r="I1531">
            <v>1009</v>
          </cell>
          <cell r="J1531">
            <v>1009</v>
          </cell>
          <cell r="K1531">
            <v>1009</v>
          </cell>
          <cell r="L1531">
            <v>1009</v>
          </cell>
          <cell r="M1531">
            <v>1009</v>
          </cell>
          <cell r="N1531">
            <v>1009</v>
          </cell>
          <cell r="O1531">
            <v>1009</v>
          </cell>
          <cell r="P1531">
            <v>1009</v>
          </cell>
          <cell r="Q1531">
            <v>1005</v>
          </cell>
        </row>
        <row r="1532">
          <cell r="B1532" t="str">
            <v>30653052402</v>
          </cell>
          <cell r="C1532" t="str">
            <v>30653</v>
          </cell>
          <cell r="D1532">
            <v>2402</v>
          </cell>
          <cell r="E1532">
            <v>1100800</v>
          </cell>
          <cell r="F1532">
            <v>91733</v>
          </cell>
          <cell r="G1532">
            <v>91733</v>
          </cell>
          <cell r="H1532">
            <v>91733</v>
          </cell>
          <cell r="I1532">
            <v>91733</v>
          </cell>
          <cell r="J1532">
            <v>91733</v>
          </cell>
          <cell r="K1532">
            <v>91733</v>
          </cell>
          <cell r="L1532">
            <v>91733</v>
          </cell>
          <cell r="M1532">
            <v>91733</v>
          </cell>
          <cell r="N1532">
            <v>91733</v>
          </cell>
          <cell r="O1532">
            <v>91733</v>
          </cell>
          <cell r="P1532">
            <v>91733</v>
          </cell>
          <cell r="Q1532">
            <v>91737</v>
          </cell>
        </row>
        <row r="1533">
          <cell r="B1533" t="str">
            <v>30653052405</v>
          </cell>
          <cell r="C1533" t="str">
            <v>30653</v>
          </cell>
          <cell r="D1533">
            <v>2405</v>
          </cell>
          <cell r="E1533">
            <v>1728477</v>
          </cell>
          <cell r="F1533">
            <v>144040</v>
          </cell>
          <cell r="G1533">
            <v>144040</v>
          </cell>
          <cell r="H1533">
            <v>144040</v>
          </cell>
          <cell r="I1533">
            <v>144040</v>
          </cell>
          <cell r="J1533">
            <v>144040</v>
          </cell>
          <cell r="K1533">
            <v>144040</v>
          </cell>
          <cell r="L1533">
            <v>144040</v>
          </cell>
          <cell r="M1533">
            <v>144040</v>
          </cell>
          <cell r="N1533">
            <v>144040</v>
          </cell>
          <cell r="O1533">
            <v>144040</v>
          </cell>
          <cell r="P1533">
            <v>144040</v>
          </cell>
          <cell r="Q1533">
            <v>144037</v>
          </cell>
        </row>
        <row r="1534">
          <cell r="B1534" t="str">
            <v>30653052602</v>
          </cell>
          <cell r="C1534" t="str">
            <v>30653</v>
          </cell>
          <cell r="D1534">
            <v>2602</v>
          </cell>
          <cell r="E1534">
            <v>269921</v>
          </cell>
          <cell r="F1534">
            <v>22493</v>
          </cell>
          <cell r="G1534">
            <v>22493</v>
          </cell>
          <cell r="H1534">
            <v>22493</v>
          </cell>
          <cell r="I1534">
            <v>22493</v>
          </cell>
          <cell r="J1534">
            <v>22493</v>
          </cell>
          <cell r="K1534">
            <v>22493</v>
          </cell>
          <cell r="L1534">
            <v>22493</v>
          </cell>
          <cell r="M1534">
            <v>22493</v>
          </cell>
          <cell r="N1534">
            <v>22493</v>
          </cell>
          <cell r="O1534">
            <v>22493</v>
          </cell>
          <cell r="P1534">
            <v>22493</v>
          </cell>
          <cell r="Q1534">
            <v>22498</v>
          </cell>
        </row>
        <row r="1535">
          <cell r="B1535" t="str">
            <v>30653052701</v>
          </cell>
          <cell r="C1535" t="str">
            <v>30653</v>
          </cell>
          <cell r="D1535">
            <v>2701</v>
          </cell>
          <cell r="E1535">
            <v>1456419</v>
          </cell>
          <cell r="F1535">
            <v>121368</v>
          </cell>
          <cell r="G1535">
            <v>121368</v>
          </cell>
          <cell r="H1535">
            <v>121368</v>
          </cell>
          <cell r="I1535">
            <v>121368</v>
          </cell>
          <cell r="J1535">
            <v>121368</v>
          </cell>
          <cell r="K1535">
            <v>121368</v>
          </cell>
          <cell r="L1535">
            <v>121368</v>
          </cell>
          <cell r="M1535">
            <v>121368</v>
          </cell>
          <cell r="N1535">
            <v>121368</v>
          </cell>
          <cell r="O1535">
            <v>121368</v>
          </cell>
          <cell r="P1535">
            <v>121368</v>
          </cell>
          <cell r="Q1535">
            <v>121371</v>
          </cell>
        </row>
        <row r="1536">
          <cell r="B1536" t="str">
            <v>30653052702</v>
          </cell>
          <cell r="C1536" t="str">
            <v>30653</v>
          </cell>
          <cell r="D1536">
            <v>2702</v>
          </cell>
          <cell r="E1536">
            <v>681919</v>
          </cell>
          <cell r="F1536">
            <v>56827</v>
          </cell>
          <cell r="G1536">
            <v>56827</v>
          </cell>
          <cell r="H1536">
            <v>56827</v>
          </cell>
          <cell r="I1536">
            <v>56827</v>
          </cell>
          <cell r="J1536">
            <v>56827</v>
          </cell>
          <cell r="K1536">
            <v>56827</v>
          </cell>
          <cell r="L1536">
            <v>56827</v>
          </cell>
          <cell r="M1536">
            <v>56827</v>
          </cell>
          <cell r="N1536">
            <v>56827</v>
          </cell>
          <cell r="O1536">
            <v>56827</v>
          </cell>
          <cell r="P1536">
            <v>56827</v>
          </cell>
          <cell r="Q1536">
            <v>56822</v>
          </cell>
        </row>
        <row r="1537">
          <cell r="B1537" t="str">
            <v>30653052705</v>
          </cell>
          <cell r="C1537" t="str">
            <v>30653</v>
          </cell>
          <cell r="D1537">
            <v>2705</v>
          </cell>
          <cell r="E1537">
            <v>962918</v>
          </cell>
          <cell r="F1537">
            <v>80243</v>
          </cell>
          <cell r="G1537">
            <v>80243</v>
          </cell>
          <cell r="H1537">
            <v>80243</v>
          </cell>
          <cell r="I1537">
            <v>80243</v>
          </cell>
          <cell r="J1537">
            <v>80243</v>
          </cell>
          <cell r="K1537">
            <v>80243</v>
          </cell>
          <cell r="L1537">
            <v>80243</v>
          </cell>
          <cell r="M1537">
            <v>80243</v>
          </cell>
          <cell r="N1537">
            <v>80243</v>
          </cell>
          <cell r="O1537">
            <v>80243</v>
          </cell>
          <cell r="P1537">
            <v>80243</v>
          </cell>
          <cell r="Q1537">
            <v>80245</v>
          </cell>
        </row>
        <row r="1538">
          <cell r="B1538" t="str">
            <v>30653052708</v>
          </cell>
          <cell r="C1538" t="str">
            <v>30653</v>
          </cell>
          <cell r="D1538">
            <v>2708</v>
          </cell>
          <cell r="E1538">
            <v>11000</v>
          </cell>
          <cell r="F1538">
            <v>917</v>
          </cell>
          <cell r="G1538">
            <v>917</v>
          </cell>
          <cell r="H1538">
            <v>917</v>
          </cell>
          <cell r="I1538">
            <v>917</v>
          </cell>
          <cell r="J1538">
            <v>917</v>
          </cell>
          <cell r="K1538">
            <v>917</v>
          </cell>
          <cell r="L1538">
            <v>917</v>
          </cell>
          <cell r="M1538">
            <v>917</v>
          </cell>
          <cell r="N1538">
            <v>917</v>
          </cell>
          <cell r="O1538">
            <v>917</v>
          </cell>
          <cell r="P1538">
            <v>917</v>
          </cell>
          <cell r="Q1538">
            <v>913</v>
          </cell>
        </row>
        <row r="1539">
          <cell r="B1539" t="str">
            <v>30653052712</v>
          </cell>
          <cell r="C1539" t="str">
            <v>30653</v>
          </cell>
          <cell r="D1539">
            <v>2712</v>
          </cell>
          <cell r="E1539">
            <v>204100</v>
          </cell>
          <cell r="F1539">
            <v>17008</v>
          </cell>
          <cell r="G1539">
            <v>17008</v>
          </cell>
          <cell r="H1539">
            <v>17008</v>
          </cell>
          <cell r="I1539">
            <v>17008</v>
          </cell>
          <cell r="J1539">
            <v>17008</v>
          </cell>
          <cell r="K1539">
            <v>17008</v>
          </cell>
          <cell r="L1539">
            <v>17008</v>
          </cell>
          <cell r="M1539">
            <v>17008</v>
          </cell>
          <cell r="N1539">
            <v>17008</v>
          </cell>
          <cell r="O1539">
            <v>17008</v>
          </cell>
          <cell r="P1539">
            <v>17008</v>
          </cell>
          <cell r="Q1539">
            <v>17012</v>
          </cell>
        </row>
        <row r="1540">
          <cell r="B1540" t="str">
            <v>30653052800</v>
          </cell>
          <cell r="C1540" t="str">
            <v>30653</v>
          </cell>
          <cell r="D1540">
            <v>2800</v>
          </cell>
          <cell r="E1540">
            <v>3117391</v>
          </cell>
          <cell r="F1540">
            <v>259783</v>
          </cell>
          <cell r="G1540">
            <v>259783</v>
          </cell>
          <cell r="H1540">
            <v>259783</v>
          </cell>
          <cell r="I1540">
            <v>259783</v>
          </cell>
          <cell r="J1540">
            <v>259783</v>
          </cell>
          <cell r="K1540">
            <v>259783</v>
          </cell>
          <cell r="L1540">
            <v>259783</v>
          </cell>
          <cell r="M1540">
            <v>259783</v>
          </cell>
          <cell r="N1540">
            <v>259783</v>
          </cell>
          <cell r="O1540">
            <v>259783</v>
          </cell>
          <cell r="P1540">
            <v>259783</v>
          </cell>
          <cell r="Q1540">
            <v>259778</v>
          </cell>
        </row>
        <row r="1541">
          <cell r="B1541" t="str">
            <v>30653052801</v>
          </cell>
          <cell r="C1541" t="str">
            <v>30653</v>
          </cell>
          <cell r="D1541">
            <v>2801</v>
          </cell>
          <cell r="E1541">
            <v>10406349</v>
          </cell>
          <cell r="F1541">
            <v>867196</v>
          </cell>
          <cell r="G1541">
            <v>867196</v>
          </cell>
          <cell r="H1541">
            <v>867196</v>
          </cell>
          <cell r="I1541">
            <v>867196</v>
          </cell>
          <cell r="J1541">
            <v>867196</v>
          </cell>
          <cell r="K1541">
            <v>867196</v>
          </cell>
          <cell r="L1541">
            <v>867196</v>
          </cell>
          <cell r="M1541">
            <v>867196</v>
          </cell>
          <cell r="N1541">
            <v>867196</v>
          </cell>
          <cell r="O1541">
            <v>867196</v>
          </cell>
          <cell r="P1541">
            <v>867196</v>
          </cell>
          <cell r="Q1541">
            <v>867193</v>
          </cell>
        </row>
        <row r="1542">
          <cell r="B1542" t="str">
            <v>30653052900</v>
          </cell>
          <cell r="C1542" t="str">
            <v>30653</v>
          </cell>
          <cell r="D1542">
            <v>2900</v>
          </cell>
          <cell r="E1542">
            <v>1961573</v>
          </cell>
          <cell r="F1542">
            <v>163464</v>
          </cell>
          <cell r="G1542">
            <v>163464</v>
          </cell>
          <cell r="H1542">
            <v>163464</v>
          </cell>
          <cell r="I1542">
            <v>163464</v>
          </cell>
          <cell r="J1542">
            <v>163464</v>
          </cell>
          <cell r="K1542">
            <v>163464</v>
          </cell>
          <cell r="L1542">
            <v>163464</v>
          </cell>
          <cell r="M1542">
            <v>163464</v>
          </cell>
          <cell r="N1542">
            <v>163464</v>
          </cell>
          <cell r="O1542">
            <v>163464</v>
          </cell>
          <cell r="P1542">
            <v>163464</v>
          </cell>
          <cell r="Q1542">
            <v>163469</v>
          </cell>
        </row>
        <row r="1543">
          <cell r="B1543" t="str">
            <v>30653052904</v>
          </cell>
          <cell r="C1543" t="str">
            <v>30653</v>
          </cell>
          <cell r="D1543">
            <v>2904</v>
          </cell>
          <cell r="E1543">
            <v>202000</v>
          </cell>
          <cell r="F1543">
            <v>16833</v>
          </cell>
          <cell r="G1543">
            <v>16833</v>
          </cell>
          <cell r="H1543">
            <v>16833</v>
          </cell>
          <cell r="I1543">
            <v>16833</v>
          </cell>
          <cell r="J1543">
            <v>16833</v>
          </cell>
          <cell r="K1543">
            <v>16833</v>
          </cell>
          <cell r="L1543">
            <v>16833</v>
          </cell>
          <cell r="M1543">
            <v>16833</v>
          </cell>
          <cell r="N1543">
            <v>16833</v>
          </cell>
          <cell r="O1543">
            <v>16833</v>
          </cell>
          <cell r="P1543">
            <v>16833</v>
          </cell>
          <cell r="Q1543">
            <v>16837</v>
          </cell>
        </row>
        <row r="1544">
          <cell r="B1544" t="str">
            <v>30653052907</v>
          </cell>
          <cell r="C1544" t="str">
            <v>30653</v>
          </cell>
          <cell r="D1544">
            <v>2907</v>
          </cell>
          <cell r="E1544">
            <v>5187904</v>
          </cell>
          <cell r="F1544">
            <v>432325</v>
          </cell>
          <cell r="G1544">
            <v>432325</v>
          </cell>
          <cell r="H1544">
            <v>432325</v>
          </cell>
          <cell r="I1544">
            <v>432325</v>
          </cell>
          <cell r="J1544">
            <v>432325</v>
          </cell>
          <cell r="K1544">
            <v>432325</v>
          </cell>
          <cell r="L1544">
            <v>432325</v>
          </cell>
          <cell r="M1544">
            <v>432325</v>
          </cell>
          <cell r="N1544">
            <v>432325</v>
          </cell>
          <cell r="O1544">
            <v>432325</v>
          </cell>
          <cell r="P1544">
            <v>432325</v>
          </cell>
          <cell r="Q1544">
            <v>432329</v>
          </cell>
        </row>
        <row r="1545">
          <cell r="B1545" t="str">
            <v>30653052908</v>
          </cell>
          <cell r="C1545" t="str">
            <v>30653</v>
          </cell>
          <cell r="D1545">
            <v>2908</v>
          </cell>
          <cell r="E1545">
            <v>130251</v>
          </cell>
          <cell r="F1545">
            <v>10854</v>
          </cell>
          <cell r="G1545">
            <v>10854</v>
          </cell>
          <cell r="H1545">
            <v>10854</v>
          </cell>
          <cell r="I1545">
            <v>10854</v>
          </cell>
          <cell r="J1545">
            <v>10854</v>
          </cell>
          <cell r="K1545">
            <v>10854</v>
          </cell>
          <cell r="L1545">
            <v>10854</v>
          </cell>
          <cell r="M1545">
            <v>10854</v>
          </cell>
          <cell r="N1545">
            <v>10854</v>
          </cell>
          <cell r="O1545">
            <v>10854</v>
          </cell>
          <cell r="P1545">
            <v>10854</v>
          </cell>
          <cell r="Q1545">
            <v>10857</v>
          </cell>
        </row>
        <row r="1546">
          <cell r="B1546" t="str">
            <v>30653052912</v>
          </cell>
          <cell r="C1546" t="str">
            <v>30653</v>
          </cell>
          <cell r="D1546">
            <v>2912</v>
          </cell>
          <cell r="E1546">
            <v>2101290</v>
          </cell>
          <cell r="F1546">
            <v>175108</v>
          </cell>
          <cell r="G1546">
            <v>175108</v>
          </cell>
          <cell r="H1546">
            <v>175108</v>
          </cell>
          <cell r="I1546">
            <v>175108</v>
          </cell>
          <cell r="J1546">
            <v>175108</v>
          </cell>
          <cell r="K1546">
            <v>175108</v>
          </cell>
          <cell r="L1546">
            <v>175108</v>
          </cell>
          <cell r="M1546">
            <v>175108</v>
          </cell>
          <cell r="N1546">
            <v>175108</v>
          </cell>
          <cell r="O1546">
            <v>175108</v>
          </cell>
          <cell r="P1546">
            <v>175108</v>
          </cell>
          <cell r="Q1546">
            <v>175102</v>
          </cell>
        </row>
        <row r="1547">
          <cell r="B1547" t="str">
            <v>30653052914</v>
          </cell>
          <cell r="C1547" t="str">
            <v>30653</v>
          </cell>
          <cell r="D1547">
            <v>2914</v>
          </cell>
          <cell r="E1547">
            <v>170000</v>
          </cell>
          <cell r="F1547">
            <v>30000</v>
          </cell>
          <cell r="G1547">
            <v>30000</v>
          </cell>
          <cell r="H1547">
            <v>30000</v>
          </cell>
          <cell r="I1547">
            <v>20000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30000</v>
          </cell>
          <cell r="O1547">
            <v>30000</v>
          </cell>
          <cell r="P1547">
            <v>0</v>
          </cell>
          <cell r="Q1547">
            <v>0</v>
          </cell>
        </row>
        <row r="1548">
          <cell r="B1548" t="str">
            <v>30653052916</v>
          </cell>
          <cell r="C1548" t="str">
            <v>30653</v>
          </cell>
          <cell r="D1548">
            <v>2916</v>
          </cell>
          <cell r="E1548">
            <v>966500</v>
          </cell>
          <cell r="F1548">
            <v>80542</v>
          </cell>
          <cell r="G1548">
            <v>80542</v>
          </cell>
          <cell r="H1548">
            <v>80542</v>
          </cell>
          <cell r="I1548">
            <v>80542</v>
          </cell>
          <cell r="J1548">
            <v>80542</v>
          </cell>
          <cell r="K1548">
            <v>80542</v>
          </cell>
          <cell r="L1548">
            <v>80542</v>
          </cell>
          <cell r="M1548">
            <v>80542</v>
          </cell>
          <cell r="N1548">
            <v>80542</v>
          </cell>
          <cell r="O1548">
            <v>80542</v>
          </cell>
          <cell r="P1548">
            <v>80542</v>
          </cell>
          <cell r="Q1548">
            <v>80538</v>
          </cell>
        </row>
        <row r="1549">
          <cell r="B1549" t="str">
            <v>30653052919</v>
          </cell>
          <cell r="C1549" t="str">
            <v>30653</v>
          </cell>
          <cell r="D1549">
            <v>2919</v>
          </cell>
          <cell r="E1549">
            <v>2814833</v>
          </cell>
          <cell r="F1549">
            <v>234569</v>
          </cell>
          <cell r="G1549">
            <v>234569</v>
          </cell>
          <cell r="H1549">
            <v>234569</v>
          </cell>
          <cell r="I1549">
            <v>234569</v>
          </cell>
          <cell r="J1549">
            <v>234569</v>
          </cell>
          <cell r="K1549">
            <v>234569</v>
          </cell>
          <cell r="L1549">
            <v>234569</v>
          </cell>
          <cell r="M1549">
            <v>234569</v>
          </cell>
          <cell r="N1549">
            <v>234569</v>
          </cell>
          <cell r="O1549">
            <v>234569</v>
          </cell>
          <cell r="P1549">
            <v>234569</v>
          </cell>
          <cell r="Q1549">
            <v>234574</v>
          </cell>
        </row>
        <row r="1550">
          <cell r="B1550" t="str">
            <v>30653053101</v>
          </cell>
          <cell r="C1550" t="str">
            <v>30653</v>
          </cell>
          <cell r="D1550">
            <v>3101</v>
          </cell>
          <cell r="E1550">
            <v>4102906</v>
          </cell>
          <cell r="F1550">
            <v>341909</v>
          </cell>
          <cell r="G1550">
            <v>341909</v>
          </cell>
          <cell r="H1550">
            <v>341909</v>
          </cell>
          <cell r="I1550">
            <v>341909</v>
          </cell>
          <cell r="J1550">
            <v>341909</v>
          </cell>
          <cell r="K1550">
            <v>341909</v>
          </cell>
          <cell r="L1550">
            <v>341909</v>
          </cell>
          <cell r="M1550">
            <v>341909</v>
          </cell>
          <cell r="N1550">
            <v>341909</v>
          </cell>
          <cell r="O1550">
            <v>341909</v>
          </cell>
          <cell r="P1550">
            <v>341909</v>
          </cell>
          <cell r="Q1550">
            <v>341907</v>
          </cell>
        </row>
        <row r="1551">
          <cell r="B1551" t="str">
            <v>30653053103</v>
          </cell>
          <cell r="C1551" t="str">
            <v>30653</v>
          </cell>
          <cell r="D1551">
            <v>3103</v>
          </cell>
          <cell r="E1551">
            <v>2377522</v>
          </cell>
          <cell r="F1551">
            <v>198127</v>
          </cell>
          <cell r="G1551">
            <v>198127</v>
          </cell>
          <cell r="H1551">
            <v>198127</v>
          </cell>
          <cell r="I1551">
            <v>198127</v>
          </cell>
          <cell r="J1551">
            <v>198127</v>
          </cell>
          <cell r="K1551">
            <v>198127</v>
          </cell>
          <cell r="L1551">
            <v>198127</v>
          </cell>
          <cell r="M1551">
            <v>198127</v>
          </cell>
          <cell r="N1551">
            <v>198127</v>
          </cell>
          <cell r="O1551">
            <v>198127</v>
          </cell>
          <cell r="P1551">
            <v>198127</v>
          </cell>
          <cell r="Q1551">
            <v>198125</v>
          </cell>
        </row>
        <row r="1552">
          <cell r="B1552" t="str">
            <v>30653053106</v>
          </cell>
          <cell r="C1552" t="str">
            <v>30653</v>
          </cell>
          <cell r="D1552">
            <v>3106</v>
          </cell>
          <cell r="E1552">
            <v>85497</v>
          </cell>
          <cell r="F1552">
            <v>7125</v>
          </cell>
          <cell r="G1552">
            <v>7125</v>
          </cell>
          <cell r="H1552">
            <v>7125</v>
          </cell>
          <cell r="I1552">
            <v>7125</v>
          </cell>
          <cell r="J1552">
            <v>7125</v>
          </cell>
          <cell r="K1552">
            <v>7125</v>
          </cell>
          <cell r="L1552">
            <v>7125</v>
          </cell>
          <cell r="M1552">
            <v>7125</v>
          </cell>
          <cell r="N1552">
            <v>7125</v>
          </cell>
          <cell r="O1552">
            <v>7125</v>
          </cell>
          <cell r="P1552">
            <v>7125</v>
          </cell>
          <cell r="Q1552">
            <v>7122</v>
          </cell>
        </row>
        <row r="1553">
          <cell r="B1553" t="str">
            <v>30653053110</v>
          </cell>
          <cell r="C1553" t="str">
            <v>30653</v>
          </cell>
          <cell r="D1553">
            <v>3110</v>
          </cell>
          <cell r="E1553">
            <v>148891</v>
          </cell>
          <cell r="F1553">
            <v>12408</v>
          </cell>
          <cell r="G1553">
            <v>12408</v>
          </cell>
          <cell r="H1553">
            <v>12408</v>
          </cell>
          <cell r="I1553">
            <v>12408</v>
          </cell>
          <cell r="J1553">
            <v>12408</v>
          </cell>
          <cell r="K1553">
            <v>12408</v>
          </cell>
          <cell r="L1553">
            <v>12408</v>
          </cell>
          <cell r="M1553">
            <v>12408</v>
          </cell>
          <cell r="N1553">
            <v>12408</v>
          </cell>
          <cell r="O1553">
            <v>12408</v>
          </cell>
          <cell r="P1553">
            <v>12408</v>
          </cell>
          <cell r="Q1553">
            <v>12403</v>
          </cell>
        </row>
        <row r="1554">
          <cell r="B1554" t="str">
            <v>30653053111</v>
          </cell>
          <cell r="C1554" t="str">
            <v>30653</v>
          </cell>
          <cell r="D1554">
            <v>3111</v>
          </cell>
          <cell r="E1554">
            <v>2985991</v>
          </cell>
          <cell r="F1554">
            <v>248832</v>
          </cell>
          <cell r="G1554">
            <v>248832</v>
          </cell>
          <cell r="H1554">
            <v>248832</v>
          </cell>
          <cell r="I1554">
            <v>248832</v>
          </cell>
          <cell r="J1554">
            <v>248832</v>
          </cell>
          <cell r="K1554">
            <v>248832</v>
          </cell>
          <cell r="L1554">
            <v>248832</v>
          </cell>
          <cell r="M1554">
            <v>248832</v>
          </cell>
          <cell r="N1554">
            <v>248832</v>
          </cell>
          <cell r="O1554">
            <v>248832</v>
          </cell>
          <cell r="P1554">
            <v>248832</v>
          </cell>
          <cell r="Q1554">
            <v>248839</v>
          </cell>
        </row>
        <row r="1555">
          <cell r="B1555" t="str">
            <v>30653053113</v>
          </cell>
          <cell r="C1555" t="str">
            <v>30653</v>
          </cell>
          <cell r="D1555">
            <v>3113</v>
          </cell>
          <cell r="E1555">
            <v>487709</v>
          </cell>
          <cell r="F1555">
            <v>40642</v>
          </cell>
          <cell r="G1555">
            <v>40642</v>
          </cell>
          <cell r="H1555">
            <v>40642</v>
          </cell>
          <cell r="I1555">
            <v>40642</v>
          </cell>
          <cell r="J1555">
            <v>40642</v>
          </cell>
          <cell r="K1555">
            <v>40642</v>
          </cell>
          <cell r="L1555">
            <v>40642</v>
          </cell>
          <cell r="M1555">
            <v>40642</v>
          </cell>
          <cell r="N1555">
            <v>40642</v>
          </cell>
          <cell r="O1555">
            <v>40642</v>
          </cell>
          <cell r="P1555">
            <v>40642</v>
          </cell>
          <cell r="Q1555">
            <v>40647</v>
          </cell>
        </row>
        <row r="1556">
          <cell r="B1556" t="str">
            <v>30653053114</v>
          </cell>
          <cell r="C1556" t="str">
            <v>30653</v>
          </cell>
          <cell r="D1556">
            <v>3114</v>
          </cell>
          <cell r="E1556">
            <v>263916</v>
          </cell>
          <cell r="F1556">
            <v>21993</v>
          </cell>
          <cell r="G1556">
            <v>21993</v>
          </cell>
          <cell r="H1556">
            <v>21993</v>
          </cell>
          <cell r="I1556">
            <v>21993</v>
          </cell>
          <cell r="J1556">
            <v>21993</v>
          </cell>
          <cell r="K1556">
            <v>21993</v>
          </cell>
          <cell r="L1556">
            <v>21993</v>
          </cell>
          <cell r="M1556">
            <v>21993</v>
          </cell>
          <cell r="N1556">
            <v>21993</v>
          </cell>
          <cell r="O1556">
            <v>21993</v>
          </cell>
          <cell r="P1556">
            <v>21993</v>
          </cell>
          <cell r="Q1556">
            <v>21993</v>
          </cell>
        </row>
        <row r="1557">
          <cell r="B1557" t="str">
            <v>30653053302</v>
          </cell>
          <cell r="C1557" t="str">
            <v>30653</v>
          </cell>
          <cell r="D1557">
            <v>3302</v>
          </cell>
          <cell r="E1557">
            <v>5722254</v>
          </cell>
          <cell r="F1557">
            <v>476855</v>
          </cell>
          <cell r="G1557">
            <v>476855</v>
          </cell>
          <cell r="H1557">
            <v>476855</v>
          </cell>
          <cell r="I1557">
            <v>476855</v>
          </cell>
          <cell r="J1557">
            <v>476855</v>
          </cell>
          <cell r="K1557">
            <v>476855</v>
          </cell>
          <cell r="L1557">
            <v>476855</v>
          </cell>
          <cell r="M1557">
            <v>476855</v>
          </cell>
          <cell r="N1557">
            <v>476855</v>
          </cell>
          <cell r="O1557">
            <v>476855</v>
          </cell>
          <cell r="P1557">
            <v>476855</v>
          </cell>
          <cell r="Q1557">
            <v>476849</v>
          </cell>
        </row>
        <row r="1558">
          <cell r="B1558" t="str">
            <v>30653053303</v>
          </cell>
          <cell r="C1558" t="str">
            <v>30653</v>
          </cell>
          <cell r="D1558">
            <v>3303</v>
          </cell>
          <cell r="E1558">
            <v>705576</v>
          </cell>
          <cell r="F1558">
            <v>58798</v>
          </cell>
          <cell r="G1558">
            <v>58798</v>
          </cell>
          <cell r="H1558">
            <v>58798</v>
          </cell>
          <cell r="I1558">
            <v>58798</v>
          </cell>
          <cell r="J1558">
            <v>58798</v>
          </cell>
          <cell r="K1558">
            <v>58798</v>
          </cell>
          <cell r="L1558">
            <v>58798</v>
          </cell>
          <cell r="M1558">
            <v>58798</v>
          </cell>
          <cell r="N1558">
            <v>58798</v>
          </cell>
          <cell r="O1558">
            <v>58798</v>
          </cell>
          <cell r="P1558">
            <v>58798</v>
          </cell>
          <cell r="Q1558">
            <v>58798</v>
          </cell>
        </row>
        <row r="1559">
          <cell r="B1559" t="str">
            <v>30653053401</v>
          </cell>
          <cell r="C1559" t="str">
            <v>30653</v>
          </cell>
          <cell r="D1559">
            <v>3401</v>
          </cell>
          <cell r="E1559">
            <v>129050</v>
          </cell>
          <cell r="F1559">
            <v>10754</v>
          </cell>
          <cell r="G1559">
            <v>10754</v>
          </cell>
          <cell r="H1559">
            <v>10754</v>
          </cell>
          <cell r="I1559">
            <v>10754</v>
          </cell>
          <cell r="J1559">
            <v>10754</v>
          </cell>
          <cell r="K1559">
            <v>10754</v>
          </cell>
          <cell r="L1559">
            <v>10754</v>
          </cell>
          <cell r="M1559">
            <v>10754</v>
          </cell>
          <cell r="N1559">
            <v>10754</v>
          </cell>
          <cell r="O1559">
            <v>10754</v>
          </cell>
          <cell r="P1559">
            <v>10754</v>
          </cell>
          <cell r="Q1559">
            <v>10756</v>
          </cell>
        </row>
        <row r="1560">
          <cell r="B1560" t="str">
            <v>30653053402</v>
          </cell>
          <cell r="C1560" t="str">
            <v>30653</v>
          </cell>
          <cell r="D1560">
            <v>3402</v>
          </cell>
          <cell r="E1560">
            <v>16040453</v>
          </cell>
          <cell r="F1560">
            <v>24781</v>
          </cell>
          <cell r="G1560">
            <v>43125</v>
          </cell>
          <cell r="H1560">
            <v>130004</v>
          </cell>
          <cell r="I1560">
            <v>847123</v>
          </cell>
          <cell r="J1560">
            <v>49623</v>
          </cell>
          <cell r="K1560">
            <v>14003571</v>
          </cell>
          <cell r="L1560">
            <v>41914</v>
          </cell>
          <cell r="M1560">
            <v>44781</v>
          </cell>
          <cell r="N1560">
            <v>768023</v>
          </cell>
          <cell r="O1560">
            <v>36120</v>
          </cell>
          <cell r="P1560">
            <v>26119</v>
          </cell>
          <cell r="Q1560">
            <v>25269</v>
          </cell>
        </row>
        <row r="1561">
          <cell r="B1561" t="str">
            <v>30653053403</v>
          </cell>
          <cell r="C1561" t="str">
            <v>30653</v>
          </cell>
          <cell r="D1561">
            <v>3403</v>
          </cell>
          <cell r="E1561">
            <v>118475</v>
          </cell>
          <cell r="F1561">
            <v>9873</v>
          </cell>
          <cell r="G1561">
            <v>9873</v>
          </cell>
          <cell r="H1561">
            <v>9873</v>
          </cell>
          <cell r="I1561">
            <v>9873</v>
          </cell>
          <cell r="J1561">
            <v>9873</v>
          </cell>
          <cell r="K1561">
            <v>9873</v>
          </cell>
          <cell r="L1561">
            <v>9873</v>
          </cell>
          <cell r="M1561">
            <v>9873</v>
          </cell>
          <cell r="N1561">
            <v>9873</v>
          </cell>
          <cell r="O1561">
            <v>9873</v>
          </cell>
          <cell r="P1561">
            <v>9873</v>
          </cell>
          <cell r="Q1561">
            <v>9872</v>
          </cell>
        </row>
        <row r="1562">
          <cell r="B1562" t="str">
            <v>30653053404</v>
          </cell>
          <cell r="C1562" t="str">
            <v>30653</v>
          </cell>
          <cell r="D1562">
            <v>3404</v>
          </cell>
          <cell r="E1562">
            <v>339728</v>
          </cell>
          <cell r="F1562">
            <v>28311</v>
          </cell>
          <cell r="G1562">
            <v>28311</v>
          </cell>
          <cell r="H1562">
            <v>28311</v>
          </cell>
          <cell r="I1562">
            <v>28311</v>
          </cell>
          <cell r="J1562">
            <v>28311</v>
          </cell>
          <cell r="K1562">
            <v>28311</v>
          </cell>
          <cell r="L1562">
            <v>28311</v>
          </cell>
          <cell r="M1562">
            <v>28311</v>
          </cell>
          <cell r="N1562">
            <v>28311</v>
          </cell>
          <cell r="O1562">
            <v>28311</v>
          </cell>
          <cell r="P1562">
            <v>28311</v>
          </cell>
          <cell r="Q1562">
            <v>28307</v>
          </cell>
        </row>
        <row r="1563">
          <cell r="B1563" t="str">
            <v>30653053405</v>
          </cell>
          <cell r="C1563" t="str">
            <v>30653</v>
          </cell>
          <cell r="D1563">
            <v>3405</v>
          </cell>
          <cell r="E1563">
            <v>114261</v>
          </cell>
          <cell r="F1563">
            <v>9522</v>
          </cell>
          <cell r="G1563">
            <v>9522</v>
          </cell>
          <cell r="H1563">
            <v>9522</v>
          </cell>
          <cell r="I1563">
            <v>9522</v>
          </cell>
          <cell r="J1563">
            <v>9522</v>
          </cell>
          <cell r="K1563">
            <v>9522</v>
          </cell>
          <cell r="L1563">
            <v>9522</v>
          </cell>
          <cell r="M1563">
            <v>9522</v>
          </cell>
          <cell r="N1563">
            <v>9522</v>
          </cell>
          <cell r="O1563">
            <v>9522</v>
          </cell>
          <cell r="P1563">
            <v>9522</v>
          </cell>
          <cell r="Q1563">
            <v>9519</v>
          </cell>
        </row>
        <row r="1564">
          <cell r="B1564" t="str">
            <v>30653053406</v>
          </cell>
          <cell r="C1564" t="str">
            <v>30653</v>
          </cell>
          <cell r="D1564">
            <v>3406</v>
          </cell>
          <cell r="E1564">
            <v>1639</v>
          </cell>
          <cell r="F1564">
            <v>137</v>
          </cell>
          <cell r="G1564">
            <v>137</v>
          </cell>
          <cell r="H1564">
            <v>137</v>
          </cell>
          <cell r="I1564">
            <v>137</v>
          </cell>
          <cell r="J1564">
            <v>137</v>
          </cell>
          <cell r="K1564">
            <v>137</v>
          </cell>
          <cell r="L1564">
            <v>137</v>
          </cell>
          <cell r="M1564">
            <v>137</v>
          </cell>
          <cell r="N1564">
            <v>137</v>
          </cell>
          <cell r="O1564">
            <v>137</v>
          </cell>
          <cell r="P1564">
            <v>137</v>
          </cell>
          <cell r="Q1564">
            <v>132</v>
          </cell>
        </row>
        <row r="1565">
          <cell r="B1565" t="str">
            <v>30653053410</v>
          </cell>
          <cell r="C1565" t="str">
            <v>30653</v>
          </cell>
          <cell r="D1565">
            <v>3410</v>
          </cell>
          <cell r="E1565">
            <v>39453</v>
          </cell>
          <cell r="F1565">
            <v>3288</v>
          </cell>
          <cell r="G1565">
            <v>3288</v>
          </cell>
          <cell r="H1565">
            <v>3288</v>
          </cell>
          <cell r="I1565">
            <v>3288</v>
          </cell>
          <cell r="J1565">
            <v>3288</v>
          </cell>
          <cell r="K1565">
            <v>3288</v>
          </cell>
          <cell r="L1565">
            <v>3288</v>
          </cell>
          <cell r="M1565">
            <v>3288</v>
          </cell>
          <cell r="N1565">
            <v>3288</v>
          </cell>
          <cell r="O1565">
            <v>3288</v>
          </cell>
          <cell r="P1565">
            <v>3288</v>
          </cell>
          <cell r="Q1565">
            <v>3285</v>
          </cell>
        </row>
        <row r="1566">
          <cell r="B1566" t="str">
            <v>30653053418</v>
          </cell>
          <cell r="C1566" t="str">
            <v>30653</v>
          </cell>
          <cell r="D1566">
            <v>3418</v>
          </cell>
          <cell r="E1566">
            <v>54010</v>
          </cell>
          <cell r="F1566">
            <v>4501</v>
          </cell>
          <cell r="G1566">
            <v>4501</v>
          </cell>
          <cell r="H1566">
            <v>4501</v>
          </cell>
          <cell r="I1566">
            <v>4501</v>
          </cell>
          <cell r="J1566">
            <v>4501</v>
          </cell>
          <cell r="K1566">
            <v>4501</v>
          </cell>
          <cell r="L1566">
            <v>4501</v>
          </cell>
          <cell r="M1566">
            <v>4501</v>
          </cell>
          <cell r="N1566">
            <v>4501</v>
          </cell>
          <cell r="O1566">
            <v>4501</v>
          </cell>
          <cell r="P1566">
            <v>4501</v>
          </cell>
          <cell r="Q1566">
            <v>4499</v>
          </cell>
        </row>
        <row r="1567">
          <cell r="B1567" t="str">
            <v>30653053419</v>
          </cell>
          <cell r="C1567" t="str">
            <v>30653</v>
          </cell>
          <cell r="D1567">
            <v>3419</v>
          </cell>
          <cell r="E1567">
            <v>119071</v>
          </cell>
          <cell r="F1567">
            <v>9923</v>
          </cell>
          <cell r="G1567">
            <v>9923</v>
          </cell>
          <cell r="H1567">
            <v>9923</v>
          </cell>
          <cell r="I1567">
            <v>9923</v>
          </cell>
          <cell r="J1567">
            <v>9923</v>
          </cell>
          <cell r="K1567">
            <v>9923</v>
          </cell>
          <cell r="L1567">
            <v>9923</v>
          </cell>
          <cell r="M1567">
            <v>9923</v>
          </cell>
          <cell r="N1567">
            <v>9923</v>
          </cell>
          <cell r="O1567">
            <v>9923</v>
          </cell>
          <cell r="P1567">
            <v>9923</v>
          </cell>
          <cell r="Q1567">
            <v>9918</v>
          </cell>
        </row>
        <row r="1568">
          <cell r="B1568" t="str">
            <v>30653053420</v>
          </cell>
          <cell r="C1568" t="str">
            <v>30653</v>
          </cell>
          <cell r="D1568">
            <v>3420</v>
          </cell>
          <cell r="E1568">
            <v>1584366</v>
          </cell>
          <cell r="F1568">
            <v>132031</v>
          </cell>
          <cell r="G1568">
            <v>132031</v>
          </cell>
          <cell r="H1568">
            <v>132031</v>
          </cell>
          <cell r="I1568">
            <v>132031</v>
          </cell>
          <cell r="J1568">
            <v>132031</v>
          </cell>
          <cell r="K1568">
            <v>132031</v>
          </cell>
          <cell r="L1568">
            <v>132031</v>
          </cell>
          <cell r="M1568">
            <v>132031</v>
          </cell>
          <cell r="N1568">
            <v>132031</v>
          </cell>
          <cell r="O1568">
            <v>132031</v>
          </cell>
          <cell r="P1568">
            <v>132031</v>
          </cell>
          <cell r="Q1568">
            <v>132025</v>
          </cell>
        </row>
        <row r="1569">
          <cell r="B1569" t="str">
            <v>30653053424</v>
          </cell>
          <cell r="C1569" t="str">
            <v>30653</v>
          </cell>
          <cell r="D1569">
            <v>3424</v>
          </cell>
          <cell r="E1569">
            <v>1940608</v>
          </cell>
          <cell r="F1569">
            <v>161717</v>
          </cell>
          <cell r="G1569">
            <v>161717</v>
          </cell>
          <cell r="H1569">
            <v>161717</v>
          </cell>
          <cell r="I1569">
            <v>161717</v>
          </cell>
          <cell r="J1569">
            <v>161717</v>
          </cell>
          <cell r="K1569">
            <v>161717</v>
          </cell>
          <cell r="L1569">
            <v>161717</v>
          </cell>
          <cell r="M1569">
            <v>161717</v>
          </cell>
          <cell r="N1569">
            <v>161717</v>
          </cell>
          <cell r="O1569">
            <v>161717</v>
          </cell>
          <cell r="P1569">
            <v>161717</v>
          </cell>
          <cell r="Q1569">
            <v>161721</v>
          </cell>
        </row>
        <row r="1570">
          <cell r="B1570" t="str">
            <v>30653053425</v>
          </cell>
          <cell r="C1570" t="str">
            <v>30653</v>
          </cell>
          <cell r="D1570">
            <v>3425</v>
          </cell>
          <cell r="E1570">
            <v>626714</v>
          </cell>
          <cell r="F1570">
            <v>52226</v>
          </cell>
          <cell r="G1570">
            <v>52226</v>
          </cell>
          <cell r="H1570">
            <v>52226</v>
          </cell>
          <cell r="I1570">
            <v>52226</v>
          </cell>
          <cell r="J1570">
            <v>52226</v>
          </cell>
          <cell r="K1570">
            <v>52226</v>
          </cell>
          <cell r="L1570">
            <v>52226</v>
          </cell>
          <cell r="M1570">
            <v>52226</v>
          </cell>
          <cell r="N1570">
            <v>52226</v>
          </cell>
          <cell r="O1570">
            <v>52226</v>
          </cell>
          <cell r="P1570">
            <v>52226</v>
          </cell>
          <cell r="Q1570">
            <v>52228</v>
          </cell>
        </row>
        <row r="1571">
          <cell r="B1571" t="str">
            <v>30653053428</v>
          </cell>
          <cell r="C1571" t="str">
            <v>30653</v>
          </cell>
          <cell r="D1571">
            <v>3428</v>
          </cell>
          <cell r="E1571">
            <v>51000</v>
          </cell>
          <cell r="F1571">
            <v>4250</v>
          </cell>
          <cell r="G1571">
            <v>4250</v>
          </cell>
          <cell r="H1571">
            <v>4250</v>
          </cell>
          <cell r="I1571">
            <v>4250</v>
          </cell>
          <cell r="J1571">
            <v>4250</v>
          </cell>
          <cell r="K1571">
            <v>4250</v>
          </cell>
          <cell r="L1571">
            <v>4250</v>
          </cell>
          <cell r="M1571">
            <v>4250</v>
          </cell>
          <cell r="N1571">
            <v>4250</v>
          </cell>
          <cell r="O1571">
            <v>4250</v>
          </cell>
          <cell r="P1571">
            <v>4250</v>
          </cell>
          <cell r="Q1571">
            <v>4250</v>
          </cell>
        </row>
        <row r="1572">
          <cell r="B1572" t="str">
            <v>30653053429</v>
          </cell>
          <cell r="C1572" t="str">
            <v>30653</v>
          </cell>
          <cell r="D1572">
            <v>3429</v>
          </cell>
          <cell r="E1572">
            <v>729568</v>
          </cell>
          <cell r="F1572">
            <v>60797</v>
          </cell>
          <cell r="G1572">
            <v>60797</v>
          </cell>
          <cell r="H1572">
            <v>60797</v>
          </cell>
          <cell r="I1572">
            <v>60797</v>
          </cell>
          <cell r="J1572">
            <v>60797</v>
          </cell>
          <cell r="K1572">
            <v>60797</v>
          </cell>
          <cell r="L1572">
            <v>60797</v>
          </cell>
          <cell r="M1572">
            <v>60797</v>
          </cell>
          <cell r="N1572">
            <v>60797</v>
          </cell>
          <cell r="O1572">
            <v>60797</v>
          </cell>
          <cell r="P1572">
            <v>60797</v>
          </cell>
          <cell r="Q1572">
            <v>60801</v>
          </cell>
        </row>
        <row r="1573">
          <cell r="B1573" t="str">
            <v>30653053430</v>
          </cell>
          <cell r="C1573" t="str">
            <v>30653</v>
          </cell>
          <cell r="D1573">
            <v>3430</v>
          </cell>
          <cell r="E1573">
            <v>45000</v>
          </cell>
          <cell r="F1573">
            <v>3750</v>
          </cell>
          <cell r="G1573">
            <v>3750</v>
          </cell>
          <cell r="H1573">
            <v>3750</v>
          </cell>
          <cell r="I1573">
            <v>3750</v>
          </cell>
          <cell r="J1573">
            <v>3750</v>
          </cell>
          <cell r="K1573">
            <v>3750</v>
          </cell>
          <cell r="L1573">
            <v>3750</v>
          </cell>
          <cell r="M1573">
            <v>3750</v>
          </cell>
          <cell r="N1573">
            <v>3750</v>
          </cell>
          <cell r="O1573">
            <v>3750</v>
          </cell>
          <cell r="P1573">
            <v>3750</v>
          </cell>
          <cell r="Q1573">
            <v>3750</v>
          </cell>
        </row>
        <row r="1574">
          <cell r="B1574" t="str">
            <v>30653053431</v>
          </cell>
          <cell r="C1574" t="str">
            <v>30653</v>
          </cell>
          <cell r="D1574">
            <v>3431</v>
          </cell>
          <cell r="E1574">
            <v>40242</v>
          </cell>
          <cell r="F1574">
            <v>3354</v>
          </cell>
          <cell r="G1574">
            <v>3354</v>
          </cell>
          <cell r="H1574">
            <v>3354</v>
          </cell>
          <cell r="I1574">
            <v>3354</v>
          </cell>
          <cell r="J1574">
            <v>3354</v>
          </cell>
          <cell r="K1574">
            <v>3354</v>
          </cell>
          <cell r="L1574">
            <v>3354</v>
          </cell>
          <cell r="M1574">
            <v>3354</v>
          </cell>
          <cell r="N1574">
            <v>3354</v>
          </cell>
          <cell r="O1574">
            <v>3354</v>
          </cell>
          <cell r="P1574">
            <v>3354</v>
          </cell>
          <cell r="Q1574">
            <v>3348</v>
          </cell>
        </row>
        <row r="1575">
          <cell r="B1575" t="str">
            <v>30700071302</v>
          </cell>
          <cell r="C1575" t="str">
            <v>30700</v>
          </cell>
          <cell r="D1575">
            <v>1302</v>
          </cell>
          <cell r="E1575">
            <v>600600</v>
          </cell>
          <cell r="F1575">
            <v>50050</v>
          </cell>
          <cell r="G1575">
            <v>50050</v>
          </cell>
          <cell r="H1575">
            <v>50050</v>
          </cell>
          <cell r="I1575">
            <v>50050</v>
          </cell>
          <cell r="J1575">
            <v>50050</v>
          </cell>
          <cell r="K1575">
            <v>50050</v>
          </cell>
          <cell r="L1575">
            <v>50050</v>
          </cell>
          <cell r="M1575">
            <v>50050</v>
          </cell>
          <cell r="N1575">
            <v>50050</v>
          </cell>
          <cell r="O1575">
            <v>50050</v>
          </cell>
          <cell r="P1575">
            <v>50050</v>
          </cell>
          <cell r="Q1575">
            <v>50050</v>
          </cell>
        </row>
        <row r="1576">
          <cell r="B1576" t="str">
            <v>30700071401</v>
          </cell>
          <cell r="C1576" t="str">
            <v>30700</v>
          </cell>
          <cell r="D1576">
            <v>1401</v>
          </cell>
          <cell r="E1576">
            <v>630000</v>
          </cell>
          <cell r="F1576">
            <v>56800</v>
          </cell>
          <cell r="G1576">
            <v>71800</v>
          </cell>
          <cell r="H1576">
            <v>71800</v>
          </cell>
          <cell r="I1576">
            <v>61800</v>
          </cell>
          <cell r="J1576">
            <v>61800</v>
          </cell>
          <cell r="K1576">
            <v>61800</v>
          </cell>
          <cell r="L1576">
            <v>56800</v>
          </cell>
          <cell r="M1576">
            <v>61800</v>
          </cell>
          <cell r="N1576">
            <v>31800</v>
          </cell>
          <cell r="O1576">
            <v>31800</v>
          </cell>
          <cell r="P1576">
            <v>31000</v>
          </cell>
          <cell r="Q1576">
            <v>31000</v>
          </cell>
        </row>
        <row r="1577">
          <cell r="B1577" t="str">
            <v>30700072103</v>
          </cell>
          <cell r="C1577" t="str">
            <v>30700</v>
          </cell>
          <cell r="D1577">
            <v>2103</v>
          </cell>
          <cell r="E1577">
            <v>71700</v>
          </cell>
          <cell r="F1577">
            <v>5975</v>
          </cell>
          <cell r="G1577">
            <v>5975</v>
          </cell>
          <cell r="H1577">
            <v>5975</v>
          </cell>
          <cell r="I1577">
            <v>5975</v>
          </cell>
          <cell r="J1577">
            <v>5975</v>
          </cell>
          <cell r="K1577">
            <v>5975</v>
          </cell>
          <cell r="L1577">
            <v>5975</v>
          </cell>
          <cell r="M1577">
            <v>5975</v>
          </cell>
          <cell r="N1577">
            <v>5975</v>
          </cell>
          <cell r="O1577">
            <v>5975</v>
          </cell>
          <cell r="P1577">
            <v>5975</v>
          </cell>
          <cell r="Q1577">
            <v>5975</v>
          </cell>
        </row>
        <row r="1578">
          <cell r="B1578" t="str">
            <v>30700072201</v>
          </cell>
          <cell r="C1578" t="str">
            <v>30700</v>
          </cell>
          <cell r="D1578">
            <v>2201</v>
          </cell>
          <cell r="E1578">
            <v>46700</v>
          </cell>
          <cell r="F1578">
            <v>3875</v>
          </cell>
          <cell r="G1578">
            <v>3875</v>
          </cell>
          <cell r="H1578">
            <v>3875</v>
          </cell>
          <cell r="I1578">
            <v>3875</v>
          </cell>
          <cell r="J1578">
            <v>3875</v>
          </cell>
          <cell r="K1578">
            <v>3875</v>
          </cell>
          <cell r="L1578">
            <v>3875</v>
          </cell>
          <cell r="M1578">
            <v>3875</v>
          </cell>
          <cell r="N1578">
            <v>3875</v>
          </cell>
          <cell r="O1578">
            <v>3875</v>
          </cell>
          <cell r="P1578">
            <v>3975</v>
          </cell>
          <cell r="Q1578">
            <v>3975</v>
          </cell>
        </row>
        <row r="1579">
          <cell r="B1579" t="str">
            <v>30700072202</v>
          </cell>
          <cell r="C1579" t="str">
            <v>30700</v>
          </cell>
          <cell r="D1579">
            <v>2202</v>
          </cell>
          <cell r="E1579">
            <v>378681</v>
          </cell>
          <cell r="F1579">
            <v>31557</v>
          </cell>
          <cell r="G1579">
            <v>31557</v>
          </cell>
          <cell r="H1579">
            <v>31557</v>
          </cell>
          <cell r="I1579">
            <v>31557</v>
          </cell>
          <cell r="J1579">
            <v>31557</v>
          </cell>
          <cell r="K1579">
            <v>31557</v>
          </cell>
          <cell r="L1579">
            <v>31557</v>
          </cell>
          <cell r="M1579">
            <v>31557</v>
          </cell>
          <cell r="N1579">
            <v>31557</v>
          </cell>
          <cell r="O1579">
            <v>31557</v>
          </cell>
          <cell r="P1579">
            <v>31557</v>
          </cell>
          <cell r="Q1579">
            <v>31554</v>
          </cell>
        </row>
        <row r="1580">
          <cell r="B1580" t="str">
            <v>30700072207</v>
          </cell>
          <cell r="C1580" t="str">
            <v>30700</v>
          </cell>
          <cell r="D1580">
            <v>2207</v>
          </cell>
          <cell r="E1580">
            <v>38355</v>
          </cell>
          <cell r="F1580">
            <v>3196</v>
          </cell>
          <cell r="G1580">
            <v>3196</v>
          </cell>
          <cell r="H1580">
            <v>3196</v>
          </cell>
          <cell r="I1580">
            <v>3196</v>
          </cell>
          <cell r="J1580">
            <v>3196</v>
          </cell>
          <cell r="K1580">
            <v>3196</v>
          </cell>
          <cell r="L1580">
            <v>3196</v>
          </cell>
          <cell r="M1580">
            <v>3196</v>
          </cell>
          <cell r="N1580">
            <v>3196</v>
          </cell>
          <cell r="O1580">
            <v>3196</v>
          </cell>
          <cell r="P1580">
            <v>3196</v>
          </cell>
          <cell r="Q1580">
            <v>3199</v>
          </cell>
        </row>
        <row r="1581">
          <cell r="B1581" t="str">
            <v>30700072208</v>
          </cell>
          <cell r="C1581" t="str">
            <v>30700</v>
          </cell>
          <cell r="D1581">
            <v>2208</v>
          </cell>
          <cell r="E1581">
            <v>6478</v>
          </cell>
          <cell r="F1581">
            <v>540</v>
          </cell>
          <cell r="G1581">
            <v>540</v>
          </cell>
          <cell r="H1581">
            <v>540</v>
          </cell>
          <cell r="I1581">
            <v>540</v>
          </cell>
          <cell r="J1581">
            <v>540</v>
          </cell>
          <cell r="K1581">
            <v>540</v>
          </cell>
          <cell r="L1581">
            <v>540</v>
          </cell>
          <cell r="M1581">
            <v>540</v>
          </cell>
          <cell r="N1581">
            <v>540</v>
          </cell>
          <cell r="O1581">
            <v>540</v>
          </cell>
          <cell r="P1581">
            <v>540</v>
          </cell>
          <cell r="Q1581">
            <v>538</v>
          </cell>
        </row>
        <row r="1582">
          <cell r="B1582" t="str">
            <v>30700072306</v>
          </cell>
          <cell r="C1582" t="str">
            <v>30700</v>
          </cell>
          <cell r="D1582">
            <v>2306</v>
          </cell>
          <cell r="E1582">
            <v>30300</v>
          </cell>
          <cell r="F1582">
            <v>2522</v>
          </cell>
          <cell r="G1582">
            <v>2522</v>
          </cell>
          <cell r="H1582">
            <v>2522</v>
          </cell>
          <cell r="I1582">
            <v>2522</v>
          </cell>
          <cell r="J1582">
            <v>2522</v>
          </cell>
          <cell r="K1582">
            <v>2522</v>
          </cell>
          <cell r="L1582">
            <v>2522</v>
          </cell>
          <cell r="M1582">
            <v>2522</v>
          </cell>
          <cell r="N1582">
            <v>2522</v>
          </cell>
          <cell r="O1582">
            <v>2522</v>
          </cell>
          <cell r="P1582">
            <v>2522</v>
          </cell>
          <cell r="Q1582">
            <v>2558</v>
          </cell>
        </row>
        <row r="1583">
          <cell r="B1583" t="str">
            <v>30700072310</v>
          </cell>
          <cell r="C1583" t="str">
            <v>30700</v>
          </cell>
          <cell r="D1583">
            <v>2310</v>
          </cell>
          <cell r="E1583">
            <v>72200</v>
          </cell>
          <cell r="F1583">
            <v>6033</v>
          </cell>
          <cell r="G1583">
            <v>6033</v>
          </cell>
          <cell r="H1583">
            <v>6033</v>
          </cell>
          <cell r="I1583">
            <v>6033</v>
          </cell>
          <cell r="J1583">
            <v>6033</v>
          </cell>
          <cell r="K1583">
            <v>6033</v>
          </cell>
          <cell r="L1583">
            <v>6033</v>
          </cell>
          <cell r="M1583">
            <v>6033</v>
          </cell>
          <cell r="N1583">
            <v>6033</v>
          </cell>
          <cell r="O1583">
            <v>6033</v>
          </cell>
          <cell r="P1583">
            <v>5933</v>
          </cell>
          <cell r="Q1583">
            <v>5937</v>
          </cell>
        </row>
        <row r="1584">
          <cell r="B1584" t="str">
            <v>30700072401</v>
          </cell>
          <cell r="C1584" t="str">
            <v>30700</v>
          </cell>
          <cell r="D1584">
            <v>2401</v>
          </cell>
          <cell r="E1584">
            <v>400000</v>
          </cell>
          <cell r="F1584">
            <v>33333</v>
          </cell>
          <cell r="G1584">
            <v>33333</v>
          </cell>
          <cell r="H1584">
            <v>33333</v>
          </cell>
          <cell r="I1584">
            <v>33333</v>
          </cell>
          <cell r="J1584">
            <v>33333</v>
          </cell>
          <cell r="K1584">
            <v>33333</v>
          </cell>
          <cell r="L1584">
            <v>33333</v>
          </cell>
          <cell r="M1584">
            <v>33333</v>
          </cell>
          <cell r="N1584">
            <v>33333</v>
          </cell>
          <cell r="O1584">
            <v>33333</v>
          </cell>
          <cell r="P1584">
            <v>33333</v>
          </cell>
          <cell r="Q1584">
            <v>33337</v>
          </cell>
        </row>
        <row r="1585">
          <cell r="B1585" t="str">
            <v>30700072701</v>
          </cell>
          <cell r="C1585" t="str">
            <v>30700</v>
          </cell>
          <cell r="D1585">
            <v>2701</v>
          </cell>
          <cell r="E1585">
            <v>184400</v>
          </cell>
          <cell r="F1585">
            <v>15367</v>
          </cell>
          <cell r="G1585">
            <v>15367</v>
          </cell>
          <cell r="H1585">
            <v>15367</v>
          </cell>
          <cell r="I1585">
            <v>15367</v>
          </cell>
          <cell r="J1585">
            <v>15367</v>
          </cell>
          <cell r="K1585">
            <v>15367</v>
          </cell>
          <cell r="L1585">
            <v>15367</v>
          </cell>
          <cell r="M1585">
            <v>15367</v>
          </cell>
          <cell r="N1585">
            <v>15367</v>
          </cell>
          <cell r="O1585">
            <v>15367</v>
          </cell>
          <cell r="P1585">
            <v>15367</v>
          </cell>
          <cell r="Q1585">
            <v>15363</v>
          </cell>
        </row>
        <row r="1586">
          <cell r="B1586" t="str">
            <v>30700072702</v>
          </cell>
          <cell r="C1586" t="str">
            <v>30700</v>
          </cell>
          <cell r="D1586">
            <v>2702</v>
          </cell>
          <cell r="E1586">
            <v>40000</v>
          </cell>
          <cell r="F1586">
            <v>3333</v>
          </cell>
          <cell r="G1586">
            <v>3333</v>
          </cell>
          <cell r="H1586">
            <v>3333</v>
          </cell>
          <cell r="I1586">
            <v>3333</v>
          </cell>
          <cell r="J1586">
            <v>3333</v>
          </cell>
          <cell r="K1586">
            <v>3333</v>
          </cell>
          <cell r="L1586">
            <v>3333</v>
          </cell>
          <cell r="M1586">
            <v>3333</v>
          </cell>
          <cell r="N1586">
            <v>3333</v>
          </cell>
          <cell r="O1586">
            <v>3333</v>
          </cell>
          <cell r="P1586">
            <v>3333</v>
          </cell>
          <cell r="Q1586">
            <v>3337</v>
          </cell>
        </row>
        <row r="1587">
          <cell r="B1587" t="str">
            <v>30700072705</v>
          </cell>
          <cell r="C1587" t="str">
            <v>30700</v>
          </cell>
          <cell r="D1587">
            <v>2705</v>
          </cell>
          <cell r="E1587">
            <v>17200</v>
          </cell>
          <cell r="F1587">
            <v>1433</v>
          </cell>
          <cell r="G1587">
            <v>1433</v>
          </cell>
          <cell r="H1587">
            <v>1433</v>
          </cell>
          <cell r="I1587">
            <v>1433</v>
          </cell>
          <cell r="J1587">
            <v>1433</v>
          </cell>
          <cell r="K1587">
            <v>1433</v>
          </cell>
          <cell r="L1587">
            <v>1433</v>
          </cell>
          <cell r="M1587">
            <v>1433</v>
          </cell>
          <cell r="N1587">
            <v>1433</v>
          </cell>
          <cell r="O1587">
            <v>1433</v>
          </cell>
          <cell r="P1587">
            <v>1433</v>
          </cell>
          <cell r="Q1587">
            <v>1437</v>
          </cell>
        </row>
        <row r="1588">
          <cell r="B1588" t="str">
            <v>30700072800</v>
          </cell>
          <cell r="C1588" t="str">
            <v>30700</v>
          </cell>
          <cell r="D1588">
            <v>2800</v>
          </cell>
          <cell r="E1588">
            <v>446300</v>
          </cell>
          <cell r="F1588">
            <v>37192</v>
          </cell>
          <cell r="G1588">
            <v>37192</v>
          </cell>
          <cell r="H1588">
            <v>37192</v>
          </cell>
          <cell r="I1588">
            <v>37192</v>
          </cell>
          <cell r="J1588">
            <v>37192</v>
          </cell>
          <cell r="K1588">
            <v>37192</v>
          </cell>
          <cell r="L1588">
            <v>37192</v>
          </cell>
          <cell r="M1588">
            <v>37192</v>
          </cell>
          <cell r="N1588">
            <v>37192</v>
          </cell>
          <cell r="O1588">
            <v>37192</v>
          </cell>
          <cell r="P1588">
            <v>37192</v>
          </cell>
          <cell r="Q1588">
            <v>37188</v>
          </cell>
        </row>
        <row r="1589">
          <cell r="B1589" t="str">
            <v>30700072900</v>
          </cell>
          <cell r="C1589" t="str">
            <v>30700</v>
          </cell>
          <cell r="D1589">
            <v>2900</v>
          </cell>
          <cell r="E1589">
            <v>236600</v>
          </cell>
          <cell r="F1589">
            <v>19716</v>
          </cell>
          <cell r="G1589">
            <v>19716</v>
          </cell>
          <cell r="H1589">
            <v>19716</v>
          </cell>
          <cell r="I1589">
            <v>19716</v>
          </cell>
          <cell r="J1589">
            <v>19716</v>
          </cell>
          <cell r="K1589">
            <v>19716</v>
          </cell>
          <cell r="L1589">
            <v>19716</v>
          </cell>
          <cell r="M1589">
            <v>19716</v>
          </cell>
          <cell r="N1589">
            <v>19716</v>
          </cell>
          <cell r="O1589">
            <v>19716</v>
          </cell>
          <cell r="P1589">
            <v>19716</v>
          </cell>
          <cell r="Q1589">
            <v>19724</v>
          </cell>
        </row>
        <row r="1590">
          <cell r="B1590" t="str">
            <v>30700072907</v>
          </cell>
          <cell r="C1590" t="str">
            <v>30700</v>
          </cell>
          <cell r="D1590">
            <v>2907</v>
          </cell>
          <cell r="E1590">
            <v>2362700</v>
          </cell>
          <cell r="F1590">
            <v>186874</v>
          </cell>
          <cell r="G1590">
            <v>156874</v>
          </cell>
          <cell r="H1590">
            <v>351874</v>
          </cell>
          <cell r="I1590">
            <v>166874</v>
          </cell>
          <cell r="J1590">
            <v>366874</v>
          </cell>
          <cell r="K1590">
            <v>191874</v>
          </cell>
          <cell r="L1590">
            <v>156874</v>
          </cell>
          <cell r="M1590">
            <v>156874</v>
          </cell>
          <cell r="N1590">
            <v>156874</v>
          </cell>
          <cell r="O1590">
            <v>156874</v>
          </cell>
          <cell r="P1590">
            <v>156874</v>
          </cell>
          <cell r="Q1590">
            <v>157086</v>
          </cell>
        </row>
        <row r="1591">
          <cell r="B1591" t="str">
            <v>30700072908</v>
          </cell>
          <cell r="C1591" t="str">
            <v>30700</v>
          </cell>
          <cell r="D1591">
            <v>2908</v>
          </cell>
          <cell r="E1591">
            <v>353800</v>
          </cell>
          <cell r="F1591">
            <v>23646</v>
          </cell>
          <cell r="G1591">
            <v>23646</v>
          </cell>
          <cell r="H1591">
            <v>58646</v>
          </cell>
          <cell r="I1591">
            <v>23646</v>
          </cell>
          <cell r="J1591">
            <v>58646</v>
          </cell>
          <cell r="K1591">
            <v>23646</v>
          </cell>
          <cell r="L1591">
            <v>23646</v>
          </cell>
          <cell r="M1591">
            <v>23646</v>
          </cell>
          <cell r="N1591">
            <v>23646</v>
          </cell>
          <cell r="O1591">
            <v>23646</v>
          </cell>
          <cell r="P1591">
            <v>23646</v>
          </cell>
          <cell r="Q1591">
            <v>23694</v>
          </cell>
        </row>
        <row r="1592">
          <cell r="B1592" t="str">
            <v>30700072925</v>
          </cell>
          <cell r="C1592" t="str">
            <v>30700</v>
          </cell>
          <cell r="D1592">
            <v>2925</v>
          </cell>
          <cell r="E1592">
            <v>97300</v>
          </cell>
          <cell r="F1592">
            <v>8108</v>
          </cell>
          <cell r="G1592">
            <v>8108</v>
          </cell>
          <cell r="H1592">
            <v>8108</v>
          </cell>
          <cell r="I1592">
            <v>8108</v>
          </cell>
          <cell r="J1592">
            <v>8108</v>
          </cell>
          <cell r="K1592">
            <v>8108</v>
          </cell>
          <cell r="L1592">
            <v>8108</v>
          </cell>
          <cell r="M1592">
            <v>8108</v>
          </cell>
          <cell r="N1592">
            <v>8108</v>
          </cell>
          <cell r="O1592">
            <v>8108</v>
          </cell>
          <cell r="P1592">
            <v>8108</v>
          </cell>
          <cell r="Q1592">
            <v>8112</v>
          </cell>
        </row>
        <row r="1593">
          <cell r="B1593" t="str">
            <v>30700073101</v>
          </cell>
          <cell r="C1593" t="str">
            <v>30700</v>
          </cell>
          <cell r="D1593">
            <v>3101</v>
          </cell>
          <cell r="E1593">
            <v>97700</v>
          </cell>
          <cell r="F1593">
            <v>8142</v>
          </cell>
          <cell r="G1593">
            <v>8142</v>
          </cell>
          <cell r="H1593">
            <v>8142</v>
          </cell>
          <cell r="I1593">
            <v>8142</v>
          </cell>
          <cell r="J1593">
            <v>8142</v>
          </cell>
          <cell r="K1593">
            <v>8142</v>
          </cell>
          <cell r="L1593">
            <v>8142</v>
          </cell>
          <cell r="M1593">
            <v>8142</v>
          </cell>
          <cell r="N1593">
            <v>8142</v>
          </cell>
          <cell r="O1593">
            <v>8142</v>
          </cell>
          <cell r="P1593">
            <v>8142</v>
          </cell>
          <cell r="Q1593">
            <v>8138</v>
          </cell>
        </row>
        <row r="1594">
          <cell r="B1594" t="str">
            <v>30700073103</v>
          </cell>
          <cell r="C1594" t="str">
            <v>30700</v>
          </cell>
          <cell r="D1594">
            <v>3103</v>
          </cell>
          <cell r="E1594">
            <v>105300</v>
          </cell>
          <cell r="F1594">
            <v>8775</v>
          </cell>
          <cell r="G1594">
            <v>8775</v>
          </cell>
          <cell r="H1594">
            <v>8775</v>
          </cell>
          <cell r="I1594">
            <v>8775</v>
          </cell>
          <cell r="J1594">
            <v>8775</v>
          </cell>
          <cell r="K1594">
            <v>8775</v>
          </cell>
          <cell r="L1594">
            <v>8775</v>
          </cell>
          <cell r="M1594">
            <v>8775</v>
          </cell>
          <cell r="N1594">
            <v>8775</v>
          </cell>
          <cell r="O1594">
            <v>8775</v>
          </cell>
          <cell r="P1594">
            <v>8775</v>
          </cell>
          <cell r="Q1594">
            <v>8775</v>
          </cell>
        </row>
        <row r="1595">
          <cell r="B1595" t="str">
            <v>30700073106</v>
          </cell>
          <cell r="C1595" t="str">
            <v>30700</v>
          </cell>
          <cell r="D1595">
            <v>3106</v>
          </cell>
          <cell r="E1595">
            <v>7100</v>
          </cell>
          <cell r="F1595">
            <v>592</v>
          </cell>
          <cell r="G1595">
            <v>592</v>
          </cell>
          <cell r="H1595">
            <v>592</v>
          </cell>
          <cell r="I1595">
            <v>592</v>
          </cell>
          <cell r="J1595">
            <v>592</v>
          </cell>
          <cell r="K1595">
            <v>592</v>
          </cell>
          <cell r="L1595">
            <v>592</v>
          </cell>
          <cell r="M1595">
            <v>592</v>
          </cell>
          <cell r="N1595">
            <v>592</v>
          </cell>
          <cell r="O1595">
            <v>592</v>
          </cell>
          <cell r="P1595">
            <v>592</v>
          </cell>
          <cell r="Q1595">
            <v>588</v>
          </cell>
        </row>
        <row r="1596">
          <cell r="B1596" t="str">
            <v>30700073111</v>
          </cell>
          <cell r="C1596" t="str">
            <v>30700</v>
          </cell>
          <cell r="D1596">
            <v>3111</v>
          </cell>
          <cell r="E1596">
            <v>400000</v>
          </cell>
          <cell r="F1596">
            <v>33333</v>
          </cell>
          <cell r="G1596">
            <v>33333</v>
          </cell>
          <cell r="H1596">
            <v>33333</v>
          </cell>
          <cell r="I1596">
            <v>33333</v>
          </cell>
          <cell r="J1596">
            <v>33333</v>
          </cell>
          <cell r="K1596">
            <v>33333</v>
          </cell>
          <cell r="L1596">
            <v>33333</v>
          </cell>
          <cell r="M1596">
            <v>33333</v>
          </cell>
          <cell r="N1596">
            <v>33333</v>
          </cell>
          <cell r="O1596">
            <v>33333</v>
          </cell>
          <cell r="P1596">
            <v>33333</v>
          </cell>
          <cell r="Q1596">
            <v>33337</v>
          </cell>
        </row>
        <row r="1597">
          <cell r="B1597" t="str">
            <v>30700073302</v>
          </cell>
          <cell r="C1597" t="str">
            <v>30700</v>
          </cell>
          <cell r="D1597">
            <v>3302</v>
          </cell>
          <cell r="E1597">
            <v>301100</v>
          </cell>
          <cell r="F1597">
            <v>25092</v>
          </cell>
          <cell r="G1597">
            <v>25092</v>
          </cell>
          <cell r="H1597">
            <v>25092</v>
          </cell>
          <cell r="I1597">
            <v>25092</v>
          </cell>
          <cell r="J1597">
            <v>25092</v>
          </cell>
          <cell r="K1597">
            <v>25092</v>
          </cell>
          <cell r="L1597">
            <v>25092</v>
          </cell>
          <cell r="M1597">
            <v>25092</v>
          </cell>
          <cell r="N1597">
            <v>25092</v>
          </cell>
          <cell r="O1597">
            <v>25092</v>
          </cell>
          <cell r="P1597">
            <v>25092</v>
          </cell>
          <cell r="Q1597">
            <v>25088</v>
          </cell>
        </row>
        <row r="1598">
          <cell r="B1598" t="str">
            <v>30700073303</v>
          </cell>
          <cell r="C1598" t="str">
            <v>30700</v>
          </cell>
          <cell r="D1598">
            <v>3303</v>
          </cell>
          <cell r="E1598">
            <v>36500</v>
          </cell>
          <cell r="F1598">
            <v>3042</v>
          </cell>
          <cell r="G1598">
            <v>3042</v>
          </cell>
          <cell r="H1598">
            <v>3042</v>
          </cell>
          <cell r="I1598">
            <v>3042</v>
          </cell>
          <cell r="J1598">
            <v>3042</v>
          </cell>
          <cell r="K1598">
            <v>3042</v>
          </cell>
          <cell r="L1598">
            <v>3042</v>
          </cell>
          <cell r="M1598">
            <v>3042</v>
          </cell>
          <cell r="N1598">
            <v>3042</v>
          </cell>
          <cell r="O1598">
            <v>3042</v>
          </cell>
          <cell r="P1598">
            <v>3042</v>
          </cell>
          <cell r="Q1598">
            <v>3038</v>
          </cell>
        </row>
        <row r="1599">
          <cell r="B1599" t="str">
            <v>30700073402</v>
          </cell>
          <cell r="C1599" t="str">
            <v>30700</v>
          </cell>
          <cell r="D1599">
            <v>3402</v>
          </cell>
          <cell r="E1599">
            <v>16500</v>
          </cell>
          <cell r="F1599">
            <v>1375</v>
          </cell>
          <cell r="G1599">
            <v>1375</v>
          </cell>
          <cell r="H1599">
            <v>1375</v>
          </cell>
          <cell r="I1599">
            <v>1375</v>
          </cell>
          <cell r="J1599">
            <v>1375</v>
          </cell>
          <cell r="K1599">
            <v>1375</v>
          </cell>
          <cell r="L1599">
            <v>1375</v>
          </cell>
          <cell r="M1599">
            <v>1375</v>
          </cell>
          <cell r="N1599">
            <v>1375</v>
          </cell>
          <cell r="O1599">
            <v>1375</v>
          </cell>
          <cell r="P1599">
            <v>1375</v>
          </cell>
          <cell r="Q1599">
            <v>1375</v>
          </cell>
        </row>
        <row r="1600">
          <cell r="B1600" t="str">
            <v>30701071302</v>
          </cell>
          <cell r="C1600" t="str">
            <v>30701</v>
          </cell>
          <cell r="D1600">
            <v>1302</v>
          </cell>
          <cell r="E1600">
            <v>0</v>
          </cell>
          <cell r="F1600">
            <v>0</v>
          </cell>
          <cell r="G1600">
            <v>0</v>
          </cell>
          <cell r="H1600">
            <v>0</v>
          </cell>
          <cell r="I1600">
            <v>0</v>
          </cell>
          <cell r="J1600">
            <v>0</v>
          </cell>
          <cell r="K1600">
            <v>0</v>
          </cell>
          <cell r="L1600">
            <v>0</v>
          </cell>
          <cell r="M1600">
            <v>0</v>
          </cell>
          <cell r="N1600">
            <v>0</v>
          </cell>
          <cell r="O1600">
            <v>0</v>
          </cell>
          <cell r="P1600">
            <v>0</v>
          </cell>
          <cell r="Q1600">
            <v>0</v>
          </cell>
        </row>
        <row r="1601">
          <cell r="B1601" t="str">
            <v>30701072202</v>
          </cell>
          <cell r="C1601" t="str">
            <v>30701</v>
          </cell>
          <cell r="D1601">
            <v>2202</v>
          </cell>
          <cell r="E1601">
            <v>27805</v>
          </cell>
          <cell r="F1601">
            <v>2317</v>
          </cell>
          <cell r="G1601">
            <v>2317</v>
          </cell>
          <cell r="H1601">
            <v>2317</v>
          </cell>
          <cell r="I1601">
            <v>2317</v>
          </cell>
          <cell r="J1601">
            <v>2317</v>
          </cell>
          <cell r="K1601">
            <v>2317</v>
          </cell>
          <cell r="L1601">
            <v>2317</v>
          </cell>
          <cell r="M1601">
            <v>2317</v>
          </cell>
          <cell r="N1601">
            <v>2317</v>
          </cell>
          <cell r="O1601">
            <v>2317</v>
          </cell>
          <cell r="P1601">
            <v>2317</v>
          </cell>
          <cell r="Q1601">
            <v>2318</v>
          </cell>
        </row>
        <row r="1602">
          <cell r="B1602" t="str">
            <v>30701072207</v>
          </cell>
          <cell r="C1602" t="str">
            <v>30701</v>
          </cell>
          <cell r="D1602">
            <v>2207</v>
          </cell>
          <cell r="E1602">
            <v>16300</v>
          </cell>
          <cell r="F1602">
            <v>1358</v>
          </cell>
          <cell r="G1602">
            <v>1358</v>
          </cell>
          <cell r="H1602">
            <v>1358</v>
          </cell>
          <cell r="I1602">
            <v>1358</v>
          </cell>
          <cell r="J1602">
            <v>1358</v>
          </cell>
          <cell r="K1602">
            <v>1358</v>
          </cell>
          <cell r="L1602">
            <v>1358</v>
          </cell>
          <cell r="M1602">
            <v>1358</v>
          </cell>
          <cell r="N1602">
            <v>1358</v>
          </cell>
          <cell r="O1602">
            <v>1358</v>
          </cell>
          <cell r="P1602">
            <v>1358</v>
          </cell>
          <cell r="Q1602">
            <v>1362</v>
          </cell>
        </row>
        <row r="1603">
          <cell r="B1603" t="str">
            <v>30701072701</v>
          </cell>
          <cell r="C1603" t="str">
            <v>30701</v>
          </cell>
          <cell r="D1603">
            <v>2701</v>
          </cell>
          <cell r="E1603">
            <v>27400</v>
          </cell>
          <cell r="F1603">
            <v>2283</v>
          </cell>
          <cell r="G1603">
            <v>2283</v>
          </cell>
          <cell r="H1603">
            <v>2283</v>
          </cell>
          <cell r="I1603">
            <v>2283</v>
          </cell>
          <cell r="J1603">
            <v>2283</v>
          </cell>
          <cell r="K1603">
            <v>2283</v>
          </cell>
          <cell r="L1603">
            <v>2283</v>
          </cell>
          <cell r="M1603">
            <v>2283</v>
          </cell>
          <cell r="N1603">
            <v>2283</v>
          </cell>
          <cell r="O1603">
            <v>2283</v>
          </cell>
          <cell r="P1603">
            <v>2283</v>
          </cell>
          <cell r="Q1603">
            <v>2287</v>
          </cell>
        </row>
        <row r="1604">
          <cell r="B1604" t="str">
            <v>30701072702</v>
          </cell>
          <cell r="C1604" t="str">
            <v>30701</v>
          </cell>
          <cell r="D1604">
            <v>2702</v>
          </cell>
          <cell r="E1604">
            <v>7100</v>
          </cell>
          <cell r="F1604">
            <v>592</v>
          </cell>
          <cell r="G1604">
            <v>592</v>
          </cell>
          <cell r="H1604">
            <v>592</v>
          </cell>
          <cell r="I1604">
            <v>592</v>
          </cell>
          <cell r="J1604">
            <v>592</v>
          </cell>
          <cell r="K1604">
            <v>592</v>
          </cell>
          <cell r="L1604">
            <v>592</v>
          </cell>
          <cell r="M1604">
            <v>592</v>
          </cell>
          <cell r="N1604">
            <v>592</v>
          </cell>
          <cell r="O1604">
            <v>592</v>
          </cell>
          <cell r="P1604">
            <v>592</v>
          </cell>
          <cell r="Q1604">
            <v>588</v>
          </cell>
        </row>
        <row r="1605">
          <cell r="B1605" t="str">
            <v>30701072705</v>
          </cell>
          <cell r="C1605" t="str">
            <v>30701</v>
          </cell>
          <cell r="D1605">
            <v>2705</v>
          </cell>
          <cell r="E1605">
            <v>6600</v>
          </cell>
          <cell r="F1605">
            <v>550</v>
          </cell>
          <cell r="G1605">
            <v>550</v>
          </cell>
          <cell r="H1605">
            <v>550</v>
          </cell>
          <cell r="I1605">
            <v>550</v>
          </cell>
          <cell r="J1605">
            <v>550</v>
          </cell>
          <cell r="K1605">
            <v>550</v>
          </cell>
          <cell r="L1605">
            <v>550</v>
          </cell>
          <cell r="M1605">
            <v>550</v>
          </cell>
          <cell r="N1605">
            <v>550</v>
          </cell>
          <cell r="O1605">
            <v>550</v>
          </cell>
          <cell r="P1605">
            <v>550</v>
          </cell>
          <cell r="Q1605">
            <v>550</v>
          </cell>
        </row>
        <row r="1606">
          <cell r="B1606" t="str">
            <v>30701072900</v>
          </cell>
          <cell r="C1606" t="str">
            <v>30701</v>
          </cell>
          <cell r="D1606">
            <v>2900</v>
          </cell>
          <cell r="E1606">
            <v>18100</v>
          </cell>
          <cell r="F1606">
            <v>1508</v>
          </cell>
          <cell r="G1606">
            <v>1508</v>
          </cell>
          <cell r="H1606">
            <v>1508</v>
          </cell>
          <cell r="I1606">
            <v>1508</v>
          </cell>
          <cell r="J1606">
            <v>1508</v>
          </cell>
          <cell r="K1606">
            <v>1508</v>
          </cell>
          <cell r="L1606">
            <v>1508</v>
          </cell>
          <cell r="M1606">
            <v>1508</v>
          </cell>
          <cell r="N1606">
            <v>1508</v>
          </cell>
          <cell r="O1606">
            <v>1508</v>
          </cell>
          <cell r="P1606">
            <v>1508</v>
          </cell>
          <cell r="Q1606">
            <v>1512</v>
          </cell>
        </row>
        <row r="1607">
          <cell r="B1607" t="str">
            <v>30701072908</v>
          </cell>
          <cell r="C1607" t="str">
            <v>30701</v>
          </cell>
          <cell r="D1607">
            <v>2908</v>
          </cell>
          <cell r="E1607">
            <v>19200</v>
          </cell>
          <cell r="F1607">
            <v>1600</v>
          </cell>
          <cell r="G1607">
            <v>1600</v>
          </cell>
          <cell r="H1607">
            <v>1600</v>
          </cell>
          <cell r="I1607">
            <v>1600</v>
          </cell>
          <cell r="J1607">
            <v>1600</v>
          </cell>
          <cell r="K1607">
            <v>1600</v>
          </cell>
          <cell r="L1607">
            <v>1600</v>
          </cell>
          <cell r="M1607">
            <v>1600</v>
          </cell>
          <cell r="N1607">
            <v>1600</v>
          </cell>
          <cell r="O1607">
            <v>1600</v>
          </cell>
          <cell r="P1607">
            <v>1600</v>
          </cell>
          <cell r="Q1607">
            <v>1600</v>
          </cell>
        </row>
        <row r="1608">
          <cell r="B1608" t="str">
            <v>30701073101</v>
          </cell>
          <cell r="C1608" t="str">
            <v>30701</v>
          </cell>
          <cell r="D1608">
            <v>3101</v>
          </cell>
          <cell r="E1608">
            <v>4900</v>
          </cell>
          <cell r="F1608">
            <v>408</v>
          </cell>
          <cell r="G1608">
            <v>408</v>
          </cell>
          <cell r="H1608">
            <v>408</v>
          </cell>
          <cell r="I1608">
            <v>408</v>
          </cell>
          <cell r="J1608">
            <v>408</v>
          </cell>
          <cell r="K1608">
            <v>408</v>
          </cell>
          <cell r="L1608">
            <v>408</v>
          </cell>
          <cell r="M1608">
            <v>408</v>
          </cell>
          <cell r="N1608">
            <v>408</v>
          </cell>
          <cell r="O1608">
            <v>408</v>
          </cell>
          <cell r="P1608">
            <v>408</v>
          </cell>
          <cell r="Q1608">
            <v>412</v>
          </cell>
        </row>
        <row r="1609">
          <cell r="B1609" t="str">
            <v>30701073302</v>
          </cell>
          <cell r="C1609" t="str">
            <v>30701</v>
          </cell>
          <cell r="D1609">
            <v>3302</v>
          </cell>
          <cell r="E1609">
            <v>20500</v>
          </cell>
          <cell r="F1609">
            <v>1708</v>
          </cell>
          <cell r="G1609">
            <v>1708</v>
          </cell>
          <cell r="H1609">
            <v>1708</v>
          </cell>
          <cell r="I1609">
            <v>1708</v>
          </cell>
          <cell r="J1609">
            <v>1708</v>
          </cell>
          <cell r="K1609">
            <v>1708</v>
          </cell>
          <cell r="L1609">
            <v>1708</v>
          </cell>
          <cell r="M1609">
            <v>1708</v>
          </cell>
          <cell r="N1609">
            <v>1708</v>
          </cell>
          <cell r="O1609">
            <v>1708</v>
          </cell>
          <cell r="P1609">
            <v>1708</v>
          </cell>
          <cell r="Q1609">
            <v>1712</v>
          </cell>
        </row>
        <row r="1610">
          <cell r="B1610" t="str">
            <v>30701073303</v>
          </cell>
          <cell r="C1610" t="str">
            <v>30701</v>
          </cell>
          <cell r="D1610">
            <v>3303</v>
          </cell>
          <cell r="E1610">
            <v>4700</v>
          </cell>
          <cell r="F1610">
            <v>392</v>
          </cell>
          <cell r="G1610">
            <v>392</v>
          </cell>
          <cell r="H1610">
            <v>392</v>
          </cell>
          <cell r="I1610">
            <v>392</v>
          </cell>
          <cell r="J1610">
            <v>392</v>
          </cell>
          <cell r="K1610">
            <v>392</v>
          </cell>
          <cell r="L1610">
            <v>392</v>
          </cell>
          <cell r="M1610">
            <v>392</v>
          </cell>
          <cell r="N1610">
            <v>392</v>
          </cell>
          <cell r="O1610">
            <v>392</v>
          </cell>
          <cell r="P1610">
            <v>392</v>
          </cell>
          <cell r="Q1610">
            <v>388</v>
          </cell>
        </row>
        <row r="1611">
          <cell r="B1611" t="str">
            <v>30702071302</v>
          </cell>
          <cell r="C1611" t="str">
            <v>30702</v>
          </cell>
          <cell r="D1611">
            <v>1302</v>
          </cell>
          <cell r="E1611">
            <v>0</v>
          </cell>
          <cell r="F1611">
            <v>0</v>
          </cell>
          <cell r="G1611">
            <v>0</v>
          </cell>
          <cell r="H1611">
            <v>0</v>
          </cell>
          <cell r="I1611">
            <v>0</v>
          </cell>
          <cell r="J1611">
            <v>0</v>
          </cell>
          <cell r="K1611">
            <v>0</v>
          </cell>
          <cell r="L1611">
            <v>0</v>
          </cell>
          <cell r="M1611">
            <v>0</v>
          </cell>
          <cell r="N1611">
            <v>0</v>
          </cell>
          <cell r="O1611">
            <v>0</v>
          </cell>
          <cell r="P1611">
            <v>0</v>
          </cell>
          <cell r="Q1611">
            <v>0</v>
          </cell>
        </row>
        <row r="1612">
          <cell r="B1612" t="str">
            <v>30702072202</v>
          </cell>
          <cell r="C1612" t="str">
            <v>30702</v>
          </cell>
          <cell r="D1612">
            <v>2202</v>
          </cell>
          <cell r="E1612">
            <v>19765</v>
          </cell>
          <cell r="F1612">
            <v>1647</v>
          </cell>
          <cell r="G1612">
            <v>1647</v>
          </cell>
          <cell r="H1612">
            <v>1647</v>
          </cell>
          <cell r="I1612">
            <v>1647</v>
          </cell>
          <cell r="J1612">
            <v>1647</v>
          </cell>
          <cell r="K1612">
            <v>1647</v>
          </cell>
          <cell r="L1612">
            <v>1647</v>
          </cell>
          <cell r="M1612">
            <v>1647</v>
          </cell>
          <cell r="N1612">
            <v>1647</v>
          </cell>
          <cell r="O1612">
            <v>1647</v>
          </cell>
          <cell r="P1612">
            <v>1647</v>
          </cell>
          <cell r="Q1612">
            <v>1648</v>
          </cell>
        </row>
        <row r="1613">
          <cell r="B1613" t="str">
            <v>30702072701</v>
          </cell>
          <cell r="C1613" t="str">
            <v>30702</v>
          </cell>
          <cell r="D1613">
            <v>2701</v>
          </cell>
          <cell r="E1613">
            <v>11300</v>
          </cell>
          <cell r="F1613">
            <v>942</v>
          </cell>
          <cell r="G1613">
            <v>942</v>
          </cell>
          <cell r="H1613">
            <v>942</v>
          </cell>
          <cell r="I1613">
            <v>942</v>
          </cell>
          <cell r="J1613">
            <v>942</v>
          </cell>
          <cell r="K1613">
            <v>942</v>
          </cell>
          <cell r="L1613">
            <v>942</v>
          </cell>
          <cell r="M1613">
            <v>942</v>
          </cell>
          <cell r="N1613">
            <v>942</v>
          </cell>
          <cell r="O1613">
            <v>942</v>
          </cell>
          <cell r="P1613">
            <v>942</v>
          </cell>
          <cell r="Q1613">
            <v>938</v>
          </cell>
        </row>
        <row r="1614">
          <cell r="B1614" t="str">
            <v>30702072900</v>
          </cell>
          <cell r="C1614" t="str">
            <v>30702</v>
          </cell>
          <cell r="D1614">
            <v>2900</v>
          </cell>
          <cell r="E1614">
            <v>15200</v>
          </cell>
          <cell r="F1614">
            <v>1266</v>
          </cell>
          <cell r="G1614">
            <v>1266</v>
          </cell>
          <cell r="H1614">
            <v>1266</v>
          </cell>
          <cell r="I1614">
            <v>1266</v>
          </cell>
          <cell r="J1614">
            <v>1266</v>
          </cell>
          <cell r="K1614">
            <v>1266</v>
          </cell>
          <cell r="L1614">
            <v>1266</v>
          </cell>
          <cell r="M1614">
            <v>1266</v>
          </cell>
          <cell r="N1614">
            <v>1266</v>
          </cell>
          <cell r="O1614">
            <v>1266</v>
          </cell>
          <cell r="P1614">
            <v>1266</v>
          </cell>
          <cell r="Q1614">
            <v>1274</v>
          </cell>
        </row>
        <row r="1615">
          <cell r="B1615" t="str">
            <v>30702072907</v>
          </cell>
          <cell r="C1615" t="str">
            <v>30702</v>
          </cell>
          <cell r="D1615">
            <v>2907</v>
          </cell>
          <cell r="E1615">
            <v>126900</v>
          </cell>
          <cell r="F1615">
            <v>10575</v>
          </cell>
          <cell r="G1615">
            <v>10575</v>
          </cell>
          <cell r="H1615">
            <v>10575</v>
          </cell>
          <cell r="I1615">
            <v>10575</v>
          </cell>
          <cell r="J1615">
            <v>10575</v>
          </cell>
          <cell r="K1615">
            <v>10575</v>
          </cell>
          <cell r="L1615">
            <v>10575</v>
          </cell>
          <cell r="M1615">
            <v>10575</v>
          </cell>
          <cell r="N1615">
            <v>10575</v>
          </cell>
          <cell r="O1615">
            <v>10575</v>
          </cell>
          <cell r="P1615">
            <v>10575</v>
          </cell>
          <cell r="Q1615">
            <v>10575</v>
          </cell>
        </row>
        <row r="1616">
          <cell r="B1616" t="str">
            <v>30702072908</v>
          </cell>
          <cell r="C1616" t="str">
            <v>30702</v>
          </cell>
          <cell r="D1616">
            <v>2908</v>
          </cell>
          <cell r="E1616">
            <v>17300</v>
          </cell>
          <cell r="F1616">
            <v>1441</v>
          </cell>
          <cell r="G1616">
            <v>1441</v>
          </cell>
          <cell r="H1616">
            <v>1441</v>
          </cell>
          <cell r="I1616">
            <v>1441</v>
          </cell>
          <cell r="J1616">
            <v>1441</v>
          </cell>
          <cell r="K1616">
            <v>1441</v>
          </cell>
          <cell r="L1616">
            <v>1441</v>
          </cell>
          <cell r="M1616">
            <v>1441</v>
          </cell>
          <cell r="N1616">
            <v>1441</v>
          </cell>
          <cell r="O1616">
            <v>1441</v>
          </cell>
          <cell r="P1616">
            <v>1441</v>
          </cell>
          <cell r="Q1616">
            <v>1449</v>
          </cell>
        </row>
        <row r="1617">
          <cell r="B1617" t="str">
            <v>30702073101</v>
          </cell>
          <cell r="C1617" t="str">
            <v>30702</v>
          </cell>
          <cell r="D1617">
            <v>3101</v>
          </cell>
          <cell r="E1617">
            <v>5500</v>
          </cell>
          <cell r="F1617">
            <v>458</v>
          </cell>
          <cell r="G1617">
            <v>458</v>
          </cell>
          <cell r="H1617">
            <v>458</v>
          </cell>
          <cell r="I1617">
            <v>458</v>
          </cell>
          <cell r="J1617">
            <v>458</v>
          </cell>
          <cell r="K1617">
            <v>458</v>
          </cell>
          <cell r="L1617">
            <v>458</v>
          </cell>
          <cell r="M1617">
            <v>458</v>
          </cell>
          <cell r="N1617">
            <v>458</v>
          </cell>
          <cell r="O1617">
            <v>458</v>
          </cell>
          <cell r="P1617">
            <v>458</v>
          </cell>
          <cell r="Q1617">
            <v>462</v>
          </cell>
        </row>
        <row r="1618">
          <cell r="B1618" t="str">
            <v>30702073103</v>
          </cell>
          <cell r="C1618" t="str">
            <v>30702</v>
          </cell>
          <cell r="D1618">
            <v>3103</v>
          </cell>
          <cell r="E1618">
            <v>1600</v>
          </cell>
          <cell r="F1618">
            <v>133</v>
          </cell>
          <cell r="G1618">
            <v>133</v>
          </cell>
          <cell r="H1618">
            <v>133</v>
          </cell>
          <cell r="I1618">
            <v>133</v>
          </cell>
          <cell r="J1618">
            <v>133</v>
          </cell>
          <cell r="K1618">
            <v>133</v>
          </cell>
          <cell r="L1618">
            <v>133</v>
          </cell>
          <cell r="M1618">
            <v>133</v>
          </cell>
          <cell r="N1618">
            <v>133</v>
          </cell>
          <cell r="O1618">
            <v>133</v>
          </cell>
          <cell r="P1618">
            <v>133</v>
          </cell>
          <cell r="Q1618">
            <v>137</v>
          </cell>
        </row>
        <row r="1619">
          <cell r="B1619" t="str">
            <v>30702073106</v>
          </cell>
          <cell r="C1619" t="str">
            <v>30702</v>
          </cell>
          <cell r="D1619">
            <v>3106</v>
          </cell>
          <cell r="E1619">
            <v>99500</v>
          </cell>
          <cell r="F1619">
            <v>8292</v>
          </cell>
          <cell r="G1619">
            <v>8292</v>
          </cell>
          <cell r="H1619">
            <v>8292</v>
          </cell>
          <cell r="I1619">
            <v>8292</v>
          </cell>
          <cell r="J1619">
            <v>8292</v>
          </cell>
          <cell r="K1619">
            <v>8292</v>
          </cell>
          <cell r="L1619">
            <v>8292</v>
          </cell>
          <cell r="M1619">
            <v>8292</v>
          </cell>
          <cell r="N1619">
            <v>8292</v>
          </cell>
          <cell r="O1619">
            <v>8292</v>
          </cell>
          <cell r="P1619">
            <v>8292</v>
          </cell>
          <cell r="Q1619">
            <v>8288</v>
          </cell>
        </row>
        <row r="1620">
          <cell r="B1620" t="str">
            <v>30702073302</v>
          </cell>
          <cell r="C1620" t="str">
            <v>30702</v>
          </cell>
          <cell r="D1620">
            <v>3302</v>
          </cell>
          <cell r="E1620">
            <v>24900</v>
          </cell>
          <cell r="F1620">
            <v>2075</v>
          </cell>
          <cell r="G1620">
            <v>2075</v>
          </cell>
          <cell r="H1620">
            <v>2075</v>
          </cell>
          <cell r="I1620">
            <v>2075</v>
          </cell>
          <cell r="J1620">
            <v>2075</v>
          </cell>
          <cell r="K1620">
            <v>2075</v>
          </cell>
          <cell r="L1620">
            <v>2075</v>
          </cell>
          <cell r="M1620">
            <v>2075</v>
          </cell>
          <cell r="N1620">
            <v>2075</v>
          </cell>
          <cell r="O1620">
            <v>2075</v>
          </cell>
          <cell r="P1620">
            <v>2075</v>
          </cell>
          <cell r="Q1620">
            <v>2075</v>
          </cell>
        </row>
        <row r="1621">
          <cell r="B1621" t="str">
            <v>30702073303</v>
          </cell>
          <cell r="C1621" t="str">
            <v>30702</v>
          </cell>
          <cell r="D1621">
            <v>3303</v>
          </cell>
          <cell r="E1621">
            <v>2100</v>
          </cell>
          <cell r="F1621">
            <v>175</v>
          </cell>
          <cell r="G1621">
            <v>175</v>
          </cell>
          <cell r="H1621">
            <v>175</v>
          </cell>
          <cell r="I1621">
            <v>175</v>
          </cell>
          <cell r="J1621">
            <v>175</v>
          </cell>
          <cell r="K1621">
            <v>175</v>
          </cell>
          <cell r="L1621">
            <v>175</v>
          </cell>
          <cell r="M1621">
            <v>175</v>
          </cell>
          <cell r="N1621">
            <v>175</v>
          </cell>
          <cell r="O1621">
            <v>175</v>
          </cell>
          <cell r="P1621">
            <v>175</v>
          </cell>
          <cell r="Q1621">
            <v>175</v>
          </cell>
        </row>
        <row r="1622">
          <cell r="B1622" t="str">
            <v>30702073402</v>
          </cell>
          <cell r="C1622" t="str">
            <v>30702</v>
          </cell>
          <cell r="D1622">
            <v>3402</v>
          </cell>
          <cell r="E1622">
            <v>15000</v>
          </cell>
          <cell r="F1622">
            <v>1250</v>
          </cell>
          <cell r="G1622">
            <v>1250</v>
          </cell>
          <cell r="H1622">
            <v>1250</v>
          </cell>
          <cell r="I1622">
            <v>1250</v>
          </cell>
          <cell r="J1622">
            <v>1250</v>
          </cell>
          <cell r="K1622">
            <v>1250</v>
          </cell>
          <cell r="L1622">
            <v>1250</v>
          </cell>
          <cell r="M1622">
            <v>1250</v>
          </cell>
          <cell r="N1622">
            <v>1250</v>
          </cell>
          <cell r="O1622">
            <v>1250</v>
          </cell>
          <cell r="P1622">
            <v>1250</v>
          </cell>
          <cell r="Q1622">
            <v>1250</v>
          </cell>
        </row>
        <row r="1623">
          <cell r="B1623" t="str">
            <v>30704071401</v>
          </cell>
          <cell r="C1623" t="str">
            <v>30704</v>
          </cell>
          <cell r="D1623">
            <v>1401</v>
          </cell>
          <cell r="E1623">
            <v>86300</v>
          </cell>
          <cell r="F1623">
            <v>76300</v>
          </cell>
          <cell r="G1623">
            <v>70000</v>
          </cell>
          <cell r="H1623">
            <v>70000</v>
          </cell>
          <cell r="I1623">
            <v>70000</v>
          </cell>
          <cell r="J1623">
            <v>50000</v>
          </cell>
          <cell r="K1623">
            <v>50000</v>
          </cell>
          <cell r="L1623">
            <v>50000</v>
          </cell>
          <cell r="M1623">
            <v>50000</v>
          </cell>
          <cell r="N1623">
            <v>50000</v>
          </cell>
          <cell r="O1623">
            <v>50000</v>
          </cell>
          <cell r="P1623">
            <v>50000</v>
          </cell>
          <cell r="Q1623">
            <v>50000</v>
          </cell>
        </row>
        <row r="1624">
          <cell r="B1624" t="str">
            <v>30704072202</v>
          </cell>
          <cell r="C1624" t="str">
            <v>30704</v>
          </cell>
          <cell r="D1624">
            <v>2202</v>
          </cell>
          <cell r="E1624">
            <v>39895</v>
          </cell>
          <cell r="F1624">
            <v>3335</v>
          </cell>
          <cell r="G1624">
            <v>3330</v>
          </cell>
          <cell r="H1624">
            <v>3330</v>
          </cell>
          <cell r="I1624">
            <v>3330</v>
          </cell>
          <cell r="J1624">
            <v>3330</v>
          </cell>
          <cell r="K1624">
            <v>3320</v>
          </cell>
          <cell r="L1624">
            <v>3320</v>
          </cell>
          <cell r="M1624">
            <v>3320</v>
          </cell>
          <cell r="N1624">
            <v>3320</v>
          </cell>
          <cell r="O1624">
            <v>3320</v>
          </cell>
          <cell r="P1624">
            <v>3320</v>
          </cell>
          <cell r="Q1624">
            <v>3320</v>
          </cell>
        </row>
        <row r="1625">
          <cell r="B1625" t="str">
            <v>30704072207</v>
          </cell>
          <cell r="C1625" t="str">
            <v>30704</v>
          </cell>
          <cell r="D1625">
            <v>2207</v>
          </cell>
          <cell r="E1625">
            <v>15972</v>
          </cell>
          <cell r="F1625">
            <v>1342</v>
          </cell>
          <cell r="G1625">
            <v>1330</v>
          </cell>
          <cell r="H1625">
            <v>1330</v>
          </cell>
          <cell r="I1625">
            <v>1330</v>
          </cell>
          <cell r="J1625">
            <v>1330</v>
          </cell>
          <cell r="K1625">
            <v>1330</v>
          </cell>
          <cell r="L1625">
            <v>1330</v>
          </cell>
          <cell r="M1625">
            <v>1330</v>
          </cell>
          <cell r="N1625">
            <v>1330</v>
          </cell>
          <cell r="O1625">
            <v>1330</v>
          </cell>
          <cell r="P1625">
            <v>1330</v>
          </cell>
          <cell r="Q1625">
            <v>1330</v>
          </cell>
        </row>
        <row r="1626">
          <cell r="B1626" t="str">
            <v>30704072306</v>
          </cell>
          <cell r="C1626" t="str">
            <v>30704</v>
          </cell>
          <cell r="D1626">
            <v>2306</v>
          </cell>
          <cell r="E1626">
            <v>30000</v>
          </cell>
          <cell r="F1626">
            <v>0</v>
          </cell>
          <cell r="G1626">
            <v>12000</v>
          </cell>
          <cell r="H1626">
            <v>0</v>
          </cell>
          <cell r="I1626">
            <v>12000</v>
          </cell>
          <cell r="J1626">
            <v>0</v>
          </cell>
          <cell r="K1626">
            <v>6000</v>
          </cell>
          <cell r="L1626">
            <v>0</v>
          </cell>
          <cell r="M1626">
            <v>0</v>
          </cell>
          <cell r="N1626">
            <v>0</v>
          </cell>
          <cell r="O1626">
            <v>0</v>
          </cell>
          <cell r="P1626">
            <v>0</v>
          </cell>
          <cell r="Q1626">
            <v>0</v>
          </cell>
        </row>
        <row r="1627">
          <cell r="B1627" t="str">
            <v>30704072401</v>
          </cell>
          <cell r="C1627" t="str">
            <v>30704</v>
          </cell>
          <cell r="D1627">
            <v>2401</v>
          </cell>
          <cell r="E1627">
            <v>16370</v>
          </cell>
          <cell r="F1627">
            <v>5680</v>
          </cell>
          <cell r="G1627">
            <v>4690</v>
          </cell>
          <cell r="H1627">
            <v>4000</v>
          </cell>
          <cell r="I1627">
            <v>2000</v>
          </cell>
          <cell r="J1627">
            <v>0</v>
          </cell>
          <cell r="K1627">
            <v>0</v>
          </cell>
          <cell r="L1627">
            <v>0</v>
          </cell>
          <cell r="M1627">
            <v>0</v>
          </cell>
          <cell r="N1627">
            <v>0</v>
          </cell>
          <cell r="O1627">
            <v>0</v>
          </cell>
          <cell r="P1627">
            <v>0</v>
          </cell>
          <cell r="Q1627">
            <v>0</v>
          </cell>
        </row>
        <row r="1628">
          <cell r="B1628" t="str">
            <v>30704072701</v>
          </cell>
          <cell r="C1628" t="str">
            <v>30704</v>
          </cell>
          <cell r="D1628">
            <v>2701</v>
          </cell>
          <cell r="E1628">
            <v>32000</v>
          </cell>
          <cell r="F1628">
            <v>4500</v>
          </cell>
          <cell r="G1628">
            <v>4500</v>
          </cell>
          <cell r="H1628">
            <v>2700</v>
          </cell>
          <cell r="I1628">
            <v>2700</v>
          </cell>
          <cell r="J1628">
            <v>2700</v>
          </cell>
          <cell r="K1628">
            <v>2700</v>
          </cell>
          <cell r="L1628">
            <v>2700</v>
          </cell>
          <cell r="M1628">
            <v>2700</v>
          </cell>
          <cell r="N1628">
            <v>2700</v>
          </cell>
          <cell r="O1628">
            <v>2700</v>
          </cell>
          <cell r="P1628">
            <v>700</v>
          </cell>
          <cell r="Q1628">
            <v>700</v>
          </cell>
        </row>
        <row r="1629">
          <cell r="B1629" t="str">
            <v>30704072702</v>
          </cell>
          <cell r="C1629" t="str">
            <v>30704</v>
          </cell>
          <cell r="D1629">
            <v>2702</v>
          </cell>
          <cell r="E1629">
            <v>9300</v>
          </cell>
          <cell r="F1629">
            <v>1550</v>
          </cell>
          <cell r="G1629">
            <v>1550</v>
          </cell>
          <cell r="H1629">
            <v>775</v>
          </cell>
          <cell r="I1629">
            <v>775</v>
          </cell>
          <cell r="J1629">
            <v>775</v>
          </cell>
          <cell r="K1629">
            <v>775</v>
          </cell>
          <cell r="L1629">
            <v>775</v>
          </cell>
          <cell r="M1629">
            <v>775</v>
          </cell>
          <cell r="N1629">
            <v>775</v>
          </cell>
          <cell r="O1629">
            <v>775</v>
          </cell>
          <cell r="P1629">
            <v>0</v>
          </cell>
          <cell r="Q1629">
            <v>0</v>
          </cell>
        </row>
        <row r="1630">
          <cell r="B1630" t="str">
            <v>30704072900</v>
          </cell>
          <cell r="C1630" t="str">
            <v>30704</v>
          </cell>
          <cell r="D1630">
            <v>2900</v>
          </cell>
          <cell r="E1630">
            <v>41300</v>
          </cell>
          <cell r="F1630">
            <v>5460</v>
          </cell>
          <cell r="G1630">
            <v>4440</v>
          </cell>
          <cell r="H1630">
            <v>3440</v>
          </cell>
          <cell r="I1630">
            <v>3440</v>
          </cell>
          <cell r="J1630">
            <v>3440</v>
          </cell>
          <cell r="K1630">
            <v>3440</v>
          </cell>
          <cell r="L1630">
            <v>3440</v>
          </cell>
          <cell r="M1630">
            <v>3440</v>
          </cell>
          <cell r="N1630">
            <v>3440</v>
          </cell>
          <cell r="O1630">
            <v>3440</v>
          </cell>
          <cell r="P1630">
            <v>2940</v>
          </cell>
          <cell r="Q1630">
            <v>940</v>
          </cell>
        </row>
        <row r="1631">
          <cell r="B1631" t="str">
            <v>30704072907</v>
          </cell>
          <cell r="C1631" t="str">
            <v>30704</v>
          </cell>
          <cell r="D1631">
            <v>2907</v>
          </cell>
          <cell r="E1631">
            <v>132000</v>
          </cell>
          <cell r="F1631">
            <v>65000</v>
          </cell>
          <cell r="G1631">
            <v>61000</v>
          </cell>
          <cell r="H1631">
            <v>37000</v>
          </cell>
          <cell r="I1631">
            <v>27000</v>
          </cell>
          <cell r="J1631">
            <v>27000</v>
          </cell>
          <cell r="K1631">
            <v>27000</v>
          </cell>
          <cell r="L1631">
            <v>21000</v>
          </cell>
          <cell r="M1631">
            <v>21000</v>
          </cell>
          <cell r="N1631">
            <v>21000</v>
          </cell>
          <cell r="O1631">
            <v>21000</v>
          </cell>
          <cell r="P1631">
            <v>4000</v>
          </cell>
          <cell r="Q1631">
            <v>0</v>
          </cell>
        </row>
        <row r="1632">
          <cell r="B1632" t="str">
            <v>30704072908</v>
          </cell>
          <cell r="C1632" t="str">
            <v>30704</v>
          </cell>
          <cell r="D1632">
            <v>2908</v>
          </cell>
          <cell r="E1632">
            <v>107909</v>
          </cell>
          <cell r="F1632">
            <v>16450</v>
          </cell>
          <cell r="G1632">
            <v>16450</v>
          </cell>
          <cell r="H1632">
            <v>15440</v>
          </cell>
          <cell r="I1632">
            <v>15440</v>
          </cell>
          <cell r="J1632">
            <v>15440</v>
          </cell>
          <cell r="K1632">
            <v>14940</v>
          </cell>
          <cell r="L1632">
            <v>14940</v>
          </cell>
          <cell r="M1632">
            <v>14940</v>
          </cell>
          <cell r="N1632">
            <v>14940</v>
          </cell>
          <cell r="O1632">
            <v>14940</v>
          </cell>
          <cell r="P1632">
            <v>5940</v>
          </cell>
          <cell r="Q1632">
            <v>4440</v>
          </cell>
        </row>
        <row r="1633">
          <cell r="B1633" t="str">
            <v>30704073101</v>
          </cell>
          <cell r="C1633" t="str">
            <v>30704</v>
          </cell>
          <cell r="D1633">
            <v>3101</v>
          </cell>
          <cell r="E1633">
            <v>27800</v>
          </cell>
          <cell r="F1633">
            <v>2510</v>
          </cell>
          <cell r="G1633">
            <v>2390</v>
          </cell>
          <cell r="H1633">
            <v>2490</v>
          </cell>
          <cell r="I1633">
            <v>2290</v>
          </cell>
          <cell r="J1633">
            <v>2290</v>
          </cell>
          <cell r="K1633">
            <v>2290</v>
          </cell>
          <cell r="L1633">
            <v>2290</v>
          </cell>
          <cell r="M1633">
            <v>2290</v>
          </cell>
          <cell r="N1633">
            <v>2290</v>
          </cell>
          <cell r="O1633">
            <v>2290</v>
          </cell>
          <cell r="P1633">
            <v>2290</v>
          </cell>
          <cell r="Q1633">
            <v>2090</v>
          </cell>
        </row>
        <row r="1634">
          <cell r="B1634" t="str">
            <v>30704073103</v>
          </cell>
          <cell r="C1634" t="str">
            <v>30704</v>
          </cell>
          <cell r="D1634">
            <v>3103</v>
          </cell>
          <cell r="E1634">
            <v>8100</v>
          </cell>
          <cell r="F1634">
            <v>1300</v>
          </cell>
          <cell r="G1634">
            <v>770</v>
          </cell>
          <cell r="H1634">
            <v>670</v>
          </cell>
          <cell r="I1634">
            <v>670</v>
          </cell>
          <cell r="J1634">
            <v>670</v>
          </cell>
          <cell r="K1634">
            <v>1340</v>
          </cell>
          <cell r="L1634">
            <v>670</v>
          </cell>
          <cell r="M1634">
            <v>670</v>
          </cell>
          <cell r="N1634">
            <v>670</v>
          </cell>
          <cell r="O1634">
            <v>670</v>
          </cell>
          <cell r="P1634">
            <v>0</v>
          </cell>
          <cell r="Q1634">
            <v>0</v>
          </cell>
        </row>
        <row r="1635">
          <cell r="B1635" t="str">
            <v>30704073106</v>
          </cell>
          <cell r="C1635" t="str">
            <v>30704</v>
          </cell>
          <cell r="D1635">
            <v>3106</v>
          </cell>
          <cell r="E1635">
            <v>1600</v>
          </cell>
          <cell r="F1635">
            <v>600</v>
          </cell>
          <cell r="G1635">
            <v>500</v>
          </cell>
          <cell r="H1635">
            <v>0</v>
          </cell>
          <cell r="I1635">
            <v>0</v>
          </cell>
          <cell r="J1635">
            <v>0</v>
          </cell>
          <cell r="K1635">
            <v>500</v>
          </cell>
          <cell r="L1635">
            <v>0</v>
          </cell>
          <cell r="M1635">
            <v>0</v>
          </cell>
          <cell r="N1635">
            <v>0</v>
          </cell>
          <cell r="O1635">
            <v>0</v>
          </cell>
          <cell r="P1635">
            <v>0</v>
          </cell>
          <cell r="Q1635">
            <v>0</v>
          </cell>
        </row>
        <row r="1636">
          <cell r="B1636" t="str">
            <v>30704073111</v>
          </cell>
          <cell r="C1636" t="str">
            <v>30704</v>
          </cell>
          <cell r="D1636">
            <v>3111</v>
          </cell>
          <cell r="E1636">
            <v>11000</v>
          </cell>
          <cell r="F1636">
            <v>0</v>
          </cell>
          <cell r="G1636">
            <v>11000</v>
          </cell>
          <cell r="H1636">
            <v>0</v>
          </cell>
          <cell r="I1636">
            <v>0</v>
          </cell>
          <cell r="J1636">
            <v>0</v>
          </cell>
          <cell r="K1636">
            <v>0</v>
          </cell>
          <cell r="L1636">
            <v>0</v>
          </cell>
          <cell r="M1636">
            <v>0</v>
          </cell>
          <cell r="N1636">
            <v>0</v>
          </cell>
          <cell r="O1636">
            <v>0</v>
          </cell>
          <cell r="P1636">
            <v>0</v>
          </cell>
          <cell r="Q1636">
            <v>0</v>
          </cell>
        </row>
        <row r="1637">
          <cell r="B1637" t="str">
            <v>30704073302</v>
          </cell>
          <cell r="C1637" t="str">
            <v>30704</v>
          </cell>
          <cell r="D1637">
            <v>3302</v>
          </cell>
          <cell r="E1637">
            <v>102800</v>
          </cell>
          <cell r="F1637">
            <v>8570</v>
          </cell>
          <cell r="G1637">
            <v>8570</v>
          </cell>
          <cell r="H1637">
            <v>8570</v>
          </cell>
          <cell r="I1637">
            <v>8570</v>
          </cell>
          <cell r="J1637">
            <v>8570</v>
          </cell>
          <cell r="K1637">
            <v>8570</v>
          </cell>
          <cell r="L1637">
            <v>8570</v>
          </cell>
          <cell r="M1637">
            <v>8570</v>
          </cell>
          <cell r="N1637">
            <v>8570</v>
          </cell>
          <cell r="O1637">
            <v>8570</v>
          </cell>
          <cell r="P1637">
            <v>8570</v>
          </cell>
          <cell r="Q1637">
            <v>8530</v>
          </cell>
        </row>
        <row r="1638">
          <cell r="B1638" t="str">
            <v>30704073303</v>
          </cell>
          <cell r="C1638" t="str">
            <v>30704</v>
          </cell>
          <cell r="D1638">
            <v>3303</v>
          </cell>
          <cell r="E1638">
            <v>9530</v>
          </cell>
          <cell r="F1638">
            <v>800</v>
          </cell>
          <cell r="G1638">
            <v>800</v>
          </cell>
          <cell r="H1638">
            <v>800</v>
          </cell>
          <cell r="I1638">
            <v>800</v>
          </cell>
          <cell r="J1638">
            <v>800</v>
          </cell>
          <cell r="K1638">
            <v>800</v>
          </cell>
          <cell r="L1638">
            <v>800</v>
          </cell>
          <cell r="M1638">
            <v>800</v>
          </cell>
          <cell r="N1638">
            <v>800</v>
          </cell>
          <cell r="O1638">
            <v>800</v>
          </cell>
          <cell r="P1638">
            <v>800</v>
          </cell>
          <cell r="Q1638">
            <v>730</v>
          </cell>
        </row>
        <row r="1639">
          <cell r="B1639" t="str">
            <v>30704073402</v>
          </cell>
          <cell r="C1639" t="str">
            <v>30704</v>
          </cell>
          <cell r="D1639">
            <v>3402</v>
          </cell>
          <cell r="E1639">
            <v>3000</v>
          </cell>
          <cell r="F1639">
            <v>1000</v>
          </cell>
          <cell r="G1639">
            <v>1000</v>
          </cell>
          <cell r="H1639">
            <v>500</v>
          </cell>
          <cell r="I1639">
            <v>500</v>
          </cell>
          <cell r="J1639">
            <v>0</v>
          </cell>
          <cell r="K1639">
            <v>0</v>
          </cell>
          <cell r="L1639">
            <v>0</v>
          </cell>
          <cell r="M1639">
            <v>0</v>
          </cell>
          <cell r="N1639">
            <v>0</v>
          </cell>
          <cell r="O1639">
            <v>0</v>
          </cell>
          <cell r="P1639">
            <v>0</v>
          </cell>
          <cell r="Q1639">
            <v>0</v>
          </cell>
        </row>
        <row r="1640">
          <cell r="B1640" t="str">
            <v>30704077207</v>
          </cell>
          <cell r="C1640" t="str">
            <v>30704</v>
          </cell>
          <cell r="D1640">
            <v>7207</v>
          </cell>
          <cell r="E1640">
            <v>100000</v>
          </cell>
          <cell r="F1640">
            <v>0</v>
          </cell>
          <cell r="G1640">
            <v>100000</v>
          </cell>
          <cell r="H1640">
            <v>0</v>
          </cell>
          <cell r="I1640">
            <v>0</v>
          </cell>
          <cell r="J1640">
            <v>0</v>
          </cell>
          <cell r="K1640">
            <v>0</v>
          </cell>
          <cell r="L1640">
            <v>0</v>
          </cell>
          <cell r="M1640">
            <v>0</v>
          </cell>
          <cell r="N1640">
            <v>0</v>
          </cell>
          <cell r="O1640">
            <v>0</v>
          </cell>
          <cell r="P1640">
            <v>0</v>
          </cell>
          <cell r="Q1640">
            <v>0</v>
          </cell>
        </row>
        <row r="1641">
          <cell r="B1641" t="str">
            <v>30705072201</v>
          </cell>
          <cell r="C1641" t="str">
            <v>30705</v>
          </cell>
          <cell r="D1641">
            <v>2201</v>
          </cell>
          <cell r="E1641">
            <v>0</v>
          </cell>
          <cell r="F1641">
            <v>0</v>
          </cell>
          <cell r="G1641">
            <v>0</v>
          </cell>
          <cell r="H1641">
            <v>0</v>
          </cell>
          <cell r="I1641">
            <v>0</v>
          </cell>
          <cell r="J1641">
            <v>0</v>
          </cell>
          <cell r="K1641">
            <v>0</v>
          </cell>
          <cell r="L1641">
            <v>0</v>
          </cell>
          <cell r="M1641">
            <v>0</v>
          </cell>
          <cell r="N1641">
            <v>0</v>
          </cell>
          <cell r="O1641">
            <v>0</v>
          </cell>
          <cell r="P1641">
            <v>0</v>
          </cell>
          <cell r="Q1641">
            <v>0</v>
          </cell>
        </row>
        <row r="1642">
          <cell r="B1642" t="str">
            <v>30705072202</v>
          </cell>
          <cell r="C1642" t="str">
            <v>30705</v>
          </cell>
          <cell r="D1642">
            <v>2202</v>
          </cell>
          <cell r="E1642">
            <v>59700</v>
          </cell>
          <cell r="F1642">
            <v>5050</v>
          </cell>
          <cell r="G1642">
            <v>5050</v>
          </cell>
          <cell r="H1642">
            <v>4975</v>
          </cell>
          <cell r="I1642">
            <v>4900</v>
          </cell>
          <cell r="J1642">
            <v>4975</v>
          </cell>
          <cell r="K1642">
            <v>4975</v>
          </cell>
          <cell r="L1642">
            <v>4975</v>
          </cell>
          <cell r="M1642">
            <v>4975</v>
          </cell>
          <cell r="N1642">
            <v>4975</v>
          </cell>
          <cell r="O1642">
            <v>4975</v>
          </cell>
          <cell r="P1642">
            <v>4975</v>
          </cell>
          <cell r="Q1642">
            <v>4900</v>
          </cell>
        </row>
        <row r="1643">
          <cell r="B1643" t="str">
            <v>30705072207</v>
          </cell>
          <cell r="C1643" t="str">
            <v>30705</v>
          </cell>
          <cell r="D1643">
            <v>2207</v>
          </cell>
          <cell r="E1643">
            <v>18400</v>
          </cell>
          <cell r="F1643">
            <v>1570</v>
          </cell>
          <cell r="G1643">
            <v>1530</v>
          </cell>
          <cell r="H1643">
            <v>1530</v>
          </cell>
          <cell r="I1643">
            <v>1530</v>
          </cell>
          <cell r="J1643">
            <v>1530</v>
          </cell>
          <cell r="K1643">
            <v>1530</v>
          </cell>
          <cell r="L1643">
            <v>1530</v>
          </cell>
          <cell r="M1643">
            <v>1530</v>
          </cell>
          <cell r="N1643">
            <v>1530</v>
          </cell>
          <cell r="O1643">
            <v>1530</v>
          </cell>
          <cell r="P1643">
            <v>1530</v>
          </cell>
          <cell r="Q1643">
            <v>1530</v>
          </cell>
        </row>
        <row r="1644">
          <cell r="B1644" t="str">
            <v>30705072306</v>
          </cell>
          <cell r="C1644" t="str">
            <v>30705</v>
          </cell>
          <cell r="D1644">
            <v>2306</v>
          </cell>
          <cell r="E1644">
            <v>54000</v>
          </cell>
          <cell r="F1644">
            <v>10000</v>
          </cell>
          <cell r="G1644">
            <v>5500</v>
          </cell>
          <cell r="H1644">
            <v>5500</v>
          </cell>
          <cell r="I1644">
            <v>5500</v>
          </cell>
          <cell r="J1644">
            <v>10000</v>
          </cell>
          <cell r="K1644">
            <v>4500</v>
          </cell>
          <cell r="L1644">
            <v>4500</v>
          </cell>
          <cell r="M1644">
            <v>4500</v>
          </cell>
          <cell r="N1644">
            <v>4000</v>
          </cell>
          <cell r="O1644">
            <v>0</v>
          </cell>
          <cell r="P1644">
            <v>0</v>
          </cell>
          <cell r="Q1644">
            <v>0</v>
          </cell>
        </row>
        <row r="1645">
          <cell r="B1645" t="str">
            <v>30705072401</v>
          </cell>
          <cell r="C1645" t="str">
            <v>30705</v>
          </cell>
          <cell r="D1645">
            <v>2401</v>
          </cell>
          <cell r="E1645">
            <v>4000</v>
          </cell>
          <cell r="F1645">
            <v>4000</v>
          </cell>
          <cell r="G1645">
            <v>0</v>
          </cell>
          <cell r="H1645">
            <v>0</v>
          </cell>
          <cell r="I1645">
            <v>0</v>
          </cell>
          <cell r="J1645">
            <v>0</v>
          </cell>
          <cell r="K1645">
            <v>0</v>
          </cell>
          <cell r="L1645">
            <v>0</v>
          </cell>
          <cell r="M1645">
            <v>0</v>
          </cell>
          <cell r="N1645">
            <v>0</v>
          </cell>
          <cell r="O1645">
            <v>0</v>
          </cell>
          <cell r="P1645">
            <v>0</v>
          </cell>
          <cell r="Q1645">
            <v>0</v>
          </cell>
        </row>
        <row r="1646">
          <cell r="B1646" t="str">
            <v>30705072701</v>
          </cell>
          <cell r="C1646" t="str">
            <v>30705</v>
          </cell>
          <cell r="D1646">
            <v>2701</v>
          </cell>
          <cell r="E1646">
            <v>30000</v>
          </cell>
          <cell r="F1646">
            <v>5000</v>
          </cell>
          <cell r="G1646">
            <v>3500</v>
          </cell>
          <cell r="H1646">
            <v>3500</v>
          </cell>
          <cell r="I1646">
            <v>2500</v>
          </cell>
          <cell r="J1646">
            <v>2500</v>
          </cell>
          <cell r="K1646">
            <v>2500</v>
          </cell>
          <cell r="L1646">
            <v>2500</v>
          </cell>
          <cell r="M1646">
            <v>2500</v>
          </cell>
          <cell r="N1646">
            <v>2500</v>
          </cell>
          <cell r="O1646">
            <v>2500</v>
          </cell>
          <cell r="P1646">
            <v>500</v>
          </cell>
          <cell r="Q1646">
            <v>0</v>
          </cell>
        </row>
        <row r="1647">
          <cell r="B1647" t="str">
            <v>30705072702</v>
          </cell>
          <cell r="C1647" t="str">
            <v>30705</v>
          </cell>
          <cell r="D1647">
            <v>2702</v>
          </cell>
          <cell r="E1647">
            <v>4600</v>
          </cell>
          <cell r="F1647">
            <v>480</v>
          </cell>
          <cell r="G1647">
            <v>480</v>
          </cell>
          <cell r="H1647">
            <v>380</v>
          </cell>
          <cell r="I1647">
            <v>380</v>
          </cell>
          <cell r="J1647">
            <v>380</v>
          </cell>
          <cell r="K1647">
            <v>380</v>
          </cell>
          <cell r="L1647">
            <v>380</v>
          </cell>
          <cell r="M1647">
            <v>380</v>
          </cell>
          <cell r="N1647">
            <v>380</v>
          </cell>
          <cell r="O1647">
            <v>380</v>
          </cell>
          <cell r="P1647">
            <v>300</v>
          </cell>
          <cell r="Q1647">
            <v>300</v>
          </cell>
        </row>
        <row r="1648">
          <cell r="B1648" t="str">
            <v>30705072900</v>
          </cell>
          <cell r="C1648" t="str">
            <v>30705</v>
          </cell>
          <cell r="D1648">
            <v>2900</v>
          </cell>
          <cell r="E1648">
            <v>7300</v>
          </cell>
          <cell r="F1648">
            <v>610</v>
          </cell>
          <cell r="G1648">
            <v>610</v>
          </cell>
          <cell r="H1648">
            <v>610</v>
          </cell>
          <cell r="I1648">
            <v>610</v>
          </cell>
          <cell r="J1648">
            <v>610</v>
          </cell>
          <cell r="K1648">
            <v>610</v>
          </cell>
          <cell r="L1648">
            <v>610</v>
          </cell>
          <cell r="M1648">
            <v>610</v>
          </cell>
          <cell r="N1648">
            <v>610</v>
          </cell>
          <cell r="O1648">
            <v>610</v>
          </cell>
          <cell r="P1648">
            <v>610</v>
          </cell>
          <cell r="Q1648">
            <v>590</v>
          </cell>
        </row>
        <row r="1649">
          <cell r="B1649" t="str">
            <v>30705072907</v>
          </cell>
          <cell r="C1649" t="str">
            <v>30705</v>
          </cell>
          <cell r="D1649">
            <v>2907</v>
          </cell>
          <cell r="E1649">
            <v>40443</v>
          </cell>
          <cell r="F1649">
            <v>10000</v>
          </cell>
          <cell r="G1649">
            <v>5000</v>
          </cell>
          <cell r="H1649">
            <v>10000</v>
          </cell>
          <cell r="I1649">
            <v>5000</v>
          </cell>
          <cell r="J1649">
            <v>10000</v>
          </cell>
          <cell r="K1649">
            <v>443</v>
          </cell>
          <cell r="L1649">
            <v>0</v>
          </cell>
          <cell r="M1649">
            <v>0</v>
          </cell>
          <cell r="N1649">
            <v>0</v>
          </cell>
          <cell r="O1649">
            <v>0</v>
          </cell>
          <cell r="P1649">
            <v>0</v>
          </cell>
          <cell r="Q1649">
            <v>0</v>
          </cell>
        </row>
        <row r="1650">
          <cell r="B1650" t="str">
            <v>30705072908</v>
          </cell>
          <cell r="C1650" t="str">
            <v>30705</v>
          </cell>
          <cell r="D1650">
            <v>2908</v>
          </cell>
          <cell r="E1650">
            <v>15000</v>
          </cell>
          <cell r="F1650">
            <v>1330</v>
          </cell>
          <cell r="G1650">
            <v>1250</v>
          </cell>
          <cell r="H1650">
            <v>1250</v>
          </cell>
          <cell r="I1650">
            <v>1250</v>
          </cell>
          <cell r="J1650">
            <v>1250</v>
          </cell>
          <cell r="K1650">
            <v>1250</v>
          </cell>
          <cell r="L1650">
            <v>1250</v>
          </cell>
          <cell r="M1650">
            <v>1250</v>
          </cell>
          <cell r="N1650">
            <v>1250</v>
          </cell>
          <cell r="O1650">
            <v>1250</v>
          </cell>
          <cell r="P1650">
            <v>1250</v>
          </cell>
          <cell r="Q1650">
            <v>1170</v>
          </cell>
        </row>
        <row r="1651">
          <cell r="B1651" t="str">
            <v>30705072916</v>
          </cell>
          <cell r="C1651" t="str">
            <v>30705</v>
          </cell>
          <cell r="D1651">
            <v>2916</v>
          </cell>
          <cell r="E1651">
            <v>0</v>
          </cell>
          <cell r="F1651">
            <v>0</v>
          </cell>
          <cell r="G1651">
            <v>0</v>
          </cell>
          <cell r="H1651">
            <v>0</v>
          </cell>
          <cell r="I1651">
            <v>0</v>
          </cell>
          <cell r="J1651">
            <v>0</v>
          </cell>
          <cell r="K1651">
            <v>0</v>
          </cell>
          <cell r="L1651">
            <v>0</v>
          </cell>
          <cell r="M1651">
            <v>0</v>
          </cell>
          <cell r="N1651">
            <v>0</v>
          </cell>
          <cell r="O1651">
            <v>0</v>
          </cell>
          <cell r="P1651">
            <v>0</v>
          </cell>
          <cell r="Q1651">
            <v>0</v>
          </cell>
        </row>
        <row r="1652">
          <cell r="B1652" t="str">
            <v>30705073101</v>
          </cell>
          <cell r="C1652" t="str">
            <v>30705</v>
          </cell>
          <cell r="D1652">
            <v>3101</v>
          </cell>
          <cell r="E1652">
            <v>14600</v>
          </cell>
          <cell r="F1652">
            <v>1220</v>
          </cell>
          <cell r="G1652">
            <v>1220</v>
          </cell>
          <cell r="H1652">
            <v>1220</v>
          </cell>
          <cell r="I1652">
            <v>1220</v>
          </cell>
          <cell r="J1652">
            <v>1220</v>
          </cell>
          <cell r="K1652">
            <v>1220</v>
          </cell>
          <cell r="L1652">
            <v>1220</v>
          </cell>
          <cell r="M1652">
            <v>1220</v>
          </cell>
          <cell r="N1652">
            <v>1220</v>
          </cell>
          <cell r="O1652">
            <v>1220</v>
          </cell>
          <cell r="P1652">
            <v>1220</v>
          </cell>
          <cell r="Q1652">
            <v>1180</v>
          </cell>
        </row>
        <row r="1653">
          <cell r="B1653" t="str">
            <v>30705073103</v>
          </cell>
          <cell r="C1653" t="str">
            <v>30705</v>
          </cell>
          <cell r="D1653">
            <v>3103</v>
          </cell>
          <cell r="E1653">
            <v>1700</v>
          </cell>
          <cell r="F1653">
            <v>850</v>
          </cell>
          <cell r="G1653">
            <v>850</v>
          </cell>
          <cell r="H1653">
            <v>0</v>
          </cell>
          <cell r="I1653">
            <v>0</v>
          </cell>
          <cell r="J1653">
            <v>0</v>
          </cell>
          <cell r="K1653">
            <v>0</v>
          </cell>
          <cell r="L1653">
            <v>0</v>
          </cell>
          <cell r="M1653">
            <v>0</v>
          </cell>
          <cell r="N1653">
            <v>0</v>
          </cell>
          <cell r="O1653">
            <v>0</v>
          </cell>
          <cell r="P1653">
            <v>0</v>
          </cell>
          <cell r="Q1653">
            <v>0</v>
          </cell>
        </row>
        <row r="1654">
          <cell r="B1654" t="str">
            <v>30705073106</v>
          </cell>
          <cell r="C1654" t="str">
            <v>30705</v>
          </cell>
          <cell r="D1654">
            <v>3106</v>
          </cell>
          <cell r="E1654">
            <v>19300</v>
          </cell>
          <cell r="F1654">
            <v>9700</v>
          </cell>
          <cell r="G1654">
            <v>0</v>
          </cell>
          <cell r="H1654">
            <v>0</v>
          </cell>
          <cell r="I1654">
            <v>0</v>
          </cell>
          <cell r="J1654">
            <v>9600</v>
          </cell>
          <cell r="K1654">
            <v>0</v>
          </cell>
          <cell r="L1654">
            <v>0</v>
          </cell>
          <cell r="M1654">
            <v>0</v>
          </cell>
          <cell r="N1654">
            <v>0</v>
          </cell>
          <cell r="O1654">
            <v>0</v>
          </cell>
          <cell r="P1654">
            <v>0</v>
          </cell>
          <cell r="Q1654">
            <v>0</v>
          </cell>
        </row>
        <row r="1655">
          <cell r="B1655" t="str">
            <v>30705073111</v>
          </cell>
          <cell r="C1655" t="str">
            <v>30705</v>
          </cell>
          <cell r="D1655">
            <v>3111</v>
          </cell>
          <cell r="E1655">
            <v>0</v>
          </cell>
          <cell r="F1655">
            <v>0</v>
          </cell>
          <cell r="G1655">
            <v>0</v>
          </cell>
          <cell r="H1655">
            <v>0</v>
          </cell>
          <cell r="I1655">
            <v>0</v>
          </cell>
          <cell r="J1655">
            <v>0</v>
          </cell>
          <cell r="K1655">
            <v>0</v>
          </cell>
          <cell r="L1655">
            <v>0</v>
          </cell>
          <cell r="M1655">
            <v>0</v>
          </cell>
          <cell r="N1655">
            <v>0</v>
          </cell>
          <cell r="O1655">
            <v>0</v>
          </cell>
          <cell r="P1655">
            <v>0</v>
          </cell>
          <cell r="Q1655">
            <v>0</v>
          </cell>
        </row>
        <row r="1656">
          <cell r="B1656" t="str">
            <v>30705073302</v>
          </cell>
          <cell r="C1656" t="str">
            <v>30705</v>
          </cell>
          <cell r="D1656">
            <v>3302</v>
          </cell>
          <cell r="E1656">
            <v>55600</v>
          </cell>
          <cell r="F1656">
            <v>4700</v>
          </cell>
          <cell r="G1656">
            <v>4700</v>
          </cell>
          <cell r="H1656">
            <v>4700</v>
          </cell>
          <cell r="I1656">
            <v>4500</v>
          </cell>
          <cell r="J1656">
            <v>4700</v>
          </cell>
          <cell r="K1656">
            <v>4700</v>
          </cell>
          <cell r="L1656">
            <v>4700</v>
          </cell>
          <cell r="M1656">
            <v>4700</v>
          </cell>
          <cell r="N1656">
            <v>4700</v>
          </cell>
          <cell r="O1656">
            <v>4700</v>
          </cell>
          <cell r="P1656">
            <v>4700</v>
          </cell>
          <cell r="Q1656">
            <v>4100</v>
          </cell>
        </row>
        <row r="1657">
          <cell r="B1657" t="str">
            <v>30705073303</v>
          </cell>
          <cell r="C1657" t="str">
            <v>30705</v>
          </cell>
          <cell r="D1657">
            <v>3303</v>
          </cell>
          <cell r="E1657">
            <v>1600</v>
          </cell>
          <cell r="F1657">
            <v>240</v>
          </cell>
          <cell r="G1657">
            <v>160</v>
          </cell>
          <cell r="H1657">
            <v>160</v>
          </cell>
          <cell r="I1657">
            <v>130</v>
          </cell>
          <cell r="J1657">
            <v>130</v>
          </cell>
          <cell r="K1657">
            <v>130</v>
          </cell>
          <cell r="L1657">
            <v>130</v>
          </cell>
          <cell r="M1657">
            <v>130</v>
          </cell>
          <cell r="N1657">
            <v>130</v>
          </cell>
          <cell r="O1657">
            <v>130</v>
          </cell>
          <cell r="P1657">
            <v>130</v>
          </cell>
          <cell r="Q1657">
            <v>0</v>
          </cell>
        </row>
        <row r="1658">
          <cell r="B1658" t="str">
            <v>30706071401</v>
          </cell>
          <cell r="C1658" t="str">
            <v>30706</v>
          </cell>
          <cell r="D1658">
            <v>1401</v>
          </cell>
          <cell r="E1658">
            <v>154500</v>
          </cell>
          <cell r="F1658">
            <v>51500</v>
          </cell>
          <cell r="G1658">
            <v>51500</v>
          </cell>
          <cell r="H1658">
            <v>51500</v>
          </cell>
          <cell r="I1658">
            <v>0</v>
          </cell>
          <cell r="J1658">
            <v>0</v>
          </cell>
          <cell r="K1658">
            <v>0</v>
          </cell>
          <cell r="L1658">
            <v>0</v>
          </cell>
          <cell r="M1658">
            <v>0</v>
          </cell>
          <cell r="N1658">
            <v>0</v>
          </cell>
          <cell r="O1658">
            <v>0</v>
          </cell>
          <cell r="P1658">
            <v>0</v>
          </cell>
          <cell r="Q1658">
            <v>0</v>
          </cell>
        </row>
        <row r="1659">
          <cell r="B1659" t="str">
            <v>30706072201</v>
          </cell>
          <cell r="C1659" t="str">
            <v>30706</v>
          </cell>
          <cell r="D1659">
            <v>2201</v>
          </cell>
          <cell r="E1659">
            <v>2000</v>
          </cell>
          <cell r="F1659">
            <v>200</v>
          </cell>
          <cell r="G1659">
            <v>200</v>
          </cell>
          <cell r="H1659">
            <v>200</v>
          </cell>
          <cell r="I1659">
            <v>200</v>
          </cell>
          <cell r="J1659">
            <v>200</v>
          </cell>
          <cell r="K1659">
            <v>200</v>
          </cell>
          <cell r="L1659">
            <v>200</v>
          </cell>
          <cell r="M1659">
            <v>200</v>
          </cell>
          <cell r="N1659">
            <v>200</v>
          </cell>
          <cell r="O1659">
            <v>200</v>
          </cell>
          <cell r="P1659">
            <v>0</v>
          </cell>
          <cell r="Q1659">
            <v>0</v>
          </cell>
        </row>
        <row r="1660">
          <cell r="B1660" t="str">
            <v>30706072202</v>
          </cell>
          <cell r="C1660" t="str">
            <v>30706</v>
          </cell>
          <cell r="D1660">
            <v>2202</v>
          </cell>
          <cell r="E1660">
            <v>126443</v>
          </cell>
          <cell r="F1660">
            <v>11080</v>
          </cell>
          <cell r="G1660">
            <v>10540</v>
          </cell>
          <cell r="H1660">
            <v>10540</v>
          </cell>
          <cell r="I1660">
            <v>10500</v>
          </cell>
          <cell r="J1660">
            <v>10540</v>
          </cell>
          <cell r="K1660">
            <v>10540</v>
          </cell>
          <cell r="L1660">
            <v>10540</v>
          </cell>
          <cell r="M1660">
            <v>10540</v>
          </cell>
          <cell r="N1660">
            <v>10540</v>
          </cell>
          <cell r="O1660">
            <v>10540</v>
          </cell>
          <cell r="P1660">
            <v>10540</v>
          </cell>
          <cell r="Q1660">
            <v>10003</v>
          </cell>
        </row>
        <row r="1661">
          <cell r="B1661" t="str">
            <v>30706072207</v>
          </cell>
          <cell r="C1661" t="str">
            <v>30706</v>
          </cell>
          <cell r="D1661">
            <v>2207</v>
          </cell>
          <cell r="E1661">
            <v>15780</v>
          </cell>
          <cell r="F1661">
            <v>1320</v>
          </cell>
          <cell r="G1661">
            <v>1320</v>
          </cell>
          <cell r="H1661">
            <v>1320</v>
          </cell>
          <cell r="I1661">
            <v>1320</v>
          </cell>
          <cell r="J1661">
            <v>1320</v>
          </cell>
          <cell r="K1661">
            <v>1320</v>
          </cell>
          <cell r="L1661">
            <v>1320</v>
          </cell>
          <cell r="M1661">
            <v>1320</v>
          </cell>
          <cell r="N1661">
            <v>1320</v>
          </cell>
          <cell r="O1661">
            <v>1320</v>
          </cell>
          <cell r="P1661">
            <v>1320</v>
          </cell>
          <cell r="Q1661">
            <v>1260</v>
          </cell>
        </row>
        <row r="1662">
          <cell r="B1662" t="str">
            <v>30706072306</v>
          </cell>
          <cell r="C1662" t="str">
            <v>30706</v>
          </cell>
          <cell r="D1662">
            <v>2306</v>
          </cell>
          <cell r="E1662">
            <v>45560</v>
          </cell>
          <cell r="F1662">
            <v>7600</v>
          </cell>
          <cell r="G1662">
            <v>7600</v>
          </cell>
          <cell r="H1662">
            <v>7600</v>
          </cell>
          <cell r="I1662">
            <v>7600</v>
          </cell>
          <cell r="J1662">
            <v>7600</v>
          </cell>
          <cell r="K1662">
            <v>7560</v>
          </cell>
          <cell r="L1662">
            <v>0</v>
          </cell>
          <cell r="M1662">
            <v>0</v>
          </cell>
          <cell r="N1662">
            <v>0</v>
          </cell>
          <cell r="O1662">
            <v>0</v>
          </cell>
          <cell r="P1662">
            <v>0</v>
          </cell>
          <cell r="Q1662">
            <v>0</v>
          </cell>
        </row>
        <row r="1663">
          <cell r="B1663" t="str">
            <v>30706072401</v>
          </cell>
          <cell r="C1663" t="str">
            <v>30706</v>
          </cell>
          <cell r="D1663">
            <v>2401</v>
          </cell>
          <cell r="E1663">
            <v>90000</v>
          </cell>
          <cell r="F1663">
            <v>2600</v>
          </cell>
          <cell r="G1663">
            <v>2600</v>
          </cell>
          <cell r="H1663">
            <v>2600</v>
          </cell>
          <cell r="I1663">
            <v>2600</v>
          </cell>
          <cell r="J1663">
            <v>2600</v>
          </cell>
          <cell r="K1663">
            <v>600</v>
          </cell>
          <cell r="L1663">
            <v>76400</v>
          </cell>
          <cell r="M1663">
            <v>0</v>
          </cell>
          <cell r="N1663">
            <v>0</v>
          </cell>
          <cell r="O1663">
            <v>0</v>
          </cell>
          <cell r="P1663">
            <v>0</v>
          </cell>
          <cell r="Q1663">
            <v>0</v>
          </cell>
        </row>
        <row r="1664">
          <cell r="B1664" t="str">
            <v>30706072701</v>
          </cell>
          <cell r="C1664" t="str">
            <v>30706</v>
          </cell>
          <cell r="D1664">
            <v>2701</v>
          </cell>
          <cell r="E1664">
            <v>94240</v>
          </cell>
          <cell r="F1664">
            <v>9340</v>
          </cell>
          <cell r="G1664">
            <v>7990</v>
          </cell>
          <cell r="H1664">
            <v>7990</v>
          </cell>
          <cell r="I1664">
            <v>7990</v>
          </cell>
          <cell r="J1664">
            <v>7990</v>
          </cell>
          <cell r="K1664">
            <v>7990</v>
          </cell>
          <cell r="L1664">
            <v>7990</v>
          </cell>
          <cell r="M1664">
            <v>7990</v>
          </cell>
          <cell r="N1664">
            <v>7990</v>
          </cell>
          <cell r="O1664">
            <v>7990</v>
          </cell>
          <cell r="P1664">
            <v>7990</v>
          </cell>
          <cell r="Q1664">
            <v>5000</v>
          </cell>
        </row>
        <row r="1665">
          <cell r="B1665" t="str">
            <v>30706072702</v>
          </cell>
          <cell r="C1665" t="str">
            <v>30706</v>
          </cell>
          <cell r="D1665">
            <v>2702</v>
          </cell>
          <cell r="E1665">
            <v>7600</v>
          </cell>
          <cell r="F1665">
            <v>1070</v>
          </cell>
          <cell r="G1665">
            <v>660</v>
          </cell>
          <cell r="H1665">
            <v>630</v>
          </cell>
          <cell r="I1665">
            <v>630</v>
          </cell>
          <cell r="J1665">
            <v>630</v>
          </cell>
          <cell r="K1665">
            <v>630</v>
          </cell>
          <cell r="L1665">
            <v>630</v>
          </cell>
          <cell r="M1665">
            <v>630</v>
          </cell>
          <cell r="N1665">
            <v>630</v>
          </cell>
          <cell r="O1665">
            <v>630</v>
          </cell>
          <cell r="P1665">
            <v>630</v>
          </cell>
          <cell r="Q1665">
            <v>200</v>
          </cell>
        </row>
        <row r="1666">
          <cell r="B1666" t="str">
            <v>30706072800</v>
          </cell>
          <cell r="C1666" t="str">
            <v>30706</v>
          </cell>
          <cell r="D1666">
            <v>2800</v>
          </cell>
          <cell r="E1666">
            <v>3000</v>
          </cell>
          <cell r="F1666">
            <v>0</v>
          </cell>
          <cell r="G1666">
            <v>1500</v>
          </cell>
          <cell r="H1666">
            <v>1500</v>
          </cell>
          <cell r="I1666">
            <v>0</v>
          </cell>
          <cell r="J1666">
            <v>0</v>
          </cell>
          <cell r="K1666">
            <v>0</v>
          </cell>
          <cell r="L1666">
            <v>0</v>
          </cell>
          <cell r="M1666">
            <v>0</v>
          </cell>
          <cell r="N1666">
            <v>0</v>
          </cell>
          <cell r="O1666">
            <v>0</v>
          </cell>
          <cell r="P1666">
            <v>0</v>
          </cell>
          <cell r="Q1666">
            <v>0</v>
          </cell>
        </row>
        <row r="1667">
          <cell r="B1667" t="str">
            <v>30706072900</v>
          </cell>
          <cell r="C1667" t="str">
            <v>30706</v>
          </cell>
          <cell r="D1667">
            <v>2900</v>
          </cell>
          <cell r="E1667">
            <v>20590</v>
          </cell>
          <cell r="F1667">
            <v>2440</v>
          </cell>
          <cell r="G1667">
            <v>1715</v>
          </cell>
          <cell r="H1667">
            <v>1715</v>
          </cell>
          <cell r="I1667">
            <v>1715</v>
          </cell>
          <cell r="J1667">
            <v>1715</v>
          </cell>
          <cell r="K1667">
            <v>1715</v>
          </cell>
          <cell r="L1667">
            <v>1715</v>
          </cell>
          <cell r="M1667">
            <v>1715</v>
          </cell>
          <cell r="N1667">
            <v>1715</v>
          </cell>
          <cell r="O1667">
            <v>1715</v>
          </cell>
          <cell r="P1667">
            <v>1715</v>
          </cell>
          <cell r="Q1667">
            <v>1000</v>
          </cell>
        </row>
        <row r="1668">
          <cell r="B1668" t="str">
            <v>30706072907</v>
          </cell>
          <cell r="C1668" t="str">
            <v>30706</v>
          </cell>
          <cell r="D1668">
            <v>2907</v>
          </cell>
          <cell r="E1668">
            <v>143000</v>
          </cell>
          <cell r="F1668">
            <v>12000</v>
          </cell>
          <cell r="G1668">
            <v>12000</v>
          </cell>
          <cell r="H1668">
            <v>12000</v>
          </cell>
          <cell r="I1668">
            <v>12000</v>
          </cell>
          <cell r="J1668">
            <v>12000</v>
          </cell>
          <cell r="K1668">
            <v>12000</v>
          </cell>
          <cell r="L1668">
            <v>12000</v>
          </cell>
          <cell r="M1668">
            <v>12000</v>
          </cell>
          <cell r="N1668">
            <v>12000</v>
          </cell>
          <cell r="O1668">
            <v>12000</v>
          </cell>
          <cell r="P1668">
            <v>12000</v>
          </cell>
          <cell r="Q1668">
            <v>11000</v>
          </cell>
        </row>
        <row r="1669">
          <cell r="B1669" t="str">
            <v>30706072908</v>
          </cell>
          <cell r="C1669" t="str">
            <v>30706</v>
          </cell>
          <cell r="D1669">
            <v>2908</v>
          </cell>
          <cell r="E1669">
            <v>16400</v>
          </cell>
          <cell r="F1669">
            <v>2200</v>
          </cell>
          <cell r="G1669">
            <v>1370</v>
          </cell>
          <cell r="H1669">
            <v>1370</v>
          </cell>
          <cell r="I1669">
            <v>1370</v>
          </cell>
          <cell r="J1669">
            <v>1370</v>
          </cell>
          <cell r="K1669">
            <v>1370</v>
          </cell>
          <cell r="L1669">
            <v>1370</v>
          </cell>
          <cell r="M1669">
            <v>1370</v>
          </cell>
          <cell r="N1669">
            <v>1370</v>
          </cell>
          <cell r="O1669">
            <v>1370</v>
          </cell>
          <cell r="P1669">
            <v>1370</v>
          </cell>
          <cell r="Q1669">
            <v>500</v>
          </cell>
        </row>
        <row r="1670">
          <cell r="B1670" t="str">
            <v>30706073101</v>
          </cell>
          <cell r="C1670" t="str">
            <v>30706</v>
          </cell>
          <cell r="D1670">
            <v>3101</v>
          </cell>
          <cell r="E1670">
            <v>56600</v>
          </cell>
          <cell r="F1670">
            <v>5100</v>
          </cell>
          <cell r="G1670">
            <v>5100</v>
          </cell>
          <cell r="H1670">
            <v>4500</v>
          </cell>
          <cell r="I1670">
            <v>4200</v>
          </cell>
          <cell r="J1670">
            <v>5100</v>
          </cell>
          <cell r="K1670">
            <v>5100</v>
          </cell>
          <cell r="L1670">
            <v>5100</v>
          </cell>
          <cell r="M1670">
            <v>5100</v>
          </cell>
          <cell r="N1670">
            <v>5100</v>
          </cell>
          <cell r="O1670">
            <v>4200</v>
          </cell>
          <cell r="P1670">
            <v>4200</v>
          </cell>
          <cell r="Q1670">
            <v>3800</v>
          </cell>
        </row>
        <row r="1671">
          <cell r="B1671" t="str">
            <v>30706073103</v>
          </cell>
          <cell r="C1671" t="str">
            <v>30706</v>
          </cell>
          <cell r="D1671">
            <v>3103</v>
          </cell>
          <cell r="E1671">
            <v>10000</v>
          </cell>
          <cell r="F1671">
            <v>850</v>
          </cell>
          <cell r="G1671">
            <v>850</v>
          </cell>
          <cell r="H1671">
            <v>850</v>
          </cell>
          <cell r="I1671">
            <v>850</v>
          </cell>
          <cell r="J1671">
            <v>850</v>
          </cell>
          <cell r="K1671">
            <v>850</v>
          </cell>
          <cell r="L1671">
            <v>850</v>
          </cell>
          <cell r="M1671">
            <v>850</v>
          </cell>
          <cell r="N1671">
            <v>850</v>
          </cell>
          <cell r="O1671">
            <v>850</v>
          </cell>
          <cell r="P1671">
            <v>850</v>
          </cell>
          <cell r="Q1671">
            <v>650</v>
          </cell>
        </row>
        <row r="1672">
          <cell r="B1672" t="str">
            <v>30706073111</v>
          </cell>
          <cell r="C1672" t="str">
            <v>30706</v>
          </cell>
          <cell r="D1672">
            <v>3111</v>
          </cell>
          <cell r="E1672">
            <v>19740</v>
          </cell>
          <cell r="F1672">
            <v>0</v>
          </cell>
          <cell r="G1672">
            <v>9870</v>
          </cell>
          <cell r="H1672">
            <v>0</v>
          </cell>
          <cell r="I1672">
            <v>0</v>
          </cell>
          <cell r="J1672">
            <v>0</v>
          </cell>
          <cell r="K1672">
            <v>9870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</row>
        <row r="1673">
          <cell r="B1673" t="str">
            <v>30706073302</v>
          </cell>
          <cell r="C1673" t="str">
            <v>30706</v>
          </cell>
          <cell r="D1673">
            <v>3302</v>
          </cell>
          <cell r="E1673">
            <v>182380</v>
          </cell>
          <cell r="F1673">
            <v>15810</v>
          </cell>
          <cell r="G1673">
            <v>15820</v>
          </cell>
          <cell r="H1673">
            <v>15820</v>
          </cell>
          <cell r="I1673">
            <v>15250</v>
          </cell>
          <cell r="J1673">
            <v>15820</v>
          </cell>
          <cell r="K1673">
            <v>15820</v>
          </cell>
          <cell r="L1673">
            <v>15820</v>
          </cell>
          <cell r="M1673">
            <v>15820</v>
          </cell>
          <cell r="N1673">
            <v>15820</v>
          </cell>
          <cell r="O1673">
            <v>15820</v>
          </cell>
          <cell r="P1673">
            <v>15810</v>
          </cell>
          <cell r="Q1673">
            <v>8950</v>
          </cell>
        </row>
        <row r="1674">
          <cell r="B1674" t="str">
            <v>30706073303</v>
          </cell>
          <cell r="C1674" t="str">
            <v>30706</v>
          </cell>
          <cell r="D1674">
            <v>3303</v>
          </cell>
          <cell r="E1674">
            <v>1900</v>
          </cell>
          <cell r="F1674">
            <v>200</v>
          </cell>
          <cell r="G1674">
            <v>160</v>
          </cell>
          <cell r="H1674">
            <v>160</v>
          </cell>
          <cell r="I1674">
            <v>160</v>
          </cell>
          <cell r="J1674">
            <v>160</v>
          </cell>
          <cell r="K1674">
            <v>160</v>
          </cell>
          <cell r="L1674">
            <v>160</v>
          </cell>
          <cell r="M1674">
            <v>160</v>
          </cell>
          <cell r="N1674">
            <v>160</v>
          </cell>
          <cell r="O1674">
            <v>160</v>
          </cell>
          <cell r="P1674">
            <v>160</v>
          </cell>
          <cell r="Q1674">
            <v>100</v>
          </cell>
        </row>
        <row r="1675">
          <cell r="B1675" t="str">
            <v>30707071401</v>
          </cell>
          <cell r="C1675" t="str">
            <v>30707</v>
          </cell>
          <cell r="D1675">
            <v>1401</v>
          </cell>
          <cell r="E1675">
            <v>46000</v>
          </cell>
          <cell r="F1675">
            <v>16000</v>
          </cell>
          <cell r="G1675">
            <v>15000</v>
          </cell>
          <cell r="H1675">
            <v>15000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</row>
        <row r="1676">
          <cell r="B1676" t="str">
            <v>30707072201</v>
          </cell>
          <cell r="C1676" t="str">
            <v>30707</v>
          </cell>
          <cell r="D1676">
            <v>2201</v>
          </cell>
          <cell r="E1676">
            <v>3000</v>
          </cell>
          <cell r="F1676">
            <v>1200</v>
          </cell>
          <cell r="G1676">
            <v>1200</v>
          </cell>
          <cell r="H1676">
            <v>200</v>
          </cell>
          <cell r="I1676">
            <v>200</v>
          </cell>
          <cell r="J1676">
            <v>100</v>
          </cell>
          <cell r="K1676">
            <v>100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</row>
        <row r="1677">
          <cell r="B1677" t="str">
            <v>30707072202</v>
          </cell>
          <cell r="C1677" t="str">
            <v>30707</v>
          </cell>
          <cell r="D1677">
            <v>2202</v>
          </cell>
          <cell r="E1677">
            <v>55770</v>
          </cell>
          <cell r="F1677">
            <v>4650</v>
          </cell>
          <cell r="G1677">
            <v>4650</v>
          </cell>
          <cell r="H1677">
            <v>4650</v>
          </cell>
          <cell r="I1677">
            <v>4650</v>
          </cell>
          <cell r="J1677">
            <v>4650</v>
          </cell>
          <cell r="K1677">
            <v>4650</v>
          </cell>
          <cell r="L1677">
            <v>4650</v>
          </cell>
          <cell r="M1677">
            <v>4650</v>
          </cell>
          <cell r="N1677">
            <v>4650</v>
          </cell>
          <cell r="O1677">
            <v>4650</v>
          </cell>
          <cell r="P1677">
            <v>4650</v>
          </cell>
          <cell r="Q1677">
            <v>4620</v>
          </cell>
        </row>
        <row r="1678">
          <cell r="B1678" t="str">
            <v>30707072207</v>
          </cell>
          <cell r="C1678" t="str">
            <v>30707</v>
          </cell>
          <cell r="D1678">
            <v>2207</v>
          </cell>
          <cell r="E1678">
            <v>31830</v>
          </cell>
          <cell r="F1678">
            <v>2680</v>
          </cell>
          <cell r="G1678">
            <v>2650</v>
          </cell>
          <cell r="H1678">
            <v>2650</v>
          </cell>
          <cell r="I1678">
            <v>2650</v>
          </cell>
          <cell r="J1678">
            <v>2650</v>
          </cell>
          <cell r="K1678">
            <v>2650</v>
          </cell>
          <cell r="L1678">
            <v>2650</v>
          </cell>
          <cell r="M1678">
            <v>2650</v>
          </cell>
          <cell r="N1678">
            <v>2650</v>
          </cell>
          <cell r="O1678">
            <v>2650</v>
          </cell>
          <cell r="P1678">
            <v>2650</v>
          </cell>
          <cell r="Q1678">
            <v>2650</v>
          </cell>
        </row>
        <row r="1679">
          <cell r="B1679" t="str">
            <v>30707072306</v>
          </cell>
          <cell r="C1679" t="str">
            <v>30707</v>
          </cell>
          <cell r="D1679">
            <v>2306</v>
          </cell>
          <cell r="E1679">
            <v>52100</v>
          </cell>
          <cell r="F1679">
            <v>13550</v>
          </cell>
          <cell r="G1679">
            <v>12500</v>
          </cell>
          <cell r="H1679">
            <v>26050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</row>
        <row r="1680">
          <cell r="B1680" t="str">
            <v>30707072401</v>
          </cell>
          <cell r="C1680" t="str">
            <v>30707</v>
          </cell>
          <cell r="D1680">
            <v>2401</v>
          </cell>
          <cell r="E1680">
            <v>260000</v>
          </cell>
          <cell r="F1680">
            <v>30000</v>
          </cell>
          <cell r="G1680">
            <v>40000</v>
          </cell>
          <cell r="H1680">
            <v>40000</v>
          </cell>
          <cell r="I1680">
            <v>40000</v>
          </cell>
          <cell r="J1680">
            <v>30000</v>
          </cell>
          <cell r="K1680">
            <v>30000</v>
          </cell>
          <cell r="L1680">
            <v>0</v>
          </cell>
          <cell r="M1680">
            <v>0</v>
          </cell>
          <cell r="N1680">
            <v>0</v>
          </cell>
          <cell r="O1680">
            <v>20000</v>
          </cell>
          <cell r="P1680">
            <v>30000</v>
          </cell>
          <cell r="Q1680">
            <v>0</v>
          </cell>
        </row>
        <row r="1681">
          <cell r="B1681" t="str">
            <v>30707072701</v>
          </cell>
          <cell r="C1681" t="str">
            <v>30707</v>
          </cell>
          <cell r="D1681">
            <v>2701</v>
          </cell>
          <cell r="E1681">
            <v>25000</v>
          </cell>
          <cell r="F1681">
            <v>5000</v>
          </cell>
          <cell r="G1681">
            <v>0</v>
          </cell>
          <cell r="H1681">
            <v>5000</v>
          </cell>
          <cell r="I1681">
            <v>5000</v>
          </cell>
          <cell r="J1681">
            <v>5000</v>
          </cell>
          <cell r="K1681">
            <v>5000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</row>
        <row r="1682">
          <cell r="B1682" t="str">
            <v>30707072702</v>
          </cell>
          <cell r="C1682" t="str">
            <v>30707</v>
          </cell>
          <cell r="D1682">
            <v>2702</v>
          </cell>
          <cell r="E1682">
            <v>5000</v>
          </cell>
          <cell r="F1682">
            <v>420</v>
          </cell>
          <cell r="G1682">
            <v>420</v>
          </cell>
          <cell r="H1682">
            <v>420</v>
          </cell>
          <cell r="I1682">
            <v>420</v>
          </cell>
          <cell r="J1682">
            <v>420</v>
          </cell>
          <cell r="K1682">
            <v>420</v>
          </cell>
          <cell r="L1682">
            <v>420</v>
          </cell>
          <cell r="M1682">
            <v>420</v>
          </cell>
          <cell r="N1682">
            <v>420</v>
          </cell>
          <cell r="O1682">
            <v>420</v>
          </cell>
          <cell r="P1682">
            <v>420</v>
          </cell>
          <cell r="Q1682">
            <v>380</v>
          </cell>
        </row>
        <row r="1683">
          <cell r="B1683" t="str">
            <v>30707072900</v>
          </cell>
          <cell r="C1683" t="str">
            <v>30707</v>
          </cell>
          <cell r="D1683">
            <v>2900</v>
          </cell>
          <cell r="E1683">
            <v>11000</v>
          </cell>
          <cell r="F1683">
            <v>840</v>
          </cell>
          <cell r="G1683">
            <v>1340</v>
          </cell>
          <cell r="H1683">
            <v>1340</v>
          </cell>
          <cell r="I1683">
            <v>840</v>
          </cell>
          <cell r="J1683">
            <v>840</v>
          </cell>
          <cell r="K1683">
            <v>840</v>
          </cell>
          <cell r="L1683">
            <v>840</v>
          </cell>
          <cell r="M1683">
            <v>840</v>
          </cell>
          <cell r="N1683">
            <v>840</v>
          </cell>
          <cell r="O1683">
            <v>840</v>
          </cell>
          <cell r="P1683">
            <v>840</v>
          </cell>
          <cell r="Q1683">
            <v>760</v>
          </cell>
        </row>
        <row r="1684">
          <cell r="B1684" t="str">
            <v>30707072907</v>
          </cell>
          <cell r="C1684" t="str">
            <v>30707</v>
          </cell>
          <cell r="D1684">
            <v>2907</v>
          </cell>
          <cell r="E1684">
            <v>290000</v>
          </cell>
          <cell r="F1684">
            <v>52000</v>
          </cell>
          <cell r="G1684">
            <v>53000</v>
          </cell>
          <cell r="H1684">
            <v>40000</v>
          </cell>
          <cell r="I1684">
            <v>40000</v>
          </cell>
          <cell r="J1684">
            <v>40000</v>
          </cell>
          <cell r="K1684">
            <v>40000</v>
          </cell>
          <cell r="L1684">
            <v>25000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</row>
        <row r="1685">
          <cell r="B1685" t="str">
            <v>30707072908</v>
          </cell>
          <cell r="C1685" t="str">
            <v>30707</v>
          </cell>
          <cell r="D1685">
            <v>2908</v>
          </cell>
          <cell r="E1685">
            <v>27900</v>
          </cell>
          <cell r="F1685">
            <v>2350</v>
          </cell>
          <cell r="G1685">
            <v>2330</v>
          </cell>
          <cell r="H1685">
            <v>2330</v>
          </cell>
          <cell r="I1685">
            <v>2330</v>
          </cell>
          <cell r="J1685">
            <v>2330</v>
          </cell>
          <cell r="K1685">
            <v>2330</v>
          </cell>
          <cell r="L1685">
            <v>2330</v>
          </cell>
          <cell r="M1685">
            <v>2330</v>
          </cell>
          <cell r="N1685">
            <v>2330</v>
          </cell>
          <cell r="O1685">
            <v>2330</v>
          </cell>
          <cell r="P1685">
            <v>2330</v>
          </cell>
          <cell r="Q1685">
            <v>2250</v>
          </cell>
        </row>
        <row r="1686">
          <cell r="B1686" t="str">
            <v>30707072916</v>
          </cell>
          <cell r="C1686" t="str">
            <v>30707</v>
          </cell>
          <cell r="D1686">
            <v>2916</v>
          </cell>
          <cell r="E1686">
            <v>36000</v>
          </cell>
          <cell r="F1686">
            <v>16000</v>
          </cell>
          <cell r="G1686">
            <v>5000</v>
          </cell>
          <cell r="H1686">
            <v>5000</v>
          </cell>
          <cell r="I1686">
            <v>5000</v>
          </cell>
          <cell r="J1686">
            <v>0</v>
          </cell>
          <cell r="K1686">
            <v>0</v>
          </cell>
          <cell r="L1686">
            <v>5000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</row>
        <row r="1687">
          <cell r="B1687" t="str">
            <v>30707073101</v>
          </cell>
          <cell r="C1687" t="str">
            <v>30707</v>
          </cell>
          <cell r="D1687">
            <v>3101</v>
          </cell>
          <cell r="E1687">
            <v>55270</v>
          </cell>
          <cell r="F1687">
            <v>4870</v>
          </cell>
          <cell r="G1687">
            <v>5870</v>
          </cell>
          <cell r="H1687">
            <v>4870</v>
          </cell>
          <cell r="I1687">
            <v>5870</v>
          </cell>
          <cell r="J1687">
            <v>4870</v>
          </cell>
          <cell r="K1687">
            <v>4870</v>
          </cell>
          <cell r="L1687">
            <v>4370</v>
          </cell>
          <cell r="M1687">
            <v>4370</v>
          </cell>
          <cell r="N1687">
            <v>4370</v>
          </cell>
          <cell r="O1687">
            <v>3650</v>
          </cell>
          <cell r="P1687">
            <v>3650</v>
          </cell>
          <cell r="Q1687">
            <v>3640</v>
          </cell>
        </row>
        <row r="1688">
          <cell r="B1688" t="str">
            <v>30707073106</v>
          </cell>
          <cell r="C1688" t="str">
            <v>30707</v>
          </cell>
          <cell r="D1688">
            <v>3106</v>
          </cell>
          <cell r="E1688">
            <v>4000</v>
          </cell>
          <cell r="F1688">
            <v>500</v>
          </cell>
          <cell r="G1688">
            <v>500</v>
          </cell>
          <cell r="H1688">
            <v>500</v>
          </cell>
          <cell r="I1688">
            <v>500</v>
          </cell>
          <cell r="J1688">
            <v>500</v>
          </cell>
          <cell r="K1688">
            <v>500</v>
          </cell>
          <cell r="L1688">
            <v>500</v>
          </cell>
          <cell r="M1688">
            <v>500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</row>
        <row r="1689">
          <cell r="B1689" t="str">
            <v>30707073111</v>
          </cell>
          <cell r="C1689" t="str">
            <v>30707</v>
          </cell>
          <cell r="D1689">
            <v>3111</v>
          </cell>
          <cell r="E1689">
            <v>41809</v>
          </cell>
          <cell r="F1689">
            <v>0</v>
          </cell>
          <cell r="G1689">
            <v>22000</v>
          </cell>
          <cell r="H1689">
            <v>19809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</row>
        <row r="1690">
          <cell r="B1690" t="str">
            <v>30707073302</v>
          </cell>
          <cell r="C1690" t="str">
            <v>30707</v>
          </cell>
          <cell r="D1690">
            <v>3302</v>
          </cell>
          <cell r="E1690">
            <v>98160</v>
          </cell>
          <cell r="F1690">
            <v>8180</v>
          </cell>
          <cell r="G1690">
            <v>8180</v>
          </cell>
          <cell r="H1690">
            <v>8180</v>
          </cell>
          <cell r="I1690">
            <v>8180</v>
          </cell>
          <cell r="J1690">
            <v>8180</v>
          </cell>
          <cell r="K1690">
            <v>8180</v>
          </cell>
          <cell r="L1690">
            <v>8180</v>
          </cell>
          <cell r="M1690">
            <v>8180</v>
          </cell>
          <cell r="N1690">
            <v>8180</v>
          </cell>
          <cell r="O1690">
            <v>8180</v>
          </cell>
          <cell r="P1690">
            <v>8180</v>
          </cell>
          <cell r="Q1690">
            <v>8180</v>
          </cell>
        </row>
        <row r="1691">
          <cell r="B1691" t="str">
            <v>30707073303</v>
          </cell>
          <cell r="C1691" t="str">
            <v>30707</v>
          </cell>
          <cell r="D1691">
            <v>3303</v>
          </cell>
          <cell r="E1691">
            <v>600</v>
          </cell>
          <cell r="F1691">
            <v>50</v>
          </cell>
          <cell r="G1691">
            <v>50</v>
          </cell>
          <cell r="H1691">
            <v>50</v>
          </cell>
          <cell r="I1691">
            <v>50</v>
          </cell>
          <cell r="J1691">
            <v>50</v>
          </cell>
          <cell r="K1691">
            <v>50</v>
          </cell>
          <cell r="L1691">
            <v>50</v>
          </cell>
          <cell r="M1691">
            <v>50</v>
          </cell>
          <cell r="N1691">
            <v>50</v>
          </cell>
          <cell r="O1691">
            <v>50</v>
          </cell>
          <cell r="P1691">
            <v>50</v>
          </cell>
          <cell r="Q1691">
            <v>50</v>
          </cell>
        </row>
        <row r="1692">
          <cell r="B1692" t="str">
            <v>30708071401</v>
          </cell>
          <cell r="C1692" t="str">
            <v>30708</v>
          </cell>
          <cell r="D1692">
            <v>1401</v>
          </cell>
          <cell r="E1692">
            <v>1879000</v>
          </cell>
          <cell r="F1692">
            <v>443000</v>
          </cell>
          <cell r="G1692">
            <v>443000</v>
          </cell>
          <cell r="H1692">
            <v>443000</v>
          </cell>
          <cell r="I1692">
            <v>153000</v>
          </cell>
          <cell r="J1692">
            <v>271000</v>
          </cell>
          <cell r="K1692">
            <v>21000</v>
          </cell>
          <cell r="L1692">
            <v>21000</v>
          </cell>
          <cell r="M1692">
            <v>21000</v>
          </cell>
          <cell r="N1692">
            <v>21000</v>
          </cell>
          <cell r="O1692">
            <v>21000</v>
          </cell>
          <cell r="P1692">
            <v>21000</v>
          </cell>
          <cell r="Q1692">
            <v>0</v>
          </cell>
        </row>
        <row r="1693">
          <cell r="B1693" t="str">
            <v>30708072201</v>
          </cell>
          <cell r="C1693" t="str">
            <v>30708</v>
          </cell>
          <cell r="D1693">
            <v>2201</v>
          </cell>
          <cell r="E1693">
            <v>9000</v>
          </cell>
          <cell r="F1693">
            <v>2040</v>
          </cell>
          <cell r="G1693">
            <v>1240</v>
          </cell>
          <cell r="H1693">
            <v>820</v>
          </cell>
          <cell r="I1693">
            <v>400</v>
          </cell>
          <cell r="J1693">
            <v>400</v>
          </cell>
          <cell r="K1693">
            <v>820</v>
          </cell>
          <cell r="L1693">
            <v>620</v>
          </cell>
          <cell r="M1693">
            <v>200</v>
          </cell>
          <cell r="N1693">
            <v>620</v>
          </cell>
          <cell r="O1693">
            <v>1040</v>
          </cell>
          <cell r="P1693">
            <v>800</v>
          </cell>
          <cell r="Q1693">
            <v>0</v>
          </cell>
        </row>
        <row r="1694">
          <cell r="B1694" t="str">
            <v>30708072202</v>
          </cell>
          <cell r="C1694" t="str">
            <v>30708</v>
          </cell>
          <cell r="D1694">
            <v>2202</v>
          </cell>
          <cell r="E1694">
            <v>48820</v>
          </cell>
          <cell r="F1694">
            <v>4070</v>
          </cell>
          <cell r="G1694">
            <v>4070</v>
          </cell>
          <cell r="H1694">
            <v>4070</v>
          </cell>
          <cell r="I1694">
            <v>4070</v>
          </cell>
          <cell r="J1694">
            <v>4070</v>
          </cell>
          <cell r="K1694">
            <v>4070</v>
          </cell>
          <cell r="L1694">
            <v>4070</v>
          </cell>
          <cell r="M1694">
            <v>4070</v>
          </cell>
          <cell r="N1694">
            <v>4070</v>
          </cell>
          <cell r="O1694">
            <v>4070</v>
          </cell>
          <cell r="P1694">
            <v>4070</v>
          </cell>
          <cell r="Q1694">
            <v>4050</v>
          </cell>
        </row>
        <row r="1695">
          <cell r="B1695" t="str">
            <v>30708072207</v>
          </cell>
          <cell r="C1695" t="str">
            <v>30708</v>
          </cell>
          <cell r="D1695">
            <v>2207</v>
          </cell>
          <cell r="E1695">
            <v>16410</v>
          </cell>
          <cell r="F1695">
            <v>1370</v>
          </cell>
          <cell r="G1695">
            <v>1370</v>
          </cell>
          <cell r="H1695">
            <v>1370</v>
          </cell>
          <cell r="I1695">
            <v>1370</v>
          </cell>
          <cell r="J1695">
            <v>1370</v>
          </cell>
          <cell r="K1695">
            <v>1370</v>
          </cell>
          <cell r="L1695">
            <v>1370</v>
          </cell>
          <cell r="M1695">
            <v>1370</v>
          </cell>
          <cell r="N1695">
            <v>1370</v>
          </cell>
          <cell r="O1695">
            <v>1370</v>
          </cell>
          <cell r="P1695">
            <v>1370</v>
          </cell>
          <cell r="Q1695">
            <v>1340</v>
          </cell>
        </row>
        <row r="1696">
          <cell r="B1696" t="str">
            <v>30708072306</v>
          </cell>
          <cell r="C1696" t="str">
            <v>30708</v>
          </cell>
          <cell r="D1696">
            <v>2306</v>
          </cell>
          <cell r="E1696">
            <v>46000</v>
          </cell>
          <cell r="F1696">
            <v>8000</v>
          </cell>
          <cell r="G1696">
            <v>8000</v>
          </cell>
          <cell r="H1696">
            <v>8000</v>
          </cell>
          <cell r="I1696">
            <v>6000</v>
          </cell>
          <cell r="J1696">
            <v>4000</v>
          </cell>
          <cell r="K1696">
            <v>4000</v>
          </cell>
          <cell r="L1696">
            <v>4000</v>
          </cell>
          <cell r="M1696">
            <v>4000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</row>
        <row r="1697">
          <cell r="B1697" t="str">
            <v>30708072401</v>
          </cell>
          <cell r="C1697" t="str">
            <v>30708</v>
          </cell>
          <cell r="D1697">
            <v>2401</v>
          </cell>
          <cell r="E1697">
            <v>444000</v>
          </cell>
          <cell r="F1697">
            <v>4000</v>
          </cell>
          <cell r="G1697">
            <v>55500</v>
          </cell>
          <cell r="H1697">
            <v>55500</v>
          </cell>
          <cell r="I1697">
            <v>55500</v>
          </cell>
          <cell r="J1697">
            <v>55500</v>
          </cell>
          <cell r="K1697">
            <v>0</v>
          </cell>
          <cell r="L1697">
            <v>70000</v>
          </cell>
          <cell r="M1697">
            <v>74000</v>
          </cell>
          <cell r="N1697">
            <v>74000</v>
          </cell>
          <cell r="O1697">
            <v>0</v>
          </cell>
          <cell r="P1697">
            <v>0</v>
          </cell>
          <cell r="Q1697">
            <v>0</v>
          </cell>
        </row>
        <row r="1698">
          <cell r="B1698" t="str">
            <v>30708072701</v>
          </cell>
          <cell r="C1698" t="str">
            <v>30708</v>
          </cell>
          <cell r="D1698">
            <v>2701</v>
          </cell>
          <cell r="E1698">
            <v>10000</v>
          </cell>
          <cell r="F1698">
            <v>2000</v>
          </cell>
          <cell r="G1698">
            <v>4000</v>
          </cell>
          <cell r="H1698">
            <v>1000</v>
          </cell>
          <cell r="I1698">
            <v>1000</v>
          </cell>
          <cell r="J1698">
            <v>1000</v>
          </cell>
          <cell r="K1698">
            <v>1000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</row>
        <row r="1699">
          <cell r="B1699" t="str">
            <v>30708072702</v>
          </cell>
          <cell r="C1699" t="str">
            <v>30708</v>
          </cell>
          <cell r="D1699">
            <v>2702</v>
          </cell>
          <cell r="E1699">
            <v>3000</v>
          </cell>
          <cell r="F1699">
            <v>500</v>
          </cell>
          <cell r="G1699">
            <v>500</v>
          </cell>
          <cell r="H1699">
            <v>250</v>
          </cell>
          <cell r="I1699">
            <v>0</v>
          </cell>
          <cell r="J1699">
            <v>250</v>
          </cell>
          <cell r="K1699">
            <v>250</v>
          </cell>
          <cell r="L1699">
            <v>250</v>
          </cell>
          <cell r="M1699">
            <v>250</v>
          </cell>
          <cell r="N1699">
            <v>250</v>
          </cell>
          <cell r="O1699">
            <v>250</v>
          </cell>
          <cell r="P1699">
            <v>250</v>
          </cell>
          <cell r="Q1699">
            <v>0</v>
          </cell>
        </row>
        <row r="1700">
          <cell r="B1700" t="str">
            <v>30708072900</v>
          </cell>
          <cell r="C1700" t="str">
            <v>30708</v>
          </cell>
          <cell r="D1700">
            <v>2900</v>
          </cell>
          <cell r="E1700">
            <v>17000</v>
          </cell>
          <cell r="F1700">
            <v>1420</v>
          </cell>
          <cell r="G1700">
            <v>1420</v>
          </cell>
          <cell r="H1700">
            <v>1420</v>
          </cell>
          <cell r="I1700">
            <v>1420</v>
          </cell>
          <cell r="J1700">
            <v>1420</v>
          </cell>
          <cell r="K1700">
            <v>1420</v>
          </cell>
          <cell r="L1700">
            <v>1420</v>
          </cell>
          <cell r="M1700">
            <v>1420</v>
          </cell>
          <cell r="N1700">
            <v>1420</v>
          </cell>
          <cell r="O1700">
            <v>1420</v>
          </cell>
          <cell r="P1700">
            <v>1420</v>
          </cell>
          <cell r="Q1700">
            <v>1380</v>
          </cell>
        </row>
        <row r="1701">
          <cell r="B1701" t="str">
            <v>30708072907</v>
          </cell>
          <cell r="C1701" t="str">
            <v>30708</v>
          </cell>
          <cell r="D1701">
            <v>2907</v>
          </cell>
          <cell r="E1701">
            <v>271305</v>
          </cell>
          <cell r="F1701">
            <v>54205</v>
          </cell>
          <cell r="G1701">
            <v>34300</v>
          </cell>
          <cell r="H1701">
            <v>36600</v>
          </cell>
          <cell r="I1701">
            <v>29600</v>
          </cell>
          <cell r="J1701">
            <v>29600</v>
          </cell>
          <cell r="K1701">
            <v>29600</v>
          </cell>
          <cell r="L1701">
            <v>20100</v>
          </cell>
          <cell r="M1701">
            <v>15100</v>
          </cell>
          <cell r="N1701">
            <v>15100</v>
          </cell>
          <cell r="O1701">
            <v>7100</v>
          </cell>
          <cell r="P1701">
            <v>0</v>
          </cell>
          <cell r="Q1701">
            <v>0</v>
          </cell>
        </row>
        <row r="1702">
          <cell r="B1702" t="str">
            <v>30708072908</v>
          </cell>
          <cell r="C1702" t="str">
            <v>30708</v>
          </cell>
          <cell r="D1702">
            <v>2908</v>
          </cell>
          <cell r="E1702">
            <v>104442</v>
          </cell>
          <cell r="F1702">
            <v>12682</v>
          </cell>
          <cell r="G1702">
            <v>8800</v>
          </cell>
          <cell r="H1702">
            <v>8700</v>
          </cell>
          <cell r="I1702">
            <v>8400</v>
          </cell>
          <cell r="J1702">
            <v>8700</v>
          </cell>
          <cell r="K1702">
            <v>8700</v>
          </cell>
          <cell r="L1702">
            <v>8700</v>
          </cell>
          <cell r="M1702">
            <v>8700</v>
          </cell>
          <cell r="N1702">
            <v>8700</v>
          </cell>
          <cell r="O1702">
            <v>8700</v>
          </cell>
          <cell r="P1702">
            <v>8700</v>
          </cell>
          <cell r="Q1702">
            <v>4960</v>
          </cell>
        </row>
        <row r="1703">
          <cell r="B1703" t="str">
            <v>30708073101</v>
          </cell>
          <cell r="C1703" t="str">
            <v>30708</v>
          </cell>
          <cell r="D1703">
            <v>3101</v>
          </cell>
          <cell r="E1703">
            <v>9600</v>
          </cell>
          <cell r="F1703">
            <v>1200</v>
          </cell>
          <cell r="G1703">
            <v>800</v>
          </cell>
          <cell r="H1703">
            <v>800</v>
          </cell>
          <cell r="I1703">
            <v>800</v>
          </cell>
          <cell r="J1703">
            <v>800</v>
          </cell>
          <cell r="K1703">
            <v>800</v>
          </cell>
          <cell r="L1703">
            <v>800</v>
          </cell>
          <cell r="M1703">
            <v>800</v>
          </cell>
          <cell r="N1703">
            <v>800</v>
          </cell>
          <cell r="O1703">
            <v>800</v>
          </cell>
          <cell r="P1703">
            <v>800</v>
          </cell>
          <cell r="Q1703">
            <v>400</v>
          </cell>
        </row>
        <row r="1704">
          <cell r="B1704" t="str">
            <v>30708073103</v>
          </cell>
          <cell r="C1704" t="str">
            <v>30708</v>
          </cell>
          <cell r="D1704">
            <v>3103</v>
          </cell>
          <cell r="E1704">
            <v>10000</v>
          </cell>
          <cell r="F1704">
            <v>1000</v>
          </cell>
          <cell r="G1704">
            <v>1000</v>
          </cell>
          <cell r="H1704">
            <v>1000</v>
          </cell>
          <cell r="I1704">
            <v>1000</v>
          </cell>
          <cell r="J1704">
            <v>1000</v>
          </cell>
          <cell r="K1704">
            <v>1000</v>
          </cell>
          <cell r="L1704">
            <v>1000</v>
          </cell>
          <cell r="M1704">
            <v>1000</v>
          </cell>
          <cell r="N1704">
            <v>1000</v>
          </cell>
          <cell r="O1704">
            <v>1000</v>
          </cell>
          <cell r="P1704">
            <v>0</v>
          </cell>
          <cell r="Q1704">
            <v>0</v>
          </cell>
        </row>
        <row r="1705">
          <cell r="B1705" t="str">
            <v>30708073106</v>
          </cell>
          <cell r="C1705" t="str">
            <v>30708</v>
          </cell>
          <cell r="D1705">
            <v>3106</v>
          </cell>
          <cell r="E1705">
            <v>3200</v>
          </cell>
          <cell r="F1705">
            <v>500</v>
          </cell>
          <cell r="G1705">
            <v>500</v>
          </cell>
          <cell r="H1705">
            <v>500</v>
          </cell>
          <cell r="I1705">
            <v>500</v>
          </cell>
          <cell r="J1705">
            <v>500</v>
          </cell>
          <cell r="K1705">
            <v>500</v>
          </cell>
          <cell r="L1705">
            <v>200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</row>
        <row r="1706">
          <cell r="B1706" t="str">
            <v>30708073111</v>
          </cell>
          <cell r="C1706" t="str">
            <v>30708</v>
          </cell>
          <cell r="D1706">
            <v>3111</v>
          </cell>
          <cell r="E1706">
            <v>194760</v>
          </cell>
          <cell r="F1706">
            <v>39500</v>
          </cell>
          <cell r="G1706">
            <v>39500</v>
          </cell>
          <cell r="H1706">
            <v>39500</v>
          </cell>
          <cell r="I1706">
            <v>39500</v>
          </cell>
          <cell r="J1706">
            <v>36760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</row>
        <row r="1707">
          <cell r="B1707" t="str">
            <v>30708073302</v>
          </cell>
          <cell r="C1707" t="str">
            <v>30708</v>
          </cell>
          <cell r="D1707">
            <v>3302</v>
          </cell>
          <cell r="E1707">
            <v>45000</v>
          </cell>
          <cell r="F1707">
            <v>3750</v>
          </cell>
          <cell r="G1707">
            <v>3750</v>
          </cell>
          <cell r="H1707">
            <v>3750</v>
          </cell>
          <cell r="I1707">
            <v>3750</v>
          </cell>
          <cell r="J1707">
            <v>3750</v>
          </cell>
          <cell r="K1707">
            <v>3750</v>
          </cell>
          <cell r="L1707">
            <v>3750</v>
          </cell>
          <cell r="M1707">
            <v>3750</v>
          </cell>
          <cell r="N1707">
            <v>3750</v>
          </cell>
          <cell r="O1707">
            <v>3750</v>
          </cell>
          <cell r="P1707">
            <v>3750</v>
          </cell>
          <cell r="Q1707">
            <v>3750</v>
          </cell>
        </row>
        <row r="1708">
          <cell r="B1708" t="str">
            <v>30708073303</v>
          </cell>
          <cell r="C1708" t="str">
            <v>30708</v>
          </cell>
          <cell r="D1708">
            <v>3303</v>
          </cell>
          <cell r="E1708">
            <v>2100</v>
          </cell>
          <cell r="F1708">
            <v>180</v>
          </cell>
          <cell r="G1708">
            <v>180</v>
          </cell>
          <cell r="H1708">
            <v>180</v>
          </cell>
          <cell r="I1708">
            <v>180</v>
          </cell>
          <cell r="J1708">
            <v>180</v>
          </cell>
          <cell r="K1708">
            <v>180</v>
          </cell>
          <cell r="L1708">
            <v>180</v>
          </cell>
          <cell r="M1708">
            <v>180</v>
          </cell>
          <cell r="N1708">
            <v>180</v>
          </cell>
          <cell r="O1708">
            <v>180</v>
          </cell>
          <cell r="P1708">
            <v>180</v>
          </cell>
          <cell r="Q1708">
            <v>120</v>
          </cell>
        </row>
        <row r="1709">
          <cell r="B1709" t="str">
            <v>30708073402</v>
          </cell>
          <cell r="C1709" t="str">
            <v>30708</v>
          </cell>
          <cell r="D1709">
            <v>3402</v>
          </cell>
          <cell r="E1709">
            <v>7098</v>
          </cell>
          <cell r="F1709">
            <v>3598</v>
          </cell>
          <cell r="G1709">
            <v>700</v>
          </cell>
          <cell r="H1709">
            <v>700</v>
          </cell>
          <cell r="I1709">
            <v>700</v>
          </cell>
          <cell r="J1709">
            <v>700</v>
          </cell>
          <cell r="K1709">
            <v>700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</row>
        <row r="1710">
          <cell r="B1710" t="str">
            <v>30709071302</v>
          </cell>
          <cell r="C1710" t="str">
            <v>30709</v>
          </cell>
          <cell r="D1710">
            <v>1302</v>
          </cell>
          <cell r="E1710">
            <v>132000</v>
          </cell>
          <cell r="F1710">
            <v>11000</v>
          </cell>
          <cell r="G1710">
            <v>11000</v>
          </cell>
          <cell r="H1710">
            <v>11000</v>
          </cell>
          <cell r="I1710">
            <v>11000</v>
          </cell>
          <cell r="J1710">
            <v>11000</v>
          </cell>
          <cell r="K1710">
            <v>11000</v>
          </cell>
          <cell r="L1710">
            <v>11000</v>
          </cell>
          <cell r="M1710">
            <v>11000</v>
          </cell>
          <cell r="N1710">
            <v>11000</v>
          </cell>
          <cell r="O1710">
            <v>11000</v>
          </cell>
          <cell r="P1710">
            <v>11000</v>
          </cell>
          <cell r="Q1710">
            <v>11000</v>
          </cell>
        </row>
        <row r="1711">
          <cell r="B1711" t="str">
            <v>30709072103</v>
          </cell>
          <cell r="C1711" t="str">
            <v>30709</v>
          </cell>
          <cell r="D1711">
            <v>2103</v>
          </cell>
          <cell r="E1711">
            <v>22900</v>
          </cell>
          <cell r="F1711">
            <v>1908</v>
          </cell>
          <cell r="G1711">
            <v>1908</v>
          </cell>
          <cell r="H1711">
            <v>1908</v>
          </cell>
          <cell r="I1711">
            <v>1908</v>
          </cell>
          <cell r="J1711">
            <v>1908</v>
          </cell>
          <cell r="K1711">
            <v>1908</v>
          </cell>
          <cell r="L1711">
            <v>1908</v>
          </cell>
          <cell r="M1711">
            <v>1908</v>
          </cell>
          <cell r="N1711">
            <v>1908</v>
          </cell>
          <cell r="O1711">
            <v>1908</v>
          </cell>
          <cell r="P1711">
            <v>1908</v>
          </cell>
          <cell r="Q1711">
            <v>1912</v>
          </cell>
        </row>
        <row r="1712">
          <cell r="B1712" t="str">
            <v>30709072105</v>
          </cell>
          <cell r="C1712" t="str">
            <v>30709</v>
          </cell>
          <cell r="D1712">
            <v>2105</v>
          </cell>
          <cell r="E1712">
            <v>1294700</v>
          </cell>
          <cell r="F1712">
            <v>107891</v>
          </cell>
          <cell r="G1712">
            <v>107891</v>
          </cell>
          <cell r="H1712">
            <v>107891</v>
          </cell>
          <cell r="I1712">
            <v>107891</v>
          </cell>
          <cell r="J1712">
            <v>107891</v>
          </cell>
          <cell r="K1712">
            <v>107891</v>
          </cell>
          <cell r="L1712">
            <v>107891</v>
          </cell>
          <cell r="M1712">
            <v>107891</v>
          </cell>
          <cell r="N1712">
            <v>107891</v>
          </cell>
          <cell r="O1712">
            <v>107891</v>
          </cell>
          <cell r="P1712">
            <v>107891</v>
          </cell>
          <cell r="Q1712">
            <v>107899</v>
          </cell>
        </row>
        <row r="1713">
          <cell r="B1713" t="str">
            <v>30709072202</v>
          </cell>
          <cell r="C1713" t="str">
            <v>30709</v>
          </cell>
          <cell r="D1713">
            <v>2202</v>
          </cell>
          <cell r="E1713">
            <v>164311</v>
          </cell>
          <cell r="F1713">
            <v>13693</v>
          </cell>
          <cell r="G1713">
            <v>13693</v>
          </cell>
          <cell r="H1713">
            <v>13693</v>
          </cell>
          <cell r="I1713">
            <v>13693</v>
          </cell>
          <cell r="J1713">
            <v>13693</v>
          </cell>
          <cell r="K1713">
            <v>13693</v>
          </cell>
          <cell r="L1713">
            <v>13693</v>
          </cell>
          <cell r="M1713">
            <v>13693</v>
          </cell>
          <cell r="N1713">
            <v>13693</v>
          </cell>
          <cell r="O1713">
            <v>13693</v>
          </cell>
          <cell r="P1713">
            <v>13693</v>
          </cell>
          <cell r="Q1713">
            <v>13688</v>
          </cell>
        </row>
        <row r="1714">
          <cell r="B1714" t="str">
            <v>30709072207</v>
          </cell>
          <cell r="C1714" t="str">
            <v>30709</v>
          </cell>
          <cell r="D1714">
            <v>2207</v>
          </cell>
          <cell r="E1714">
            <v>63308</v>
          </cell>
          <cell r="F1714">
            <v>5276</v>
          </cell>
          <cell r="G1714">
            <v>5276</v>
          </cell>
          <cell r="H1714">
            <v>5276</v>
          </cell>
          <cell r="I1714">
            <v>5276</v>
          </cell>
          <cell r="J1714">
            <v>5276</v>
          </cell>
          <cell r="K1714">
            <v>5276</v>
          </cell>
          <cell r="L1714">
            <v>5276</v>
          </cell>
          <cell r="M1714">
            <v>5276</v>
          </cell>
          <cell r="N1714">
            <v>5276</v>
          </cell>
          <cell r="O1714">
            <v>5276</v>
          </cell>
          <cell r="P1714">
            <v>5276</v>
          </cell>
          <cell r="Q1714">
            <v>5272</v>
          </cell>
        </row>
        <row r="1715">
          <cell r="B1715" t="str">
            <v>30709072701</v>
          </cell>
          <cell r="C1715" t="str">
            <v>30709</v>
          </cell>
          <cell r="D1715">
            <v>2701</v>
          </cell>
          <cell r="E1715">
            <v>130800</v>
          </cell>
          <cell r="F1715">
            <v>10900</v>
          </cell>
          <cell r="G1715">
            <v>10900</v>
          </cell>
          <cell r="H1715">
            <v>10900</v>
          </cell>
          <cell r="I1715">
            <v>10900</v>
          </cell>
          <cell r="J1715">
            <v>10900</v>
          </cell>
          <cell r="K1715">
            <v>10900</v>
          </cell>
          <cell r="L1715">
            <v>10900</v>
          </cell>
          <cell r="M1715">
            <v>10900</v>
          </cell>
          <cell r="N1715">
            <v>10900</v>
          </cell>
          <cell r="O1715">
            <v>10900</v>
          </cell>
          <cell r="P1715">
            <v>10900</v>
          </cell>
          <cell r="Q1715">
            <v>10900</v>
          </cell>
        </row>
        <row r="1716">
          <cell r="B1716" t="str">
            <v>30709072702</v>
          </cell>
          <cell r="C1716" t="str">
            <v>30709</v>
          </cell>
          <cell r="D1716">
            <v>2702</v>
          </cell>
          <cell r="E1716">
            <v>64200</v>
          </cell>
          <cell r="F1716">
            <v>5350</v>
          </cell>
          <cell r="G1716">
            <v>5350</v>
          </cell>
          <cell r="H1716">
            <v>5350</v>
          </cell>
          <cell r="I1716">
            <v>5350</v>
          </cell>
          <cell r="J1716">
            <v>5350</v>
          </cell>
          <cell r="K1716">
            <v>5350</v>
          </cell>
          <cell r="L1716">
            <v>5350</v>
          </cell>
          <cell r="M1716">
            <v>5350</v>
          </cell>
          <cell r="N1716">
            <v>5350</v>
          </cell>
          <cell r="O1716">
            <v>5350</v>
          </cell>
          <cell r="P1716">
            <v>5350</v>
          </cell>
          <cell r="Q1716">
            <v>5350</v>
          </cell>
        </row>
        <row r="1717">
          <cell r="B1717" t="str">
            <v>30709072704</v>
          </cell>
          <cell r="C1717" t="str">
            <v>30709</v>
          </cell>
          <cell r="D1717">
            <v>2704</v>
          </cell>
          <cell r="E1717">
            <v>7100</v>
          </cell>
          <cell r="F1717">
            <v>592</v>
          </cell>
          <cell r="G1717">
            <v>592</v>
          </cell>
          <cell r="H1717">
            <v>592</v>
          </cell>
          <cell r="I1717">
            <v>592</v>
          </cell>
          <cell r="J1717">
            <v>592</v>
          </cell>
          <cell r="K1717">
            <v>592</v>
          </cell>
          <cell r="L1717">
            <v>592</v>
          </cell>
          <cell r="M1717">
            <v>592</v>
          </cell>
          <cell r="N1717">
            <v>592</v>
          </cell>
          <cell r="O1717">
            <v>592</v>
          </cell>
          <cell r="P1717">
            <v>592</v>
          </cell>
          <cell r="Q1717">
            <v>588</v>
          </cell>
        </row>
        <row r="1718">
          <cell r="B1718" t="str">
            <v>30709072900</v>
          </cell>
          <cell r="C1718" t="str">
            <v>30709</v>
          </cell>
          <cell r="D1718">
            <v>2900</v>
          </cell>
          <cell r="E1718">
            <v>42693</v>
          </cell>
          <cell r="F1718">
            <v>3558</v>
          </cell>
          <cell r="G1718">
            <v>3558</v>
          </cell>
          <cell r="H1718">
            <v>3558</v>
          </cell>
          <cell r="I1718">
            <v>3558</v>
          </cell>
          <cell r="J1718">
            <v>3558</v>
          </cell>
          <cell r="K1718">
            <v>3558</v>
          </cell>
          <cell r="L1718">
            <v>3558</v>
          </cell>
          <cell r="M1718">
            <v>3558</v>
          </cell>
          <cell r="N1718">
            <v>3558</v>
          </cell>
          <cell r="O1718">
            <v>3558</v>
          </cell>
          <cell r="P1718">
            <v>3558</v>
          </cell>
          <cell r="Q1718">
            <v>3555</v>
          </cell>
        </row>
        <row r="1719">
          <cell r="B1719" t="str">
            <v>30709072908</v>
          </cell>
          <cell r="C1719" t="str">
            <v>30709</v>
          </cell>
          <cell r="D1719">
            <v>2908</v>
          </cell>
          <cell r="E1719">
            <v>8667</v>
          </cell>
          <cell r="F1719">
            <v>722</v>
          </cell>
          <cell r="G1719">
            <v>722</v>
          </cell>
          <cell r="H1719">
            <v>722</v>
          </cell>
          <cell r="I1719">
            <v>722</v>
          </cell>
          <cell r="J1719">
            <v>722</v>
          </cell>
          <cell r="K1719">
            <v>722</v>
          </cell>
          <cell r="L1719">
            <v>722</v>
          </cell>
          <cell r="M1719">
            <v>722</v>
          </cell>
          <cell r="N1719">
            <v>722</v>
          </cell>
          <cell r="O1719">
            <v>722</v>
          </cell>
          <cell r="P1719">
            <v>722</v>
          </cell>
          <cell r="Q1719">
            <v>725</v>
          </cell>
        </row>
        <row r="1720">
          <cell r="B1720" t="str">
            <v>30709073101</v>
          </cell>
          <cell r="C1720" t="str">
            <v>30709</v>
          </cell>
          <cell r="D1720">
            <v>3101</v>
          </cell>
          <cell r="E1720">
            <v>31355</v>
          </cell>
          <cell r="F1720">
            <v>2613</v>
          </cell>
          <cell r="G1720">
            <v>2613</v>
          </cell>
          <cell r="H1720">
            <v>2613</v>
          </cell>
          <cell r="I1720">
            <v>2613</v>
          </cell>
          <cell r="J1720">
            <v>2613</v>
          </cell>
          <cell r="K1720">
            <v>2613</v>
          </cell>
          <cell r="L1720">
            <v>2613</v>
          </cell>
          <cell r="M1720">
            <v>2613</v>
          </cell>
          <cell r="N1720">
            <v>2613</v>
          </cell>
          <cell r="O1720">
            <v>2613</v>
          </cell>
          <cell r="P1720">
            <v>2613</v>
          </cell>
          <cell r="Q1720">
            <v>2612</v>
          </cell>
        </row>
        <row r="1721">
          <cell r="B1721" t="str">
            <v>30709073103</v>
          </cell>
          <cell r="C1721" t="str">
            <v>30709</v>
          </cell>
          <cell r="D1721">
            <v>3103</v>
          </cell>
          <cell r="E1721">
            <v>8988</v>
          </cell>
          <cell r="F1721">
            <v>749</v>
          </cell>
          <cell r="G1721">
            <v>749</v>
          </cell>
          <cell r="H1721">
            <v>749</v>
          </cell>
          <cell r="I1721">
            <v>749</v>
          </cell>
          <cell r="J1721">
            <v>749</v>
          </cell>
          <cell r="K1721">
            <v>749</v>
          </cell>
          <cell r="L1721">
            <v>749</v>
          </cell>
          <cell r="M1721">
            <v>749</v>
          </cell>
          <cell r="N1721">
            <v>749</v>
          </cell>
          <cell r="O1721">
            <v>749</v>
          </cell>
          <cell r="P1721">
            <v>749</v>
          </cell>
          <cell r="Q1721">
            <v>749</v>
          </cell>
        </row>
        <row r="1722">
          <cell r="B1722" t="str">
            <v>30709073302</v>
          </cell>
          <cell r="C1722" t="str">
            <v>30709</v>
          </cell>
          <cell r="D1722">
            <v>3302</v>
          </cell>
          <cell r="E1722">
            <v>208400</v>
          </cell>
          <cell r="F1722">
            <v>17367</v>
          </cell>
          <cell r="G1722">
            <v>17367</v>
          </cell>
          <cell r="H1722">
            <v>17367</v>
          </cell>
          <cell r="I1722">
            <v>17367</v>
          </cell>
          <cell r="J1722">
            <v>17367</v>
          </cell>
          <cell r="K1722">
            <v>17367</v>
          </cell>
          <cell r="L1722">
            <v>17367</v>
          </cell>
          <cell r="M1722">
            <v>17367</v>
          </cell>
          <cell r="N1722">
            <v>17367</v>
          </cell>
          <cell r="O1722">
            <v>17367</v>
          </cell>
          <cell r="P1722">
            <v>17367</v>
          </cell>
          <cell r="Q1722">
            <v>17363</v>
          </cell>
        </row>
        <row r="1723">
          <cell r="B1723" t="str">
            <v>30709073303</v>
          </cell>
          <cell r="C1723" t="str">
            <v>30709</v>
          </cell>
          <cell r="D1723">
            <v>3303</v>
          </cell>
          <cell r="E1723">
            <v>12095</v>
          </cell>
          <cell r="F1723">
            <v>1008</v>
          </cell>
          <cell r="G1723">
            <v>1008</v>
          </cell>
          <cell r="H1723">
            <v>1008</v>
          </cell>
          <cell r="I1723">
            <v>1008</v>
          </cell>
          <cell r="J1723">
            <v>1008</v>
          </cell>
          <cell r="K1723">
            <v>1008</v>
          </cell>
          <cell r="L1723">
            <v>1008</v>
          </cell>
          <cell r="M1723">
            <v>1008</v>
          </cell>
          <cell r="N1723">
            <v>1008</v>
          </cell>
          <cell r="O1723">
            <v>1008</v>
          </cell>
          <cell r="P1723">
            <v>1008</v>
          </cell>
          <cell r="Q1723">
            <v>1007</v>
          </cell>
        </row>
        <row r="1724">
          <cell r="B1724" t="str">
            <v>30709073404</v>
          </cell>
          <cell r="C1724" t="str">
            <v>30709</v>
          </cell>
          <cell r="D1724">
            <v>3404</v>
          </cell>
          <cell r="E1724">
            <v>0</v>
          </cell>
          <cell r="F1724">
            <v>0</v>
          </cell>
          <cell r="G1724">
            <v>0</v>
          </cell>
          <cell r="H1724">
            <v>0</v>
          </cell>
          <cell r="I1724">
            <v>0</v>
          </cell>
          <cell r="J1724">
            <v>0</v>
          </cell>
          <cell r="K1724">
            <v>0</v>
          </cell>
          <cell r="L1724">
            <v>0</v>
          </cell>
          <cell r="M1724">
            <v>0</v>
          </cell>
          <cell r="N1724">
            <v>0</v>
          </cell>
          <cell r="O1724">
            <v>0</v>
          </cell>
          <cell r="P1724">
            <v>0</v>
          </cell>
          <cell r="Q1724">
            <v>0</v>
          </cell>
        </row>
        <row r="1725">
          <cell r="B1725" t="str">
            <v>30710072105</v>
          </cell>
          <cell r="C1725" t="str">
            <v>30710</v>
          </cell>
          <cell r="D1725">
            <v>2105</v>
          </cell>
          <cell r="E1725">
            <v>0</v>
          </cell>
          <cell r="F1725">
            <v>0</v>
          </cell>
          <cell r="G1725">
            <v>0</v>
          </cell>
          <cell r="H1725">
            <v>0</v>
          </cell>
          <cell r="I1725">
            <v>0</v>
          </cell>
          <cell r="J1725">
            <v>0</v>
          </cell>
          <cell r="K1725">
            <v>0</v>
          </cell>
          <cell r="L1725">
            <v>0</v>
          </cell>
          <cell r="M1725">
            <v>0</v>
          </cell>
          <cell r="N1725">
            <v>0</v>
          </cell>
          <cell r="O1725">
            <v>0</v>
          </cell>
          <cell r="P1725">
            <v>0</v>
          </cell>
          <cell r="Q1725">
            <v>0</v>
          </cell>
        </row>
        <row r="1726">
          <cell r="B1726" t="str">
            <v>30710072202</v>
          </cell>
          <cell r="C1726" t="str">
            <v>30710</v>
          </cell>
          <cell r="D1726">
            <v>2202</v>
          </cell>
          <cell r="E1726">
            <v>12595</v>
          </cell>
          <cell r="F1726">
            <v>1050</v>
          </cell>
          <cell r="G1726">
            <v>1050</v>
          </cell>
          <cell r="H1726">
            <v>1050</v>
          </cell>
          <cell r="I1726">
            <v>1050</v>
          </cell>
          <cell r="J1726">
            <v>1050</v>
          </cell>
          <cell r="K1726">
            <v>1050</v>
          </cell>
          <cell r="L1726">
            <v>1050</v>
          </cell>
          <cell r="M1726">
            <v>1050</v>
          </cell>
          <cell r="N1726">
            <v>1050</v>
          </cell>
          <cell r="O1726">
            <v>1050</v>
          </cell>
          <cell r="P1726">
            <v>1050</v>
          </cell>
          <cell r="Q1726">
            <v>1045</v>
          </cell>
        </row>
        <row r="1727">
          <cell r="B1727" t="str">
            <v>30710072306</v>
          </cell>
          <cell r="C1727" t="str">
            <v>30710</v>
          </cell>
          <cell r="D1727">
            <v>2306</v>
          </cell>
          <cell r="E1727">
            <v>0</v>
          </cell>
          <cell r="F1727">
            <v>0</v>
          </cell>
          <cell r="G1727">
            <v>0</v>
          </cell>
          <cell r="H1727">
            <v>0</v>
          </cell>
          <cell r="I1727">
            <v>0</v>
          </cell>
          <cell r="J1727">
            <v>0</v>
          </cell>
          <cell r="K1727">
            <v>0</v>
          </cell>
          <cell r="L1727">
            <v>0</v>
          </cell>
          <cell r="M1727">
            <v>0</v>
          </cell>
          <cell r="N1727">
            <v>0</v>
          </cell>
          <cell r="O1727">
            <v>0</v>
          </cell>
          <cell r="P1727">
            <v>0</v>
          </cell>
          <cell r="Q1727">
            <v>0</v>
          </cell>
        </row>
        <row r="1728">
          <cell r="B1728" t="str">
            <v>30710072701</v>
          </cell>
          <cell r="C1728" t="str">
            <v>30710</v>
          </cell>
          <cell r="D1728">
            <v>2701</v>
          </cell>
          <cell r="E1728">
            <v>89400</v>
          </cell>
          <cell r="F1728">
            <v>7450</v>
          </cell>
          <cell r="G1728">
            <v>7450</v>
          </cell>
          <cell r="H1728">
            <v>7450</v>
          </cell>
          <cell r="I1728">
            <v>7450</v>
          </cell>
          <cell r="J1728">
            <v>7450</v>
          </cell>
          <cell r="K1728">
            <v>7450</v>
          </cell>
          <cell r="L1728">
            <v>7450</v>
          </cell>
          <cell r="M1728">
            <v>7450</v>
          </cell>
          <cell r="N1728">
            <v>7450</v>
          </cell>
          <cell r="O1728">
            <v>7450</v>
          </cell>
          <cell r="P1728">
            <v>7450</v>
          </cell>
          <cell r="Q1728">
            <v>7450</v>
          </cell>
        </row>
        <row r="1729">
          <cell r="B1729" t="str">
            <v>30710072900</v>
          </cell>
          <cell r="C1729" t="str">
            <v>30710</v>
          </cell>
          <cell r="D1729">
            <v>2900</v>
          </cell>
          <cell r="E1729">
            <v>13380</v>
          </cell>
          <cell r="F1729">
            <v>1115</v>
          </cell>
          <cell r="G1729">
            <v>1115</v>
          </cell>
          <cell r="H1729">
            <v>1115</v>
          </cell>
          <cell r="I1729">
            <v>1115</v>
          </cell>
          <cell r="J1729">
            <v>1115</v>
          </cell>
          <cell r="K1729">
            <v>1115</v>
          </cell>
          <cell r="L1729">
            <v>1115</v>
          </cell>
          <cell r="M1729">
            <v>1115</v>
          </cell>
          <cell r="N1729">
            <v>1115</v>
          </cell>
          <cell r="O1729">
            <v>1115</v>
          </cell>
          <cell r="P1729">
            <v>1115</v>
          </cell>
          <cell r="Q1729">
            <v>1115</v>
          </cell>
        </row>
        <row r="1730">
          <cell r="B1730" t="str">
            <v>30710072907</v>
          </cell>
          <cell r="C1730" t="str">
            <v>30710</v>
          </cell>
          <cell r="D1730">
            <v>2907</v>
          </cell>
          <cell r="E1730">
            <v>0</v>
          </cell>
          <cell r="F1730">
            <v>0</v>
          </cell>
          <cell r="G1730">
            <v>0</v>
          </cell>
          <cell r="H1730">
            <v>0</v>
          </cell>
          <cell r="I1730">
            <v>0</v>
          </cell>
          <cell r="J1730">
            <v>0</v>
          </cell>
          <cell r="K1730">
            <v>0</v>
          </cell>
          <cell r="L1730">
            <v>0</v>
          </cell>
          <cell r="M1730">
            <v>0</v>
          </cell>
          <cell r="N1730">
            <v>0</v>
          </cell>
          <cell r="O1730">
            <v>0</v>
          </cell>
          <cell r="P1730">
            <v>0</v>
          </cell>
          <cell r="Q1730">
            <v>0</v>
          </cell>
        </row>
        <row r="1731">
          <cell r="B1731" t="str">
            <v>30710072908</v>
          </cell>
          <cell r="C1731" t="str">
            <v>30710</v>
          </cell>
          <cell r="D1731">
            <v>2908</v>
          </cell>
          <cell r="E1731">
            <v>6638</v>
          </cell>
          <cell r="F1731">
            <v>553</v>
          </cell>
          <cell r="G1731">
            <v>553</v>
          </cell>
          <cell r="H1731">
            <v>553</v>
          </cell>
          <cell r="I1731">
            <v>553</v>
          </cell>
          <cell r="J1731">
            <v>553</v>
          </cell>
          <cell r="K1731">
            <v>553</v>
          </cell>
          <cell r="L1731">
            <v>553</v>
          </cell>
          <cell r="M1731">
            <v>553</v>
          </cell>
          <cell r="N1731">
            <v>553</v>
          </cell>
          <cell r="O1731">
            <v>553</v>
          </cell>
          <cell r="P1731">
            <v>553</v>
          </cell>
          <cell r="Q1731">
            <v>555</v>
          </cell>
        </row>
        <row r="1732">
          <cell r="B1732" t="str">
            <v>30710073111</v>
          </cell>
          <cell r="C1732" t="str">
            <v>30710</v>
          </cell>
          <cell r="D1732">
            <v>3111</v>
          </cell>
          <cell r="E1732">
            <v>0</v>
          </cell>
          <cell r="F1732">
            <v>0</v>
          </cell>
          <cell r="G1732">
            <v>0</v>
          </cell>
          <cell r="H1732">
            <v>0</v>
          </cell>
          <cell r="I1732">
            <v>0</v>
          </cell>
          <cell r="J1732">
            <v>0</v>
          </cell>
          <cell r="K1732">
            <v>0</v>
          </cell>
          <cell r="L1732">
            <v>0</v>
          </cell>
          <cell r="M1732">
            <v>0</v>
          </cell>
          <cell r="N1732">
            <v>0</v>
          </cell>
          <cell r="O1732">
            <v>0</v>
          </cell>
          <cell r="P1732">
            <v>0</v>
          </cell>
          <cell r="Q1732">
            <v>0</v>
          </cell>
        </row>
        <row r="1733">
          <cell r="B1733" t="str">
            <v>30710073302</v>
          </cell>
          <cell r="C1733" t="str">
            <v>30710</v>
          </cell>
          <cell r="D1733">
            <v>3302</v>
          </cell>
          <cell r="E1733">
            <v>236300</v>
          </cell>
          <cell r="F1733">
            <v>19692</v>
          </cell>
          <cell r="G1733">
            <v>19692</v>
          </cell>
          <cell r="H1733">
            <v>19692</v>
          </cell>
          <cell r="I1733">
            <v>19692</v>
          </cell>
          <cell r="J1733">
            <v>19692</v>
          </cell>
          <cell r="K1733">
            <v>19692</v>
          </cell>
          <cell r="L1733">
            <v>19692</v>
          </cell>
          <cell r="M1733">
            <v>19692</v>
          </cell>
          <cell r="N1733">
            <v>19692</v>
          </cell>
          <cell r="O1733">
            <v>19692</v>
          </cell>
          <cell r="P1733">
            <v>19692</v>
          </cell>
          <cell r="Q1733">
            <v>19688</v>
          </cell>
        </row>
        <row r="1734">
          <cell r="B1734" t="str">
            <v>30711072202</v>
          </cell>
          <cell r="C1734" t="str">
            <v>30711</v>
          </cell>
          <cell r="D1734">
            <v>2202</v>
          </cell>
          <cell r="E1734">
            <v>16202</v>
          </cell>
          <cell r="F1734">
            <v>1350</v>
          </cell>
          <cell r="G1734">
            <v>1350</v>
          </cell>
          <cell r="H1734">
            <v>1350</v>
          </cell>
          <cell r="I1734">
            <v>1350</v>
          </cell>
          <cell r="J1734">
            <v>1350</v>
          </cell>
          <cell r="K1734">
            <v>1350</v>
          </cell>
          <cell r="L1734">
            <v>1350</v>
          </cell>
          <cell r="M1734">
            <v>1350</v>
          </cell>
          <cell r="N1734">
            <v>1350</v>
          </cell>
          <cell r="O1734">
            <v>1350</v>
          </cell>
          <cell r="P1734">
            <v>1350</v>
          </cell>
          <cell r="Q1734">
            <v>1352</v>
          </cell>
        </row>
        <row r="1735">
          <cell r="B1735" t="str">
            <v>30711072306</v>
          </cell>
          <cell r="C1735" t="str">
            <v>30711</v>
          </cell>
          <cell r="D1735">
            <v>2306</v>
          </cell>
          <cell r="E1735">
            <v>0</v>
          </cell>
          <cell r="F1735">
            <v>0</v>
          </cell>
          <cell r="G1735">
            <v>0</v>
          </cell>
          <cell r="H1735">
            <v>0</v>
          </cell>
          <cell r="I1735">
            <v>0</v>
          </cell>
          <cell r="J1735">
            <v>0</v>
          </cell>
          <cell r="K1735">
            <v>0</v>
          </cell>
          <cell r="L1735">
            <v>0</v>
          </cell>
          <cell r="M1735">
            <v>0</v>
          </cell>
          <cell r="N1735">
            <v>0</v>
          </cell>
          <cell r="O1735">
            <v>0</v>
          </cell>
          <cell r="P1735">
            <v>0</v>
          </cell>
          <cell r="Q1735">
            <v>0</v>
          </cell>
        </row>
        <row r="1736">
          <cell r="B1736" t="str">
            <v>30711072701</v>
          </cell>
          <cell r="C1736" t="str">
            <v>30711</v>
          </cell>
          <cell r="D1736">
            <v>2701</v>
          </cell>
          <cell r="E1736">
            <v>34900</v>
          </cell>
          <cell r="F1736">
            <v>2908</v>
          </cell>
          <cell r="G1736">
            <v>2908</v>
          </cell>
          <cell r="H1736">
            <v>2908</v>
          </cell>
          <cell r="I1736">
            <v>2908</v>
          </cell>
          <cell r="J1736">
            <v>2908</v>
          </cell>
          <cell r="K1736">
            <v>2908</v>
          </cell>
          <cell r="L1736">
            <v>2908</v>
          </cell>
          <cell r="M1736">
            <v>2908</v>
          </cell>
          <cell r="N1736">
            <v>2908</v>
          </cell>
          <cell r="O1736">
            <v>2908</v>
          </cell>
          <cell r="P1736">
            <v>2908</v>
          </cell>
          <cell r="Q1736">
            <v>2912</v>
          </cell>
        </row>
        <row r="1737">
          <cell r="B1737" t="str">
            <v>30711072900</v>
          </cell>
          <cell r="C1737" t="str">
            <v>30711</v>
          </cell>
          <cell r="D1737">
            <v>2900</v>
          </cell>
          <cell r="E1737">
            <v>13264</v>
          </cell>
          <cell r="F1737">
            <v>1105</v>
          </cell>
          <cell r="G1737">
            <v>1105</v>
          </cell>
          <cell r="H1737">
            <v>1105</v>
          </cell>
          <cell r="I1737">
            <v>1105</v>
          </cell>
          <cell r="J1737">
            <v>1105</v>
          </cell>
          <cell r="K1737">
            <v>1105</v>
          </cell>
          <cell r="L1737">
            <v>1105</v>
          </cell>
          <cell r="M1737">
            <v>1105</v>
          </cell>
          <cell r="N1737">
            <v>1105</v>
          </cell>
          <cell r="O1737">
            <v>1105</v>
          </cell>
          <cell r="P1737">
            <v>1105</v>
          </cell>
          <cell r="Q1737">
            <v>1109</v>
          </cell>
        </row>
        <row r="1738">
          <cell r="B1738" t="str">
            <v>30711072907</v>
          </cell>
          <cell r="C1738" t="str">
            <v>30711</v>
          </cell>
          <cell r="D1738">
            <v>2907</v>
          </cell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</row>
        <row r="1739">
          <cell r="B1739" t="str">
            <v>30711072908</v>
          </cell>
          <cell r="C1739" t="str">
            <v>30711</v>
          </cell>
          <cell r="D1739">
            <v>2908</v>
          </cell>
          <cell r="E1739">
            <v>4712</v>
          </cell>
          <cell r="F1739">
            <v>393</v>
          </cell>
          <cell r="G1739">
            <v>393</v>
          </cell>
          <cell r="H1739">
            <v>393</v>
          </cell>
          <cell r="I1739">
            <v>393</v>
          </cell>
          <cell r="J1739">
            <v>393</v>
          </cell>
          <cell r="K1739">
            <v>393</v>
          </cell>
          <cell r="L1739">
            <v>393</v>
          </cell>
          <cell r="M1739">
            <v>393</v>
          </cell>
          <cell r="N1739">
            <v>393</v>
          </cell>
          <cell r="O1739">
            <v>393</v>
          </cell>
          <cell r="P1739">
            <v>393</v>
          </cell>
          <cell r="Q1739">
            <v>389</v>
          </cell>
        </row>
        <row r="1740">
          <cell r="B1740" t="str">
            <v>30711073302</v>
          </cell>
          <cell r="C1740" t="str">
            <v>30711</v>
          </cell>
          <cell r="D1740">
            <v>3302</v>
          </cell>
          <cell r="E1740">
            <v>79300</v>
          </cell>
          <cell r="F1740">
            <v>6608</v>
          </cell>
          <cell r="G1740">
            <v>6608</v>
          </cell>
          <cell r="H1740">
            <v>6608</v>
          </cell>
          <cell r="I1740">
            <v>6608</v>
          </cell>
          <cell r="J1740">
            <v>6608</v>
          </cell>
          <cell r="K1740">
            <v>6608</v>
          </cell>
          <cell r="L1740">
            <v>6608</v>
          </cell>
          <cell r="M1740">
            <v>6608</v>
          </cell>
          <cell r="N1740">
            <v>6608</v>
          </cell>
          <cell r="O1740">
            <v>6608</v>
          </cell>
          <cell r="P1740">
            <v>6608</v>
          </cell>
          <cell r="Q1740">
            <v>6612</v>
          </cell>
        </row>
        <row r="1741">
          <cell r="B1741" t="str">
            <v>30712072202</v>
          </cell>
          <cell r="C1741" t="str">
            <v>30712</v>
          </cell>
          <cell r="D1741">
            <v>2202</v>
          </cell>
          <cell r="E1741">
            <v>25920</v>
          </cell>
          <cell r="F1741">
            <v>2160</v>
          </cell>
          <cell r="G1741">
            <v>2160</v>
          </cell>
          <cell r="H1741">
            <v>2160</v>
          </cell>
          <cell r="I1741">
            <v>2160</v>
          </cell>
          <cell r="J1741">
            <v>2160</v>
          </cell>
          <cell r="K1741">
            <v>2160</v>
          </cell>
          <cell r="L1741">
            <v>2160</v>
          </cell>
          <cell r="M1741">
            <v>2160</v>
          </cell>
          <cell r="N1741">
            <v>2160</v>
          </cell>
          <cell r="O1741">
            <v>2160</v>
          </cell>
          <cell r="P1741">
            <v>2160</v>
          </cell>
          <cell r="Q1741">
            <v>2160</v>
          </cell>
        </row>
        <row r="1742">
          <cell r="B1742" t="str">
            <v>30712072306</v>
          </cell>
          <cell r="C1742" t="str">
            <v>30712</v>
          </cell>
          <cell r="D1742">
            <v>2306</v>
          </cell>
          <cell r="E1742">
            <v>0</v>
          </cell>
          <cell r="F1742">
            <v>0</v>
          </cell>
          <cell r="G1742">
            <v>0</v>
          </cell>
          <cell r="H1742">
            <v>0</v>
          </cell>
          <cell r="I1742">
            <v>0</v>
          </cell>
          <cell r="J1742">
            <v>0</v>
          </cell>
          <cell r="K1742">
            <v>0</v>
          </cell>
          <cell r="L1742">
            <v>0</v>
          </cell>
          <cell r="M1742">
            <v>0</v>
          </cell>
          <cell r="N1742">
            <v>0</v>
          </cell>
          <cell r="O1742">
            <v>0</v>
          </cell>
          <cell r="P1742">
            <v>0</v>
          </cell>
          <cell r="Q1742">
            <v>0</v>
          </cell>
        </row>
        <row r="1743">
          <cell r="B1743" t="str">
            <v>30712072701</v>
          </cell>
          <cell r="C1743" t="str">
            <v>30712</v>
          </cell>
          <cell r="D1743">
            <v>2701</v>
          </cell>
          <cell r="E1743">
            <v>53800</v>
          </cell>
          <cell r="F1743">
            <v>4483</v>
          </cell>
          <cell r="G1743">
            <v>4483</v>
          </cell>
          <cell r="H1743">
            <v>4483</v>
          </cell>
          <cell r="I1743">
            <v>4483</v>
          </cell>
          <cell r="J1743">
            <v>4483</v>
          </cell>
          <cell r="K1743">
            <v>4483</v>
          </cell>
          <cell r="L1743">
            <v>4483</v>
          </cell>
          <cell r="M1743">
            <v>4483</v>
          </cell>
          <cell r="N1743">
            <v>4483</v>
          </cell>
          <cell r="O1743">
            <v>4483</v>
          </cell>
          <cell r="P1743">
            <v>4483</v>
          </cell>
          <cell r="Q1743">
            <v>4487</v>
          </cell>
        </row>
        <row r="1744">
          <cell r="B1744" t="str">
            <v>30712072900</v>
          </cell>
          <cell r="C1744" t="str">
            <v>30712</v>
          </cell>
          <cell r="D1744">
            <v>2900</v>
          </cell>
          <cell r="E1744">
            <v>12840</v>
          </cell>
          <cell r="F1744">
            <v>1070</v>
          </cell>
          <cell r="G1744">
            <v>1070</v>
          </cell>
          <cell r="H1744">
            <v>1070</v>
          </cell>
          <cell r="I1744">
            <v>1070</v>
          </cell>
          <cell r="J1744">
            <v>1070</v>
          </cell>
          <cell r="K1744">
            <v>1070</v>
          </cell>
          <cell r="L1744">
            <v>1070</v>
          </cell>
          <cell r="M1744">
            <v>1070</v>
          </cell>
          <cell r="N1744">
            <v>1070</v>
          </cell>
          <cell r="O1744">
            <v>1070</v>
          </cell>
          <cell r="P1744">
            <v>1070</v>
          </cell>
          <cell r="Q1744">
            <v>1070</v>
          </cell>
        </row>
        <row r="1745">
          <cell r="B1745" t="str">
            <v>30712072907</v>
          </cell>
          <cell r="C1745" t="str">
            <v>30712</v>
          </cell>
          <cell r="D1745">
            <v>2907</v>
          </cell>
          <cell r="E1745">
            <v>0</v>
          </cell>
          <cell r="F1745">
            <v>0</v>
          </cell>
          <cell r="G1745">
            <v>0</v>
          </cell>
          <cell r="H1745">
            <v>0</v>
          </cell>
          <cell r="I1745">
            <v>0</v>
          </cell>
          <cell r="J1745">
            <v>0</v>
          </cell>
          <cell r="K1745">
            <v>0</v>
          </cell>
          <cell r="L1745">
            <v>0</v>
          </cell>
          <cell r="M1745">
            <v>0</v>
          </cell>
          <cell r="N1745">
            <v>0</v>
          </cell>
          <cell r="O1745">
            <v>0</v>
          </cell>
          <cell r="P1745">
            <v>0</v>
          </cell>
          <cell r="Q1745">
            <v>0</v>
          </cell>
        </row>
        <row r="1746">
          <cell r="B1746" t="str">
            <v>30712072908</v>
          </cell>
          <cell r="C1746" t="str">
            <v>30712</v>
          </cell>
          <cell r="D1746">
            <v>2908</v>
          </cell>
          <cell r="E1746">
            <v>4918</v>
          </cell>
          <cell r="F1746">
            <v>410</v>
          </cell>
          <cell r="G1746">
            <v>410</v>
          </cell>
          <cell r="H1746">
            <v>410</v>
          </cell>
          <cell r="I1746">
            <v>410</v>
          </cell>
          <cell r="J1746">
            <v>410</v>
          </cell>
          <cell r="K1746">
            <v>410</v>
          </cell>
          <cell r="L1746">
            <v>410</v>
          </cell>
          <cell r="M1746">
            <v>410</v>
          </cell>
          <cell r="N1746">
            <v>410</v>
          </cell>
          <cell r="O1746">
            <v>410</v>
          </cell>
          <cell r="P1746">
            <v>410</v>
          </cell>
          <cell r="Q1746">
            <v>408</v>
          </cell>
        </row>
        <row r="1747">
          <cell r="B1747" t="str">
            <v>30712073302</v>
          </cell>
          <cell r="C1747" t="str">
            <v>30712</v>
          </cell>
          <cell r="D1747">
            <v>3302</v>
          </cell>
          <cell r="E1747">
            <v>86400</v>
          </cell>
          <cell r="F1747">
            <v>7200</v>
          </cell>
          <cell r="G1747">
            <v>7200</v>
          </cell>
          <cell r="H1747">
            <v>7200</v>
          </cell>
          <cell r="I1747">
            <v>7200</v>
          </cell>
          <cell r="J1747">
            <v>7200</v>
          </cell>
          <cell r="K1747">
            <v>7200</v>
          </cell>
          <cell r="L1747">
            <v>7200</v>
          </cell>
          <cell r="M1747">
            <v>7200</v>
          </cell>
          <cell r="N1747">
            <v>7200</v>
          </cell>
          <cell r="O1747">
            <v>7200</v>
          </cell>
          <cell r="P1747">
            <v>7200</v>
          </cell>
          <cell r="Q1747">
            <v>7200</v>
          </cell>
        </row>
        <row r="1748">
          <cell r="B1748" t="str">
            <v>30713071401</v>
          </cell>
          <cell r="C1748" t="str">
            <v>30713</v>
          </cell>
          <cell r="D1748">
            <v>1401</v>
          </cell>
          <cell r="E1748">
            <v>204000</v>
          </cell>
          <cell r="F1748">
            <v>17000</v>
          </cell>
          <cell r="G1748">
            <v>17000</v>
          </cell>
          <cell r="H1748">
            <v>17000</v>
          </cell>
          <cell r="I1748">
            <v>17000</v>
          </cell>
          <cell r="J1748">
            <v>17000</v>
          </cell>
          <cell r="K1748">
            <v>17000</v>
          </cell>
          <cell r="L1748">
            <v>17000</v>
          </cell>
          <cell r="M1748">
            <v>17000</v>
          </cell>
          <cell r="N1748">
            <v>17000</v>
          </cell>
          <cell r="O1748">
            <v>17000</v>
          </cell>
          <cell r="P1748">
            <v>17000</v>
          </cell>
          <cell r="Q1748">
            <v>17000</v>
          </cell>
        </row>
        <row r="1749">
          <cell r="B1749" t="str">
            <v>30713072105</v>
          </cell>
          <cell r="C1749" t="str">
            <v>30713</v>
          </cell>
          <cell r="D1749">
            <v>2105</v>
          </cell>
          <cell r="E1749">
            <v>25000</v>
          </cell>
          <cell r="F1749">
            <v>8000</v>
          </cell>
          <cell r="G1749">
            <v>0</v>
          </cell>
          <cell r="H1749">
            <v>8000</v>
          </cell>
          <cell r="I1749">
            <v>0</v>
          </cell>
          <cell r="J1749">
            <v>7000</v>
          </cell>
          <cell r="K1749">
            <v>0</v>
          </cell>
          <cell r="L1749">
            <v>2000</v>
          </cell>
          <cell r="M1749">
            <v>0</v>
          </cell>
          <cell r="N1749">
            <v>0</v>
          </cell>
          <cell r="O1749">
            <v>0</v>
          </cell>
          <cell r="P1749">
            <v>0</v>
          </cell>
          <cell r="Q1749">
            <v>0</v>
          </cell>
        </row>
        <row r="1750">
          <cell r="B1750" t="str">
            <v>30713072202</v>
          </cell>
          <cell r="C1750" t="str">
            <v>30713</v>
          </cell>
          <cell r="D1750">
            <v>2202</v>
          </cell>
          <cell r="E1750">
            <v>21907</v>
          </cell>
          <cell r="F1750">
            <v>1826</v>
          </cell>
          <cell r="G1750">
            <v>1826</v>
          </cell>
          <cell r="H1750">
            <v>1826</v>
          </cell>
          <cell r="I1750">
            <v>1826</v>
          </cell>
          <cell r="J1750">
            <v>1826</v>
          </cell>
          <cell r="K1750">
            <v>1826</v>
          </cell>
          <cell r="L1750">
            <v>1826</v>
          </cell>
          <cell r="M1750">
            <v>1826</v>
          </cell>
          <cell r="N1750">
            <v>1826</v>
          </cell>
          <cell r="O1750">
            <v>1826</v>
          </cell>
          <cell r="P1750">
            <v>1826</v>
          </cell>
          <cell r="Q1750">
            <v>1821</v>
          </cell>
        </row>
        <row r="1751">
          <cell r="B1751" t="str">
            <v>30713072306</v>
          </cell>
          <cell r="C1751" t="str">
            <v>30713</v>
          </cell>
          <cell r="D1751">
            <v>2306</v>
          </cell>
          <cell r="E1751">
            <v>35000</v>
          </cell>
          <cell r="F1751">
            <v>5000</v>
          </cell>
          <cell r="G1751">
            <v>10000</v>
          </cell>
          <cell r="H1751">
            <v>5000</v>
          </cell>
          <cell r="I1751">
            <v>5000</v>
          </cell>
          <cell r="J1751">
            <v>0</v>
          </cell>
          <cell r="K1751">
            <v>5000</v>
          </cell>
          <cell r="L1751">
            <v>0</v>
          </cell>
          <cell r="M1751">
            <v>5000</v>
          </cell>
          <cell r="N1751">
            <v>0</v>
          </cell>
          <cell r="O1751">
            <v>0</v>
          </cell>
          <cell r="P1751">
            <v>0</v>
          </cell>
          <cell r="Q1751">
            <v>0</v>
          </cell>
        </row>
        <row r="1752">
          <cell r="B1752" t="str">
            <v>30713072401</v>
          </cell>
          <cell r="C1752" t="str">
            <v>30713</v>
          </cell>
          <cell r="D1752">
            <v>2401</v>
          </cell>
          <cell r="E1752">
            <v>91000</v>
          </cell>
          <cell r="F1752">
            <v>10000</v>
          </cell>
          <cell r="G1752">
            <v>20000</v>
          </cell>
          <cell r="H1752">
            <v>10000</v>
          </cell>
          <cell r="I1752">
            <v>20000</v>
          </cell>
          <cell r="J1752">
            <v>10000</v>
          </cell>
          <cell r="K1752">
            <v>10000</v>
          </cell>
          <cell r="L1752">
            <v>11000</v>
          </cell>
          <cell r="M1752">
            <v>0</v>
          </cell>
          <cell r="N1752">
            <v>0</v>
          </cell>
          <cell r="O1752">
            <v>0</v>
          </cell>
          <cell r="P1752">
            <v>0</v>
          </cell>
          <cell r="Q1752">
            <v>0</v>
          </cell>
        </row>
        <row r="1753">
          <cell r="B1753" t="str">
            <v>30713072701</v>
          </cell>
          <cell r="C1753" t="str">
            <v>30713</v>
          </cell>
          <cell r="D1753">
            <v>2701</v>
          </cell>
          <cell r="E1753">
            <v>96900</v>
          </cell>
          <cell r="F1753">
            <v>8075</v>
          </cell>
          <cell r="G1753">
            <v>8075</v>
          </cell>
          <cell r="H1753">
            <v>8075</v>
          </cell>
          <cell r="I1753">
            <v>8075</v>
          </cell>
          <cell r="J1753">
            <v>8075</v>
          </cell>
          <cell r="K1753">
            <v>8075</v>
          </cell>
          <cell r="L1753">
            <v>8075</v>
          </cell>
          <cell r="M1753">
            <v>8075</v>
          </cell>
          <cell r="N1753">
            <v>8075</v>
          </cell>
          <cell r="O1753">
            <v>8075</v>
          </cell>
          <cell r="P1753">
            <v>8075</v>
          </cell>
          <cell r="Q1753">
            <v>8075</v>
          </cell>
        </row>
        <row r="1754">
          <cell r="B1754" t="str">
            <v>30713072900</v>
          </cell>
          <cell r="C1754" t="str">
            <v>30713</v>
          </cell>
          <cell r="D1754">
            <v>2900</v>
          </cell>
          <cell r="E1754">
            <v>51910</v>
          </cell>
          <cell r="F1754">
            <v>1409</v>
          </cell>
          <cell r="G1754">
            <v>11409</v>
          </cell>
          <cell r="H1754">
            <v>1409</v>
          </cell>
          <cell r="I1754">
            <v>11409</v>
          </cell>
          <cell r="J1754">
            <v>1409</v>
          </cell>
          <cell r="K1754">
            <v>11409</v>
          </cell>
          <cell r="L1754">
            <v>6409</v>
          </cell>
          <cell r="M1754">
            <v>1409</v>
          </cell>
          <cell r="N1754">
            <v>1409</v>
          </cell>
          <cell r="O1754">
            <v>1409</v>
          </cell>
          <cell r="P1754">
            <v>1409</v>
          </cell>
          <cell r="Q1754">
            <v>1411</v>
          </cell>
        </row>
        <row r="1755">
          <cell r="B1755" t="str">
            <v>30713072907</v>
          </cell>
          <cell r="C1755" t="str">
            <v>30713</v>
          </cell>
          <cell r="D1755">
            <v>2907</v>
          </cell>
          <cell r="E1755">
            <v>186810</v>
          </cell>
          <cell r="F1755">
            <v>20568</v>
          </cell>
          <cell r="G1755">
            <v>30568</v>
          </cell>
          <cell r="H1755">
            <v>20568</v>
          </cell>
          <cell r="I1755">
            <v>20568</v>
          </cell>
          <cell r="J1755">
            <v>20568</v>
          </cell>
          <cell r="K1755">
            <v>20568</v>
          </cell>
          <cell r="L1755">
            <v>20568</v>
          </cell>
          <cell r="M1755">
            <v>10568</v>
          </cell>
          <cell r="N1755">
            <v>10568</v>
          </cell>
          <cell r="O1755">
            <v>10568</v>
          </cell>
          <cell r="P1755">
            <v>568</v>
          </cell>
          <cell r="Q1755">
            <v>562</v>
          </cell>
        </row>
        <row r="1756">
          <cell r="B1756" t="str">
            <v>30713072908</v>
          </cell>
          <cell r="C1756" t="str">
            <v>30713</v>
          </cell>
          <cell r="D1756">
            <v>2908</v>
          </cell>
          <cell r="E1756">
            <v>108025</v>
          </cell>
          <cell r="F1756">
            <v>20669</v>
          </cell>
          <cell r="G1756">
            <v>30669</v>
          </cell>
          <cell r="H1756">
            <v>20669</v>
          </cell>
          <cell r="I1756">
            <v>10669</v>
          </cell>
          <cell r="J1756">
            <v>10669</v>
          </cell>
          <cell r="K1756">
            <v>5669</v>
          </cell>
          <cell r="L1756">
            <v>5669</v>
          </cell>
          <cell r="M1756">
            <v>669</v>
          </cell>
          <cell r="N1756">
            <v>669</v>
          </cell>
          <cell r="O1756">
            <v>669</v>
          </cell>
          <cell r="P1756">
            <v>669</v>
          </cell>
          <cell r="Q1756">
            <v>666</v>
          </cell>
        </row>
        <row r="1757">
          <cell r="B1757" t="str">
            <v>30713073101</v>
          </cell>
          <cell r="C1757" t="str">
            <v>30713</v>
          </cell>
          <cell r="D1757">
            <v>3101</v>
          </cell>
          <cell r="E1757">
            <v>46227</v>
          </cell>
          <cell r="F1757">
            <v>3852</v>
          </cell>
          <cell r="G1757">
            <v>3852</v>
          </cell>
          <cell r="H1757">
            <v>3852</v>
          </cell>
          <cell r="I1757">
            <v>3852</v>
          </cell>
          <cell r="J1757">
            <v>3852</v>
          </cell>
          <cell r="K1757">
            <v>3852</v>
          </cell>
          <cell r="L1757">
            <v>3852</v>
          </cell>
          <cell r="M1757">
            <v>3852</v>
          </cell>
          <cell r="N1757">
            <v>3852</v>
          </cell>
          <cell r="O1757">
            <v>3852</v>
          </cell>
          <cell r="P1757">
            <v>3852</v>
          </cell>
          <cell r="Q1757">
            <v>3855</v>
          </cell>
        </row>
        <row r="1758">
          <cell r="B1758" t="str">
            <v>30713073103</v>
          </cell>
          <cell r="C1758" t="str">
            <v>30713</v>
          </cell>
          <cell r="D1758">
            <v>3103</v>
          </cell>
          <cell r="E1758">
            <v>55212</v>
          </cell>
          <cell r="F1758">
            <v>4601</v>
          </cell>
          <cell r="G1758">
            <v>4601</v>
          </cell>
          <cell r="H1758">
            <v>4601</v>
          </cell>
          <cell r="I1758">
            <v>4601</v>
          </cell>
          <cell r="J1758">
            <v>4601</v>
          </cell>
          <cell r="K1758">
            <v>4601</v>
          </cell>
          <cell r="L1758">
            <v>4601</v>
          </cell>
          <cell r="M1758">
            <v>4601</v>
          </cell>
          <cell r="N1758">
            <v>4601</v>
          </cell>
          <cell r="O1758">
            <v>4601</v>
          </cell>
          <cell r="P1758">
            <v>4601</v>
          </cell>
          <cell r="Q1758">
            <v>4601</v>
          </cell>
        </row>
        <row r="1759">
          <cell r="B1759" t="str">
            <v>30713073111</v>
          </cell>
          <cell r="C1759" t="str">
            <v>30713</v>
          </cell>
          <cell r="D1759">
            <v>3111</v>
          </cell>
          <cell r="E1759">
            <v>130000</v>
          </cell>
          <cell r="F1759">
            <v>15000</v>
          </cell>
          <cell r="G1759">
            <v>15000</v>
          </cell>
          <cell r="H1759">
            <v>10000</v>
          </cell>
          <cell r="I1759">
            <v>10000</v>
          </cell>
          <cell r="J1759">
            <v>20000</v>
          </cell>
          <cell r="K1759">
            <v>10000</v>
          </cell>
          <cell r="L1759">
            <v>15000</v>
          </cell>
          <cell r="M1759">
            <v>15000</v>
          </cell>
          <cell r="N1759">
            <v>20000</v>
          </cell>
          <cell r="O1759">
            <v>0</v>
          </cell>
          <cell r="P1759">
            <v>0</v>
          </cell>
          <cell r="Q1759">
            <v>0</v>
          </cell>
        </row>
        <row r="1760">
          <cell r="B1760" t="str">
            <v>30713073302</v>
          </cell>
          <cell r="C1760" t="str">
            <v>30713</v>
          </cell>
          <cell r="D1760">
            <v>3302</v>
          </cell>
          <cell r="E1760">
            <v>553300</v>
          </cell>
          <cell r="F1760">
            <v>46108</v>
          </cell>
          <cell r="G1760">
            <v>46108</v>
          </cell>
          <cell r="H1760">
            <v>46108</v>
          </cell>
          <cell r="I1760">
            <v>46108</v>
          </cell>
          <cell r="J1760">
            <v>46108</v>
          </cell>
          <cell r="K1760">
            <v>46108</v>
          </cell>
          <cell r="L1760">
            <v>46108</v>
          </cell>
          <cell r="M1760">
            <v>46108</v>
          </cell>
          <cell r="N1760">
            <v>46108</v>
          </cell>
          <cell r="O1760">
            <v>46108</v>
          </cell>
          <cell r="P1760">
            <v>46108</v>
          </cell>
          <cell r="Q1760">
            <v>46112</v>
          </cell>
        </row>
        <row r="1761">
          <cell r="B1761" t="str">
            <v>30713073303</v>
          </cell>
          <cell r="C1761" t="str">
            <v>30713</v>
          </cell>
          <cell r="D1761">
            <v>3303</v>
          </cell>
          <cell r="E1761">
            <v>30000</v>
          </cell>
          <cell r="F1761">
            <v>2500</v>
          </cell>
          <cell r="G1761">
            <v>2500</v>
          </cell>
          <cell r="H1761">
            <v>2500</v>
          </cell>
          <cell r="I1761">
            <v>2500</v>
          </cell>
          <cell r="J1761">
            <v>2500</v>
          </cell>
          <cell r="K1761">
            <v>2500</v>
          </cell>
          <cell r="L1761">
            <v>2500</v>
          </cell>
          <cell r="M1761">
            <v>2500</v>
          </cell>
          <cell r="N1761">
            <v>2500</v>
          </cell>
          <cell r="O1761">
            <v>2500</v>
          </cell>
          <cell r="P1761">
            <v>2500</v>
          </cell>
          <cell r="Q1761">
            <v>2500</v>
          </cell>
        </row>
        <row r="1762">
          <cell r="B1762" t="str">
            <v>30713073404</v>
          </cell>
          <cell r="C1762" t="str">
            <v>30713</v>
          </cell>
          <cell r="D1762">
            <v>3404</v>
          </cell>
          <cell r="E1762">
            <v>35000</v>
          </cell>
          <cell r="F1762">
            <v>2916</v>
          </cell>
          <cell r="G1762">
            <v>2916</v>
          </cell>
          <cell r="H1762">
            <v>2916</v>
          </cell>
          <cell r="I1762">
            <v>2916</v>
          </cell>
          <cell r="J1762">
            <v>2916</v>
          </cell>
          <cell r="K1762">
            <v>2916</v>
          </cell>
          <cell r="L1762">
            <v>2916</v>
          </cell>
          <cell r="M1762">
            <v>2916</v>
          </cell>
          <cell r="N1762">
            <v>2916</v>
          </cell>
          <cell r="O1762">
            <v>2916</v>
          </cell>
          <cell r="P1762">
            <v>2916</v>
          </cell>
          <cell r="Q1762">
            <v>2924</v>
          </cell>
        </row>
        <row r="1763">
          <cell r="B1763" t="str">
            <v>30713073419</v>
          </cell>
          <cell r="C1763" t="str">
            <v>30713</v>
          </cell>
          <cell r="D1763">
            <v>3419</v>
          </cell>
          <cell r="E1763">
            <v>0</v>
          </cell>
          <cell r="F1763">
            <v>0</v>
          </cell>
          <cell r="G1763">
            <v>0</v>
          </cell>
          <cell r="H1763">
            <v>0</v>
          </cell>
          <cell r="I1763">
            <v>0</v>
          </cell>
          <cell r="J1763">
            <v>0</v>
          </cell>
          <cell r="K1763">
            <v>0</v>
          </cell>
          <cell r="L1763">
            <v>0</v>
          </cell>
          <cell r="M1763">
            <v>0</v>
          </cell>
          <cell r="N1763">
            <v>0</v>
          </cell>
          <cell r="O1763">
            <v>0</v>
          </cell>
          <cell r="P1763">
            <v>0</v>
          </cell>
          <cell r="Q1763">
            <v>0</v>
          </cell>
        </row>
        <row r="1764">
          <cell r="B1764" t="str">
            <v>30714071401</v>
          </cell>
          <cell r="C1764" t="str">
            <v>30714</v>
          </cell>
          <cell r="D1764">
            <v>1401</v>
          </cell>
          <cell r="E1764">
            <v>0</v>
          </cell>
          <cell r="F1764">
            <v>0</v>
          </cell>
          <cell r="G1764">
            <v>0</v>
          </cell>
          <cell r="H1764">
            <v>0</v>
          </cell>
          <cell r="I1764">
            <v>0</v>
          </cell>
          <cell r="J1764">
            <v>0</v>
          </cell>
          <cell r="K1764">
            <v>0</v>
          </cell>
          <cell r="L1764">
            <v>0</v>
          </cell>
          <cell r="M1764">
            <v>0</v>
          </cell>
          <cell r="N1764">
            <v>0</v>
          </cell>
          <cell r="O1764">
            <v>0</v>
          </cell>
          <cell r="P1764">
            <v>0</v>
          </cell>
          <cell r="Q1764">
            <v>0</v>
          </cell>
        </row>
        <row r="1765">
          <cell r="B1765" t="str">
            <v>30714072202</v>
          </cell>
          <cell r="C1765" t="str">
            <v>30714</v>
          </cell>
          <cell r="D1765">
            <v>2202</v>
          </cell>
          <cell r="E1765">
            <v>142035</v>
          </cell>
          <cell r="F1765">
            <v>11836</v>
          </cell>
          <cell r="G1765">
            <v>11836</v>
          </cell>
          <cell r="H1765">
            <v>11836</v>
          </cell>
          <cell r="I1765">
            <v>11836</v>
          </cell>
          <cell r="J1765">
            <v>11836</v>
          </cell>
          <cell r="K1765">
            <v>11836</v>
          </cell>
          <cell r="L1765">
            <v>11836</v>
          </cell>
          <cell r="M1765">
            <v>11836</v>
          </cell>
          <cell r="N1765">
            <v>11836</v>
          </cell>
          <cell r="O1765">
            <v>11836</v>
          </cell>
          <cell r="P1765">
            <v>11836</v>
          </cell>
          <cell r="Q1765">
            <v>11839</v>
          </cell>
        </row>
        <row r="1766">
          <cell r="B1766" t="str">
            <v>30714072306</v>
          </cell>
          <cell r="C1766" t="str">
            <v>30714</v>
          </cell>
          <cell r="D1766">
            <v>2306</v>
          </cell>
          <cell r="E1766">
            <v>50000</v>
          </cell>
          <cell r="F1766">
            <v>0</v>
          </cell>
          <cell r="G1766">
            <v>20000</v>
          </cell>
          <cell r="H1766">
            <v>0</v>
          </cell>
          <cell r="I1766">
            <v>15000</v>
          </cell>
          <cell r="J1766">
            <v>0</v>
          </cell>
          <cell r="K1766">
            <v>15000</v>
          </cell>
          <cell r="L1766">
            <v>0</v>
          </cell>
          <cell r="M1766">
            <v>0</v>
          </cell>
          <cell r="N1766">
            <v>0</v>
          </cell>
          <cell r="O1766">
            <v>0</v>
          </cell>
          <cell r="P1766">
            <v>0</v>
          </cell>
          <cell r="Q1766">
            <v>0</v>
          </cell>
        </row>
        <row r="1767">
          <cell r="B1767" t="str">
            <v>30714072401</v>
          </cell>
          <cell r="C1767" t="str">
            <v>30714</v>
          </cell>
          <cell r="D1767">
            <v>2401</v>
          </cell>
          <cell r="E1767">
            <v>65000</v>
          </cell>
          <cell r="F1767">
            <v>15000</v>
          </cell>
          <cell r="G1767">
            <v>15000</v>
          </cell>
          <cell r="H1767">
            <v>15000</v>
          </cell>
          <cell r="I1767">
            <v>15000</v>
          </cell>
          <cell r="J1767">
            <v>5000</v>
          </cell>
          <cell r="K1767">
            <v>0</v>
          </cell>
          <cell r="L1767">
            <v>0</v>
          </cell>
          <cell r="M1767">
            <v>0</v>
          </cell>
          <cell r="N1767">
            <v>0</v>
          </cell>
          <cell r="O1767">
            <v>0</v>
          </cell>
          <cell r="P1767">
            <v>0</v>
          </cell>
          <cell r="Q1767">
            <v>0</v>
          </cell>
        </row>
        <row r="1768">
          <cell r="B1768" t="str">
            <v>30714072701</v>
          </cell>
          <cell r="C1768" t="str">
            <v>30714</v>
          </cell>
          <cell r="D1768">
            <v>2701</v>
          </cell>
          <cell r="E1768">
            <v>116600</v>
          </cell>
          <cell r="F1768">
            <v>9717</v>
          </cell>
          <cell r="G1768">
            <v>9717</v>
          </cell>
          <cell r="H1768">
            <v>9717</v>
          </cell>
          <cell r="I1768">
            <v>9717</v>
          </cell>
          <cell r="J1768">
            <v>9717</v>
          </cell>
          <cell r="K1768">
            <v>9717</v>
          </cell>
          <cell r="L1768">
            <v>9717</v>
          </cell>
          <cell r="M1768">
            <v>9717</v>
          </cell>
          <cell r="N1768">
            <v>9717</v>
          </cell>
          <cell r="O1768">
            <v>9717</v>
          </cell>
          <cell r="P1768">
            <v>9717</v>
          </cell>
          <cell r="Q1768">
            <v>9713</v>
          </cell>
        </row>
        <row r="1769">
          <cell r="B1769" t="str">
            <v>30714072708</v>
          </cell>
          <cell r="C1769" t="str">
            <v>30714</v>
          </cell>
          <cell r="D1769">
            <v>2708</v>
          </cell>
          <cell r="E1769">
            <v>0</v>
          </cell>
          <cell r="F1769">
            <v>0</v>
          </cell>
          <cell r="G1769">
            <v>0</v>
          </cell>
          <cell r="H1769">
            <v>0</v>
          </cell>
          <cell r="I1769">
            <v>0</v>
          </cell>
          <cell r="J1769">
            <v>0</v>
          </cell>
          <cell r="K1769">
            <v>0</v>
          </cell>
          <cell r="L1769">
            <v>0</v>
          </cell>
          <cell r="M1769">
            <v>0</v>
          </cell>
          <cell r="N1769">
            <v>0</v>
          </cell>
          <cell r="O1769">
            <v>0</v>
          </cell>
          <cell r="P1769">
            <v>0</v>
          </cell>
          <cell r="Q1769">
            <v>0</v>
          </cell>
        </row>
        <row r="1770">
          <cell r="B1770" t="str">
            <v>30714072800</v>
          </cell>
          <cell r="C1770" t="str">
            <v>30714</v>
          </cell>
          <cell r="D1770">
            <v>2800</v>
          </cell>
          <cell r="E1770">
            <v>25000</v>
          </cell>
          <cell r="F1770">
            <v>0</v>
          </cell>
          <cell r="G1770">
            <v>10000</v>
          </cell>
          <cell r="H1770">
            <v>5000</v>
          </cell>
          <cell r="I1770">
            <v>10000</v>
          </cell>
          <cell r="J1770">
            <v>0</v>
          </cell>
          <cell r="K1770">
            <v>0</v>
          </cell>
          <cell r="L1770">
            <v>0</v>
          </cell>
          <cell r="M1770">
            <v>0</v>
          </cell>
          <cell r="N1770">
            <v>0</v>
          </cell>
          <cell r="O1770">
            <v>0</v>
          </cell>
          <cell r="P1770">
            <v>0</v>
          </cell>
          <cell r="Q1770">
            <v>0</v>
          </cell>
        </row>
        <row r="1771">
          <cell r="B1771" t="str">
            <v>30714072900</v>
          </cell>
          <cell r="C1771" t="str">
            <v>30714</v>
          </cell>
          <cell r="D1771">
            <v>2900</v>
          </cell>
          <cell r="E1771">
            <v>77573</v>
          </cell>
          <cell r="F1771">
            <v>11881</v>
          </cell>
          <cell r="G1771">
            <v>6881</v>
          </cell>
          <cell r="H1771">
            <v>11881</v>
          </cell>
          <cell r="I1771">
            <v>11881</v>
          </cell>
          <cell r="J1771">
            <v>6881</v>
          </cell>
          <cell r="K1771">
            <v>6881</v>
          </cell>
          <cell r="L1771">
            <v>6881</v>
          </cell>
          <cell r="M1771">
            <v>6881</v>
          </cell>
          <cell r="N1771">
            <v>1881</v>
          </cell>
          <cell r="O1771">
            <v>1881</v>
          </cell>
          <cell r="P1771">
            <v>1881</v>
          </cell>
          <cell r="Q1771">
            <v>1882</v>
          </cell>
        </row>
        <row r="1772">
          <cell r="B1772" t="str">
            <v>30714072907</v>
          </cell>
          <cell r="C1772" t="str">
            <v>30714</v>
          </cell>
          <cell r="D1772">
            <v>2907</v>
          </cell>
          <cell r="E1772">
            <v>166302</v>
          </cell>
          <cell r="F1772">
            <v>20397</v>
          </cell>
          <cell r="G1772">
            <v>15397</v>
          </cell>
          <cell r="H1772">
            <v>30397</v>
          </cell>
          <cell r="I1772">
            <v>15397</v>
          </cell>
          <cell r="J1772">
            <v>20397</v>
          </cell>
          <cell r="K1772">
            <v>20397</v>
          </cell>
          <cell r="L1772">
            <v>10397</v>
          </cell>
          <cell r="M1772">
            <v>20397</v>
          </cell>
          <cell r="N1772">
            <v>10397</v>
          </cell>
          <cell r="O1772">
            <v>1933</v>
          </cell>
          <cell r="P1772">
            <v>397</v>
          </cell>
          <cell r="Q1772">
            <v>399</v>
          </cell>
        </row>
        <row r="1773">
          <cell r="B1773" t="str">
            <v>30714072908</v>
          </cell>
          <cell r="C1773" t="str">
            <v>30714</v>
          </cell>
          <cell r="D1773">
            <v>2908</v>
          </cell>
          <cell r="E1773">
            <v>107922</v>
          </cell>
          <cell r="F1773">
            <v>20607</v>
          </cell>
          <cell r="G1773">
            <v>20607</v>
          </cell>
          <cell r="H1773">
            <v>15607</v>
          </cell>
          <cell r="I1773">
            <v>15607</v>
          </cell>
          <cell r="J1773">
            <v>10607</v>
          </cell>
          <cell r="K1773">
            <v>10607</v>
          </cell>
          <cell r="L1773">
            <v>10607</v>
          </cell>
          <cell r="M1773">
            <v>1249</v>
          </cell>
          <cell r="N1773">
            <v>607</v>
          </cell>
          <cell r="O1773">
            <v>607</v>
          </cell>
          <cell r="P1773">
            <v>607</v>
          </cell>
          <cell r="Q1773">
            <v>603</v>
          </cell>
        </row>
        <row r="1774">
          <cell r="B1774" t="str">
            <v>30714073302</v>
          </cell>
          <cell r="C1774" t="str">
            <v>30714</v>
          </cell>
          <cell r="D1774">
            <v>3302</v>
          </cell>
          <cell r="E1774">
            <v>1001700</v>
          </cell>
          <cell r="F1774">
            <v>83475</v>
          </cell>
          <cell r="G1774">
            <v>83475</v>
          </cell>
          <cell r="H1774">
            <v>83475</v>
          </cell>
          <cell r="I1774">
            <v>83475</v>
          </cell>
          <cell r="J1774">
            <v>83475</v>
          </cell>
          <cell r="K1774">
            <v>83475</v>
          </cell>
          <cell r="L1774">
            <v>83475</v>
          </cell>
          <cell r="M1774">
            <v>83475</v>
          </cell>
          <cell r="N1774">
            <v>83475</v>
          </cell>
          <cell r="O1774">
            <v>83475</v>
          </cell>
          <cell r="P1774">
            <v>83475</v>
          </cell>
          <cell r="Q1774">
            <v>83475</v>
          </cell>
        </row>
        <row r="1775">
          <cell r="B1775" t="str">
            <v>30714073401</v>
          </cell>
          <cell r="C1775" t="str">
            <v>30714</v>
          </cell>
          <cell r="D1775">
            <v>3401</v>
          </cell>
          <cell r="E1775">
            <v>60400</v>
          </cell>
          <cell r="F1775">
            <v>0</v>
          </cell>
          <cell r="G1775">
            <v>30400</v>
          </cell>
          <cell r="H1775">
            <v>0</v>
          </cell>
          <cell r="I1775">
            <v>30000</v>
          </cell>
          <cell r="J1775">
            <v>0</v>
          </cell>
          <cell r="K1775">
            <v>0</v>
          </cell>
          <cell r="L1775">
            <v>0</v>
          </cell>
          <cell r="M1775">
            <v>0</v>
          </cell>
          <cell r="N1775">
            <v>0</v>
          </cell>
          <cell r="O1775">
            <v>0</v>
          </cell>
          <cell r="P1775">
            <v>0</v>
          </cell>
          <cell r="Q1775">
            <v>0</v>
          </cell>
        </row>
        <row r="1776">
          <cell r="B1776" t="str">
            <v>30714073411</v>
          </cell>
          <cell r="C1776" t="str">
            <v>30714</v>
          </cell>
          <cell r="D1776">
            <v>3411</v>
          </cell>
          <cell r="E1776">
            <v>60000</v>
          </cell>
          <cell r="F1776">
            <v>0</v>
          </cell>
          <cell r="G1776">
            <v>30000</v>
          </cell>
          <cell r="H1776">
            <v>0</v>
          </cell>
          <cell r="I1776">
            <v>30000</v>
          </cell>
          <cell r="J1776">
            <v>0</v>
          </cell>
          <cell r="K1776">
            <v>0</v>
          </cell>
          <cell r="L1776">
            <v>0</v>
          </cell>
          <cell r="M1776">
            <v>0</v>
          </cell>
          <cell r="N1776">
            <v>0</v>
          </cell>
          <cell r="O1776">
            <v>0</v>
          </cell>
          <cell r="P1776">
            <v>0</v>
          </cell>
          <cell r="Q1776">
            <v>0</v>
          </cell>
        </row>
        <row r="1777">
          <cell r="B1777" t="str">
            <v>30714073419</v>
          </cell>
          <cell r="C1777" t="str">
            <v>30714</v>
          </cell>
          <cell r="D1777">
            <v>3419</v>
          </cell>
          <cell r="E1777">
            <v>134669</v>
          </cell>
          <cell r="F1777">
            <v>472</v>
          </cell>
          <cell r="G1777">
            <v>40472</v>
          </cell>
          <cell r="H1777">
            <v>10472</v>
          </cell>
          <cell r="I1777">
            <v>30472</v>
          </cell>
          <cell r="J1777">
            <v>30472</v>
          </cell>
          <cell r="K1777">
            <v>10472</v>
          </cell>
          <cell r="L1777">
            <v>9472</v>
          </cell>
          <cell r="M1777">
            <v>472</v>
          </cell>
          <cell r="N1777">
            <v>472</v>
          </cell>
          <cell r="O1777">
            <v>472</v>
          </cell>
          <cell r="P1777">
            <v>472</v>
          </cell>
          <cell r="Q1777">
            <v>477</v>
          </cell>
        </row>
        <row r="1778">
          <cell r="B1778" t="str">
            <v>30714073421</v>
          </cell>
          <cell r="C1778" t="str">
            <v>30714</v>
          </cell>
          <cell r="D1778">
            <v>3421</v>
          </cell>
          <cell r="E1778">
            <v>42000</v>
          </cell>
          <cell r="F1778">
            <v>0</v>
          </cell>
          <cell r="G1778">
            <v>10000</v>
          </cell>
          <cell r="H1778">
            <v>0</v>
          </cell>
          <cell r="I1778">
            <v>0</v>
          </cell>
          <cell r="J1778">
            <v>15000</v>
          </cell>
          <cell r="K1778">
            <v>0</v>
          </cell>
          <cell r="L1778">
            <v>0</v>
          </cell>
          <cell r="M1778">
            <v>10000</v>
          </cell>
          <cell r="N1778">
            <v>5000</v>
          </cell>
          <cell r="O1778">
            <v>0</v>
          </cell>
          <cell r="P1778">
            <v>2000</v>
          </cell>
          <cell r="Q1778">
            <v>0</v>
          </cell>
        </row>
        <row r="1779">
          <cell r="B1779" t="str">
            <v>30714073509</v>
          </cell>
          <cell r="C1779" t="str">
            <v>30714</v>
          </cell>
          <cell r="D1779">
            <v>3509</v>
          </cell>
          <cell r="E1779">
            <v>120000</v>
          </cell>
          <cell r="F1779">
            <v>20000</v>
          </cell>
          <cell r="G1779">
            <v>30000</v>
          </cell>
          <cell r="H1779">
            <v>20000</v>
          </cell>
          <cell r="I1779">
            <v>20000</v>
          </cell>
          <cell r="J1779">
            <v>10000</v>
          </cell>
          <cell r="K1779">
            <v>20000</v>
          </cell>
          <cell r="L1779">
            <v>0</v>
          </cell>
          <cell r="M1779">
            <v>0</v>
          </cell>
          <cell r="N1779">
            <v>0</v>
          </cell>
          <cell r="O1779">
            <v>0</v>
          </cell>
          <cell r="P1779">
            <v>0</v>
          </cell>
          <cell r="Q1779">
            <v>0</v>
          </cell>
        </row>
        <row r="1780">
          <cell r="B1780" t="str">
            <v>30715071302</v>
          </cell>
          <cell r="C1780" t="str">
            <v>30715</v>
          </cell>
          <cell r="D1780">
            <v>1302</v>
          </cell>
          <cell r="E1780">
            <v>35000</v>
          </cell>
          <cell r="F1780">
            <v>2916</v>
          </cell>
          <cell r="G1780">
            <v>2916</v>
          </cell>
          <cell r="H1780">
            <v>2916</v>
          </cell>
          <cell r="I1780">
            <v>2916</v>
          </cell>
          <cell r="J1780">
            <v>2916</v>
          </cell>
          <cell r="K1780">
            <v>2916</v>
          </cell>
          <cell r="L1780">
            <v>2916</v>
          </cell>
          <cell r="M1780">
            <v>2916</v>
          </cell>
          <cell r="N1780">
            <v>2916</v>
          </cell>
          <cell r="O1780">
            <v>2916</v>
          </cell>
          <cell r="P1780">
            <v>2916</v>
          </cell>
          <cell r="Q1780">
            <v>2924</v>
          </cell>
        </row>
        <row r="1781">
          <cell r="B1781" t="str">
            <v>30715071401</v>
          </cell>
          <cell r="C1781" t="str">
            <v>30715</v>
          </cell>
          <cell r="D1781">
            <v>1401</v>
          </cell>
          <cell r="E1781">
            <v>494860</v>
          </cell>
          <cell r="F1781">
            <v>61860</v>
          </cell>
          <cell r="G1781">
            <v>39000</v>
          </cell>
          <cell r="H1781">
            <v>39000</v>
          </cell>
          <cell r="I1781">
            <v>39000</v>
          </cell>
          <cell r="J1781">
            <v>39000</v>
          </cell>
          <cell r="K1781">
            <v>39000</v>
          </cell>
          <cell r="L1781">
            <v>39000</v>
          </cell>
          <cell r="M1781">
            <v>39000</v>
          </cell>
          <cell r="N1781">
            <v>39000</v>
          </cell>
          <cell r="O1781">
            <v>39000</v>
          </cell>
          <cell r="P1781">
            <v>41000</v>
          </cell>
          <cell r="Q1781">
            <v>41000</v>
          </cell>
        </row>
        <row r="1782">
          <cell r="B1782" t="str">
            <v>30715072202</v>
          </cell>
          <cell r="C1782" t="str">
            <v>30715</v>
          </cell>
          <cell r="D1782">
            <v>2202</v>
          </cell>
          <cell r="E1782">
            <v>82835</v>
          </cell>
          <cell r="F1782">
            <v>7152</v>
          </cell>
          <cell r="G1782">
            <v>7152</v>
          </cell>
          <cell r="H1782">
            <v>7152</v>
          </cell>
          <cell r="I1782">
            <v>7152</v>
          </cell>
          <cell r="J1782">
            <v>7152</v>
          </cell>
          <cell r="K1782">
            <v>7152</v>
          </cell>
          <cell r="L1782">
            <v>7152</v>
          </cell>
          <cell r="M1782">
            <v>7152</v>
          </cell>
          <cell r="N1782">
            <v>8152</v>
          </cell>
          <cell r="O1782">
            <v>7152</v>
          </cell>
          <cell r="P1782">
            <v>5152</v>
          </cell>
          <cell r="Q1782">
            <v>5163</v>
          </cell>
        </row>
        <row r="1783">
          <cell r="B1783" t="str">
            <v>30715072207</v>
          </cell>
          <cell r="C1783" t="str">
            <v>30715</v>
          </cell>
          <cell r="D1783">
            <v>2207</v>
          </cell>
          <cell r="E1783">
            <v>33252</v>
          </cell>
          <cell r="F1783">
            <v>2771</v>
          </cell>
          <cell r="G1783">
            <v>2771</v>
          </cell>
          <cell r="H1783">
            <v>2771</v>
          </cell>
          <cell r="I1783">
            <v>2771</v>
          </cell>
          <cell r="J1783">
            <v>2771</v>
          </cell>
          <cell r="K1783">
            <v>2771</v>
          </cell>
          <cell r="L1783">
            <v>2771</v>
          </cell>
          <cell r="M1783">
            <v>2771</v>
          </cell>
          <cell r="N1783">
            <v>2771</v>
          </cell>
          <cell r="O1783">
            <v>2771</v>
          </cell>
          <cell r="P1783">
            <v>2771</v>
          </cell>
          <cell r="Q1783">
            <v>2771</v>
          </cell>
        </row>
        <row r="1784">
          <cell r="B1784" t="str">
            <v>30715072310</v>
          </cell>
          <cell r="C1784" t="str">
            <v>30715</v>
          </cell>
          <cell r="D1784">
            <v>2310</v>
          </cell>
          <cell r="E1784">
            <v>148000</v>
          </cell>
          <cell r="F1784">
            <v>74000</v>
          </cell>
          <cell r="G1784">
            <v>0</v>
          </cell>
          <cell r="H1784">
            <v>0</v>
          </cell>
          <cell r="I1784">
            <v>0</v>
          </cell>
          <cell r="J1784">
            <v>74000</v>
          </cell>
          <cell r="K1784">
            <v>0</v>
          </cell>
          <cell r="L1784">
            <v>0</v>
          </cell>
          <cell r="M1784">
            <v>0</v>
          </cell>
          <cell r="N1784">
            <v>0</v>
          </cell>
          <cell r="O1784">
            <v>0</v>
          </cell>
          <cell r="P1784">
            <v>0</v>
          </cell>
          <cell r="Q1784">
            <v>0</v>
          </cell>
        </row>
        <row r="1785">
          <cell r="B1785" t="str">
            <v>30715072401</v>
          </cell>
          <cell r="C1785" t="str">
            <v>30715</v>
          </cell>
          <cell r="D1785">
            <v>2401</v>
          </cell>
          <cell r="E1785">
            <v>5553710</v>
          </cell>
          <cell r="F1785">
            <v>613230</v>
          </cell>
          <cell r="G1785">
            <v>259850</v>
          </cell>
          <cell r="H1785">
            <v>748710</v>
          </cell>
          <cell r="I1785">
            <v>461740</v>
          </cell>
          <cell r="J1785">
            <v>1096360</v>
          </cell>
          <cell r="K1785">
            <v>333850</v>
          </cell>
          <cell r="L1785">
            <v>523830</v>
          </cell>
          <cell r="M1785">
            <v>349850</v>
          </cell>
          <cell r="N1785">
            <v>289850</v>
          </cell>
          <cell r="O1785">
            <v>333830</v>
          </cell>
          <cell r="P1785">
            <v>239850</v>
          </cell>
          <cell r="Q1785">
            <v>302760</v>
          </cell>
        </row>
        <row r="1786">
          <cell r="B1786" t="str">
            <v>30715072701</v>
          </cell>
          <cell r="C1786" t="str">
            <v>30715</v>
          </cell>
          <cell r="D1786">
            <v>2701</v>
          </cell>
          <cell r="E1786">
            <v>37900</v>
          </cell>
          <cell r="F1786">
            <v>3158</v>
          </cell>
          <cell r="G1786">
            <v>3158</v>
          </cell>
          <cell r="H1786">
            <v>3158</v>
          </cell>
          <cell r="I1786">
            <v>3158</v>
          </cell>
          <cell r="J1786">
            <v>3158</v>
          </cell>
          <cell r="K1786">
            <v>3158</v>
          </cell>
          <cell r="L1786">
            <v>3158</v>
          </cell>
          <cell r="M1786">
            <v>3158</v>
          </cell>
          <cell r="N1786">
            <v>3158</v>
          </cell>
          <cell r="O1786">
            <v>3158</v>
          </cell>
          <cell r="P1786">
            <v>3158</v>
          </cell>
          <cell r="Q1786">
            <v>3162</v>
          </cell>
        </row>
        <row r="1787">
          <cell r="B1787" t="str">
            <v>30715072702</v>
          </cell>
          <cell r="C1787" t="str">
            <v>30715</v>
          </cell>
          <cell r="D1787">
            <v>2702</v>
          </cell>
          <cell r="E1787">
            <v>0</v>
          </cell>
          <cell r="F1787">
            <v>0</v>
          </cell>
          <cell r="G1787">
            <v>0</v>
          </cell>
          <cell r="H1787">
            <v>0</v>
          </cell>
          <cell r="I1787">
            <v>0</v>
          </cell>
          <cell r="J1787">
            <v>0</v>
          </cell>
          <cell r="K1787">
            <v>0</v>
          </cell>
          <cell r="L1787">
            <v>0</v>
          </cell>
          <cell r="M1787">
            <v>0</v>
          </cell>
          <cell r="N1787">
            <v>0</v>
          </cell>
          <cell r="O1787">
            <v>0</v>
          </cell>
          <cell r="P1787">
            <v>0</v>
          </cell>
          <cell r="Q1787">
            <v>0</v>
          </cell>
        </row>
        <row r="1788">
          <cell r="B1788" t="str">
            <v>30715072900</v>
          </cell>
          <cell r="C1788" t="str">
            <v>30715</v>
          </cell>
          <cell r="D1788">
            <v>2900</v>
          </cell>
          <cell r="E1788">
            <v>41400</v>
          </cell>
          <cell r="F1788">
            <v>3450</v>
          </cell>
          <cell r="G1788">
            <v>3450</v>
          </cell>
          <cell r="H1788">
            <v>3450</v>
          </cell>
          <cell r="I1788">
            <v>3450</v>
          </cell>
          <cell r="J1788">
            <v>3450</v>
          </cell>
          <cell r="K1788">
            <v>3450</v>
          </cell>
          <cell r="L1788">
            <v>3450</v>
          </cell>
          <cell r="M1788">
            <v>3450</v>
          </cell>
          <cell r="N1788">
            <v>3450</v>
          </cell>
          <cell r="O1788">
            <v>3450</v>
          </cell>
          <cell r="P1788">
            <v>3450</v>
          </cell>
          <cell r="Q1788">
            <v>3450</v>
          </cell>
        </row>
        <row r="1789">
          <cell r="B1789" t="str">
            <v>30715072907</v>
          </cell>
          <cell r="C1789" t="str">
            <v>30715</v>
          </cell>
          <cell r="D1789">
            <v>2907</v>
          </cell>
          <cell r="E1789">
            <v>3274450</v>
          </cell>
          <cell r="F1789">
            <v>598660</v>
          </cell>
          <cell r="G1789">
            <v>396140</v>
          </cell>
          <cell r="H1789">
            <v>850000</v>
          </cell>
          <cell r="I1789">
            <v>481700</v>
          </cell>
          <cell r="J1789">
            <v>160000</v>
          </cell>
          <cell r="K1789">
            <v>50000</v>
          </cell>
          <cell r="L1789">
            <v>308750</v>
          </cell>
          <cell r="M1789">
            <v>192200</v>
          </cell>
          <cell r="N1789">
            <v>237000</v>
          </cell>
          <cell r="O1789">
            <v>0</v>
          </cell>
          <cell r="P1789">
            <v>0</v>
          </cell>
          <cell r="Q1789">
            <v>0</v>
          </cell>
        </row>
        <row r="1790">
          <cell r="B1790" t="str">
            <v>30715072908</v>
          </cell>
          <cell r="C1790" t="str">
            <v>30715</v>
          </cell>
          <cell r="D1790">
            <v>2908</v>
          </cell>
          <cell r="E1790">
            <v>107100</v>
          </cell>
          <cell r="F1790">
            <v>17675</v>
          </cell>
          <cell r="G1790">
            <v>2675</v>
          </cell>
          <cell r="H1790">
            <v>12675</v>
          </cell>
          <cell r="I1790">
            <v>2675</v>
          </cell>
          <cell r="J1790">
            <v>12675</v>
          </cell>
          <cell r="K1790">
            <v>2675</v>
          </cell>
          <cell r="L1790">
            <v>12675</v>
          </cell>
          <cell r="M1790">
            <v>2675</v>
          </cell>
          <cell r="N1790">
            <v>12675</v>
          </cell>
          <cell r="O1790">
            <v>12675</v>
          </cell>
          <cell r="P1790">
            <v>12675</v>
          </cell>
          <cell r="Q1790">
            <v>2675</v>
          </cell>
        </row>
        <row r="1791">
          <cell r="B1791" t="str">
            <v>30715073101</v>
          </cell>
          <cell r="C1791" t="str">
            <v>30715</v>
          </cell>
          <cell r="D1791">
            <v>3101</v>
          </cell>
          <cell r="E1791">
            <v>144500</v>
          </cell>
          <cell r="F1791">
            <v>58916</v>
          </cell>
          <cell r="G1791">
            <v>7416</v>
          </cell>
          <cell r="H1791">
            <v>7416</v>
          </cell>
          <cell r="I1791">
            <v>11416</v>
          </cell>
          <cell r="J1791">
            <v>7416</v>
          </cell>
          <cell r="K1791">
            <v>7416</v>
          </cell>
          <cell r="L1791">
            <v>11416</v>
          </cell>
          <cell r="M1791">
            <v>7416</v>
          </cell>
          <cell r="N1791">
            <v>7416</v>
          </cell>
          <cell r="O1791">
            <v>11416</v>
          </cell>
          <cell r="P1791">
            <v>3416</v>
          </cell>
          <cell r="Q1791">
            <v>3424</v>
          </cell>
        </row>
        <row r="1792">
          <cell r="B1792" t="str">
            <v>30715073102</v>
          </cell>
          <cell r="C1792" t="str">
            <v>30715</v>
          </cell>
          <cell r="D1792">
            <v>3102</v>
          </cell>
          <cell r="E1792">
            <v>0</v>
          </cell>
          <cell r="F1792">
            <v>0</v>
          </cell>
          <cell r="G1792">
            <v>0</v>
          </cell>
          <cell r="H1792">
            <v>0</v>
          </cell>
          <cell r="I1792">
            <v>0</v>
          </cell>
          <cell r="J1792">
            <v>0</v>
          </cell>
          <cell r="K1792">
            <v>0</v>
          </cell>
          <cell r="L1792">
            <v>0</v>
          </cell>
          <cell r="M1792">
            <v>0</v>
          </cell>
          <cell r="N1792">
            <v>0</v>
          </cell>
          <cell r="O1792">
            <v>0</v>
          </cell>
          <cell r="P1792">
            <v>0</v>
          </cell>
          <cell r="Q1792">
            <v>0</v>
          </cell>
        </row>
        <row r="1793">
          <cell r="B1793" t="str">
            <v>30715073103</v>
          </cell>
          <cell r="C1793" t="str">
            <v>30715</v>
          </cell>
          <cell r="D1793">
            <v>3103</v>
          </cell>
          <cell r="E1793">
            <v>52100</v>
          </cell>
          <cell r="F1793">
            <v>52100</v>
          </cell>
          <cell r="G1793">
            <v>0</v>
          </cell>
          <cell r="H1793">
            <v>0</v>
          </cell>
          <cell r="I1793">
            <v>0</v>
          </cell>
          <cell r="J1793">
            <v>0</v>
          </cell>
          <cell r="K1793">
            <v>0</v>
          </cell>
          <cell r="L1793">
            <v>0</v>
          </cell>
          <cell r="M1793">
            <v>0</v>
          </cell>
          <cell r="N1793">
            <v>0</v>
          </cell>
          <cell r="O1793">
            <v>0</v>
          </cell>
          <cell r="P1793">
            <v>0</v>
          </cell>
          <cell r="Q1793">
            <v>0</v>
          </cell>
        </row>
        <row r="1794">
          <cell r="B1794" t="str">
            <v>30715073111</v>
          </cell>
          <cell r="C1794" t="str">
            <v>30715</v>
          </cell>
          <cell r="D1794">
            <v>3111</v>
          </cell>
          <cell r="E1794">
            <v>181670</v>
          </cell>
          <cell r="F1794">
            <v>35000</v>
          </cell>
          <cell r="G1794">
            <v>30700</v>
          </cell>
          <cell r="H1794">
            <v>10000</v>
          </cell>
          <cell r="I1794">
            <v>43000</v>
          </cell>
          <cell r="J1794">
            <v>0</v>
          </cell>
          <cell r="K1794">
            <v>13000</v>
          </cell>
          <cell r="L1794">
            <v>10700</v>
          </cell>
          <cell r="M1794">
            <v>19270</v>
          </cell>
          <cell r="N1794">
            <v>10000</v>
          </cell>
          <cell r="O1794">
            <v>10000</v>
          </cell>
          <cell r="P1794">
            <v>0</v>
          </cell>
          <cell r="Q1794">
            <v>0</v>
          </cell>
        </row>
        <row r="1795">
          <cell r="B1795" t="str">
            <v>30715073302</v>
          </cell>
          <cell r="C1795" t="str">
            <v>30715</v>
          </cell>
          <cell r="D1795">
            <v>3302</v>
          </cell>
          <cell r="E1795">
            <v>80310</v>
          </cell>
          <cell r="F1795">
            <v>6692</v>
          </cell>
          <cell r="G1795">
            <v>6692</v>
          </cell>
          <cell r="H1795">
            <v>6692</v>
          </cell>
          <cell r="I1795">
            <v>6692</v>
          </cell>
          <cell r="J1795">
            <v>6692</v>
          </cell>
          <cell r="K1795">
            <v>6692</v>
          </cell>
          <cell r="L1795">
            <v>6692</v>
          </cell>
          <cell r="M1795">
            <v>6692</v>
          </cell>
          <cell r="N1795">
            <v>6692</v>
          </cell>
          <cell r="O1795">
            <v>6692</v>
          </cell>
          <cell r="P1795">
            <v>6692</v>
          </cell>
          <cell r="Q1795">
            <v>6698</v>
          </cell>
        </row>
        <row r="1796">
          <cell r="B1796" t="str">
            <v>30715073402</v>
          </cell>
          <cell r="C1796" t="str">
            <v>30715</v>
          </cell>
          <cell r="D1796">
            <v>3402</v>
          </cell>
          <cell r="E1796">
            <v>36000</v>
          </cell>
          <cell r="F1796">
            <v>36000</v>
          </cell>
          <cell r="G1796">
            <v>0</v>
          </cell>
          <cell r="H1796">
            <v>0</v>
          </cell>
          <cell r="I1796">
            <v>0</v>
          </cell>
          <cell r="J1796">
            <v>0</v>
          </cell>
          <cell r="K1796">
            <v>0</v>
          </cell>
          <cell r="L1796">
            <v>0</v>
          </cell>
          <cell r="M1796">
            <v>0</v>
          </cell>
          <cell r="N1796">
            <v>0</v>
          </cell>
          <cell r="O1796">
            <v>0</v>
          </cell>
          <cell r="P1796">
            <v>0</v>
          </cell>
          <cell r="Q1796">
            <v>0</v>
          </cell>
        </row>
        <row r="1797">
          <cell r="B1797" t="str">
            <v>30716072202</v>
          </cell>
          <cell r="C1797" t="str">
            <v>30716</v>
          </cell>
          <cell r="D1797">
            <v>2202</v>
          </cell>
          <cell r="E1797">
            <v>150500</v>
          </cell>
          <cell r="F1797">
            <v>12542</v>
          </cell>
          <cell r="G1797">
            <v>12542</v>
          </cell>
          <cell r="H1797">
            <v>12542</v>
          </cell>
          <cell r="I1797">
            <v>12542</v>
          </cell>
          <cell r="J1797">
            <v>12542</v>
          </cell>
          <cell r="K1797">
            <v>12542</v>
          </cell>
          <cell r="L1797">
            <v>12542</v>
          </cell>
          <cell r="M1797">
            <v>12542</v>
          </cell>
          <cell r="N1797">
            <v>12542</v>
          </cell>
          <cell r="O1797">
            <v>12542</v>
          </cell>
          <cell r="P1797">
            <v>12542</v>
          </cell>
          <cell r="Q1797">
            <v>12538</v>
          </cell>
        </row>
        <row r="1798">
          <cell r="B1798" t="str">
            <v>30716072207</v>
          </cell>
          <cell r="C1798" t="str">
            <v>30716</v>
          </cell>
          <cell r="D1798">
            <v>2207</v>
          </cell>
          <cell r="E1798">
            <v>27157</v>
          </cell>
          <cell r="F1798">
            <v>2263</v>
          </cell>
          <cell r="G1798">
            <v>2263</v>
          </cell>
          <cell r="H1798">
            <v>2263</v>
          </cell>
          <cell r="I1798">
            <v>2263</v>
          </cell>
          <cell r="J1798">
            <v>2263</v>
          </cell>
          <cell r="K1798">
            <v>2263</v>
          </cell>
          <cell r="L1798">
            <v>2263</v>
          </cell>
          <cell r="M1798">
            <v>2263</v>
          </cell>
          <cell r="N1798">
            <v>2263</v>
          </cell>
          <cell r="O1798">
            <v>2263</v>
          </cell>
          <cell r="P1798">
            <v>2263</v>
          </cell>
          <cell r="Q1798">
            <v>2264</v>
          </cell>
        </row>
        <row r="1799">
          <cell r="B1799" t="str">
            <v>30716072701</v>
          </cell>
          <cell r="C1799" t="str">
            <v>30716</v>
          </cell>
          <cell r="D1799">
            <v>2701</v>
          </cell>
          <cell r="E1799">
            <v>9500</v>
          </cell>
          <cell r="F1799">
            <v>792</v>
          </cell>
          <cell r="G1799">
            <v>792</v>
          </cell>
          <cell r="H1799">
            <v>792</v>
          </cell>
          <cell r="I1799">
            <v>792</v>
          </cell>
          <cell r="J1799">
            <v>792</v>
          </cell>
          <cell r="K1799">
            <v>792</v>
          </cell>
          <cell r="L1799">
            <v>792</v>
          </cell>
          <cell r="M1799">
            <v>792</v>
          </cell>
          <cell r="N1799">
            <v>792</v>
          </cell>
          <cell r="O1799">
            <v>792</v>
          </cell>
          <cell r="P1799">
            <v>792</v>
          </cell>
          <cell r="Q1799">
            <v>788</v>
          </cell>
        </row>
        <row r="1800">
          <cell r="B1800" t="str">
            <v>30716072702</v>
          </cell>
          <cell r="C1800" t="str">
            <v>30716</v>
          </cell>
          <cell r="D1800">
            <v>2702</v>
          </cell>
          <cell r="E1800">
            <v>0</v>
          </cell>
          <cell r="F1800">
            <v>0</v>
          </cell>
          <cell r="G1800">
            <v>0</v>
          </cell>
          <cell r="H1800">
            <v>0</v>
          </cell>
          <cell r="I1800">
            <v>0</v>
          </cell>
          <cell r="J1800">
            <v>0</v>
          </cell>
          <cell r="K1800">
            <v>0</v>
          </cell>
          <cell r="L1800">
            <v>0</v>
          </cell>
          <cell r="M1800">
            <v>0</v>
          </cell>
          <cell r="N1800">
            <v>0</v>
          </cell>
          <cell r="O1800">
            <v>0</v>
          </cell>
          <cell r="P1800">
            <v>0</v>
          </cell>
          <cell r="Q1800">
            <v>0</v>
          </cell>
        </row>
        <row r="1801">
          <cell r="B1801" t="str">
            <v>30716072900</v>
          </cell>
          <cell r="C1801" t="str">
            <v>30716</v>
          </cell>
          <cell r="D1801">
            <v>2900</v>
          </cell>
          <cell r="E1801">
            <v>9500</v>
          </cell>
          <cell r="F1801">
            <v>791</v>
          </cell>
          <cell r="G1801">
            <v>791</v>
          </cell>
          <cell r="H1801">
            <v>791</v>
          </cell>
          <cell r="I1801">
            <v>791</v>
          </cell>
          <cell r="J1801">
            <v>791</v>
          </cell>
          <cell r="K1801">
            <v>791</v>
          </cell>
          <cell r="L1801">
            <v>791</v>
          </cell>
          <cell r="M1801">
            <v>791</v>
          </cell>
          <cell r="N1801">
            <v>791</v>
          </cell>
          <cell r="O1801">
            <v>791</v>
          </cell>
          <cell r="P1801">
            <v>791</v>
          </cell>
          <cell r="Q1801">
            <v>799</v>
          </cell>
        </row>
        <row r="1802">
          <cell r="B1802" t="str">
            <v>30716072907</v>
          </cell>
          <cell r="C1802" t="str">
            <v>30716</v>
          </cell>
          <cell r="D1802">
            <v>2907</v>
          </cell>
          <cell r="E1802">
            <v>0</v>
          </cell>
          <cell r="F1802">
            <v>0</v>
          </cell>
          <cell r="G1802">
            <v>0</v>
          </cell>
          <cell r="H1802">
            <v>0</v>
          </cell>
          <cell r="I1802">
            <v>0</v>
          </cell>
          <cell r="J1802">
            <v>0</v>
          </cell>
          <cell r="K1802">
            <v>0</v>
          </cell>
          <cell r="L1802">
            <v>0</v>
          </cell>
          <cell r="M1802">
            <v>0</v>
          </cell>
          <cell r="N1802">
            <v>0</v>
          </cell>
          <cell r="O1802">
            <v>0</v>
          </cell>
          <cell r="P1802">
            <v>0</v>
          </cell>
          <cell r="Q1802">
            <v>0</v>
          </cell>
        </row>
        <row r="1803">
          <cell r="B1803" t="str">
            <v>30716072908</v>
          </cell>
          <cell r="C1803" t="str">
            <v>30716</v>
          </cell>
          <cell r="D1803">
            <v>2908</v>
          </cell>
          <cell r="E1803">
            <v>5600</v>
          </cell>
          <cell r="F1803">
            <v>467</v>
          </cell>
          <cell r="G1803">
            <v>467</v>
          </cell>
          <cell r="H1803">
            <v>467</v>
          </cell>
          <cell r="I1803">
            <v>467</v>
          </cell>
          <cell r="J1803">
            <v>467</v>
          </cell>
          <cell r="K1803">
            <v>467</v>
          </cell>
          <cell r="L1803">
            <v>467</v>
          </cell>
          <cell r="M1803">
            <v>467</v>
          </cell>
          <cell r="N1803">
            <v>467</v>
          </cell>
          <cell r="O1803">
            <v>467</v>
          </cell>
          <cell r="P1803">
            <v>467</v>
          </cell>
          <cell r="Q1803">
            <v>463</v>
          </cell>
        </row>
        <row r="1804">
          <cell r="B1804" t="str">
            <v>30716073101</v>
          </cell>
          <cell r="C1804" t="str">
            <v>30716</v>
          </cell>
          <cell r="D1804">
            <v>3101</v>
          </cell>
          <cell r="E1804">
            <v>0</v>
          </cell>
          <cell r="F1804">
            <v>0</v>
          </cell>
          <cell r="G1804">
            <v>0</v>
          </cell>
          <cell r="H1804">
            <v>0</v>
          </cell>
          <cell r="I1804">
            <v>0</v>
          </cell>
          <cell r="J1804">
            <v>0</v>
          </cell>
          <cell r="K1804">
            <v>0</v>
          </cell>
          <cell r="L1804">
            <v>0</v>
          </cell>
          <cell r="M1804">
            <v>0</v>
          </cell>
          <cell r="N1804">
            <v>0</v>
          </cell>
          <cell r="O1804">
            <v>0</v>
          </cell>
          <cell r="P1804">
            <v>0</v>
          </cell>
          <cell r="Q1804">
            <v>0</v>
          </cell>
        </row>
        <row r="1805">
          <cell r="B1805" t="str">
            <v>30716073110</v>
          </cell>
          <cell r="C1805" t="str">
            <v>30716</v>
          </cell>
          <cell r="D1805">
            <v>3110</v>
          </cell>
          <cell r="E1805">
            <v>6570</v>
          </cell>
          <cell r="F1805">
            <v>548</v>
          </cell>
          <cell r="G1805">
            <v>548</v>
          </cell>
          <cell r="H1805">
            <v>548</v>
          </cell>
          <cell r="I1805">
            <v>548</v>
          </cell>
          <cell r="J1805">
            <v>548</v>
          </cell>
          <cell r="K1805">
            <v>548</v>
          </cell>
          <cell r="L1805">
            <v>548</v>
          </cell>
          <cell r="M1805">
            <v>548</v>
          </cell>
          <cell r="N1805">
            <v>548</v>
          </cell>
          <cell r="O1805">
            <v>548</v>
          </cell>
          <cell r="P1805">
            <v>548</v>
          </cell>
          <cell r="Q1805">
            <v>542</v>
          </cell>
        </row>
        <row r="1806">
          <cell r="B1806" t="str">
            <v>30716073111</v>
          </cell>
          <cell r="C1806" t="str">
            <v>30716</v>
          </cell>
          <cell r="D1806">
            <v>3111</v>
          </cell>
          <cell r="E1806">
            <v>0</v>
          </cell>
          <cell r="F1806">
            <v>0</v>
          </cell>
          <cell r="G1806">
            <v>0</v>
          </cell>
          <cell r="H1806">
            <v>0</v>
          </cell>
          <cell r="I1806">
            <v>0</v>
          </cell>
          <cell r="J1806">
            <v>0</v>
          </cell>
          <cell r="K1806">
            <v>0</v>
          </cell>
          <cell r="L1806">
            <v>0</v>
          </cell>
          <cell r="M1806">
            <v>0</v>
          </cell>
          <cell r="N1806">
            <v>0</v>
          </cell>
          <cell r="O1806">
            <v>0</v>
          </cell>
          <cell r="P1806">
            <v>0</v>
          </cell>
          <cell r="Q1806">
            <v>0</v>
          </cell>
        </row>
        <row r="1807">
          <cell r="B1807" t="str">
            <v>30716073302</v>
          </cell>
          <cell r="C1807" t="str">
            <v>30716</v>
          </cell>
          <cell r="D1807">
            <v>3302</v>
          </cell>
          <cell r="E1807">
            <v>24440</v>
          </cell>
          <cell r="F1807">
            <v>2037</v>
          </cell>
          <cell r="G1807">
            <v>2037</v>
          </cell>
          <cell r="H1807">
            <v>2037</v>
          </cell>
          <cell r="I1807">
            <v>2037</v>
          </cell>
          <cell r="J1807">
            <v>2037</v>
          </cell>
          <cell r="K1807">
            <v>2037</v>
          </cell>
          <cell r="L1807">
            <v>2037</v>
          </cell>
          <cell r="M1807">
            <v>2037</v>
          </cell>
          <cell r="N1807">
            <v>2037</v>
          </cell>
          <cell r="O1807">
            <v>2037</v>
          </cell>
          <cell r="P1807">
            <v>2037</v>
          </cell>
          <cell r="Q1807">
            <v>2033</v>
          </cell>
        </row>
        <row r="1808">
          <cell r="B1808" t="str">
            <v>30717072202</v>
          </cell>
          <cell r="C1808" t="str">
            <v>30717</v>
          </cell>
          <cell r="D1808">
            <v>2202</v>
          </cell>
          <cell r="E1808">
            <v>97627</v>
          </cell>
          <cell r="F1808">
            <v>8136</v>
          </cell>
          <cell r="G1808">
            <v>8136</v>
          </cell>
          <cell r="H1808">
            <v>8136</v>
          </cell>
          <cell r="I1808">
            <v>8136</v>
          </cell>
          <cell r="J1808">
            <v>8136</v>
          </cell>
          <cell r="K1808">
            <v>8136</v>
          </cell>
          <cell r="L1808">
            <v>8136</v>
          </cell>
          <cell r="M1808">
            <v>8136</v>
          </cell>
          <cell r="N1808">
            <v>8136</v>
          </cell>
          <cell r="O1808">
            <v>8136</v>
          </cell>
          <cell r="P1808">
            <v>8136</v>
          </cell>
          <cell r="Q1808">
            <v>8131</v>
          </cell>
        </row>
        <row r="1809">
          <cell r="B1809" t="str">
            <v>30717072701</v>
          </cell>
          <cell r="C1809" t="str">
            <v>30717</v>
          </cell>
          <cell r="D1809">
            <v>2701</v>
          </cell>
          <cell r="E1809">
            <v>19000</v>
          </cell>
          <cell r="F1809">
            <v>1583</v>
          </cell>
          <cell r="G1809">
            <v>1583</v>
          </cell>
          <cell r="H1809">
            <v>1583</v>
          </cell>
          <cell r="I1809">
            <v>1583</v>
          </cell>
          <cell r="J1809">
            <v>1583</v>
          </cell>
          <cell r="K1809">
            <v>1583</v>
          </cell>
          <cell r="L1809">
            <v>1583</v>
          </cell>
          <cell r="M1809">
            <v>1583</v>
          </cell>
          <cell r="N1809">
            <v>1583</v>
          </cell>
          <cell r="O1809">
            <v>1583</v>
          </cell>
          <cell r="P1809">
            <v>1583</v>
          </cell>
          <cell r="Q1809">
            <v>1587</v>
          </cell>
        </row>
        <row r="1810">
          <cell r="B1810" t="str">
            <v>30717072702</v>
          </cell>
          <cell r="C1810" t="str">
            <v>30717</v>
          </cell>
          <cell r="D1810">
            <v>2702</v>
          </cell>
          <cell r="E1810">
            <v>0</v>
          </cell>
          <cell r="F1810">
            <v>0</v>
          </cell>
          <cell r="G1810">
            <v>0</v>
          </cell>
          <cell r="H1810">
            <v>0</v>
          </cell>
          <cell r="I1810">
            <v>0</v>
          </cell>
          <cell r="J1810">
            <v>0</v>
          </cell>
          <cell r="K1810">
            <v>0</v>
          </cell>
          <cell r="L1810">
            <v>0</v>
          </cell>
          <cell r="M1810">
            <v>0</v>
          </cell>
          <cell r="N1810">
            <v>0</v>
          </cell>
          <cell r="O1810">
            <v>0</v>
          </cell>
          <cell r="P1810">
            <v>0</v>
          </cell>
          <cell r="Q1810">
            <v>0</v>
          </cell>
        </row>
        <row r="1811">
          <cell r="B1811" t="str">
            <v>30717072900</v>
          </cell>
          <cell r="C1811" t="str">
            <v>30717</v>
          </cell>
          <cell r="D1811">
            <v>2900</v>
          </cell>
          <cell r="E1811">
            <v>6200</v>
          </cell>
          <cell r="F1811">
            <v>516</v>
          </cell>
          <cell r="G1811">
            <v>516</v>
          </cell>
          <cell r="H1811">
            <v>516</v>
          </cell>
          <cell r="I1811">
            <v>516</v>
          </cell>
          <cell r="J1811">
            <v>516</v>
          </cell>
          <cell r="K1811">
            <v>516</v>
          </cell>
          <cell r="L1811">
            <v>516</v>
          </cell>
          <cell r="M1811">
            <v>516</v>
          </cell>
          <cell r="N1811">
            <v>516</v>
          </cell>
          <cell r="O1811">
            <v>516</v>
          </cell>
          <cell r="P1811">
            <v>516</v>
          </cell>
          <cell r="Q1811">
            <v>524</v>
          </cell>
        </row>
        <row r="1812">
          <cell r="B1812" t="str">
            <v>30717072907</v>
          </cell>
          <cell r="C1812" t="str">
            <v>30717</v>
          </cell>
          <cell r="D1812">
            <v>2907</v>
          </cell>
          <cell r="E1812">
            <v>0</v>
          </cell>
          <cell r="F1812">
            <v>0</v>
          </cell>
          <cell r="G1812">
            <v>0</v>
          </cell>
          <cell r="H1812">
            <v>0</v>
          </cell>
          <cell r="I1812">
            <v>0</v>
          </cell>
          <cell r="J1812">
            <v>0</v>
          </cell>
          <cell r="K1812">
            <v>0</v>
          </cell>
          <cell r="L1812">
            <v>0</v>
          </cell>
          <cell r="M1812">
            <v>0</v>
          </cell>
          <cell r="N1812">
            <v>0</v>
          </cell>
          <cell r="O1812">
            <v>0</v>
          </cell>
          <cell r="P1812">
            <v>0</v>
          </cell>
          <cell r="Q1812">
            <v>0</v>
          </cell>
        </row>
        <row r="1813">
          <cell r="B1813" t="str">
            <v>30717072908</v>
          </cell>
          <cell r="C1813" t="str">
            <v>30717</v>
          </cell>
          <cell r="D1813">
            <v>2908</v>
          </cell>
          <cell r="E1813">
            <v>3700</v>
          </cell>
          <cell r="F1813">
            <v>308</v>
          </cell>
          <cell r="G1813">
            <v>308</v>
          </cell>
          <cell r="H1813">
            <v>308</v>
          </cell>
          <cell r="I1813">
            <v>308</v>
          </cell>
          <cell r="J1813">
            <v>308</v>
          </cell>
          <cell r="K1813">
            <v>308</v>
          </cell>
          <cell r="L1813">
            <v>308</v>
          </cell>
          <cell r="M1813">
            <v>308</v>
          </cell>
          <cell r="N1813">
            <v>308</v>
          </cell>
          <cell r="O1813">
            <v>308</v>
          </cell>
          <cell r="P1813">
            <v>308</v>
          </cell>
          <cell r="Q1813">
            <v>312</v>
          </cell>
        </row>
        <row r="1814">
          <cell r="B1814" t="str">
            <v>30717073111</v>
          </cell>
          <cell r="C1814" t="str">
            <v>30717</v>
          </cell>
          <cell r="D1814">
            <v>3111</v>
          </cell>
          <cell r="E1814">
            <v>0</v>
          </cell>
          <cell r="F1814">
            <v>0</v>
          </cell>
          <cell r="G1814">
            <v>0</v>
          </cell>
          <cell r="H1814">
            <v>0</v>
          </cell>
          <cell r="I1814">
            <v>0</v>
          </cell>
          <cell r="J1814">
            <v>0</v>
          </cell>
          <cell r="K1814">
            <v>0</v>
          </cell>
          <cell r="L1814">
            <v>0</v>
          </cell>
          <cell r="M1814">
            <v>0</v>
          </cell>
          <cell r="N1814">
            <v>0</v>
          </cell>
          <cell r="O1814">
            <v>0</v>
          </cell>
          <cell r="P1814">
            <v>0</v>
          </cell>
          <cell r="Q1814">
            <v>0</v>
          </cell>
        </row>
        <row r="1815">
          <cell r="B1815" t="str">
            <v>30717073302</v>
          </cell>
          <cell r="C1815" t="str">
            <v>30717</v>
          </cell>
          <cell r="D1815">
            <v>3302</v>
          </cell>
          <cell r="E1815">
            <v>45280</v>
          </cell>
          <cell r="F1815">
            <v>3773</v>
          </cell>
          <cell r="G1815">
            <v>3773</v>
          </cell>
          <cell r="H1815">
            <v>3773</v>
          </cell>
          <cell r="I1815">
            <v>3773</v>
          </cell>
          <cell r="J1815">
            <v>3773</v>
          </cell>
          <cell r="K1815">
            <v>3773</v>
          </cell>
          <cell r="L1815">
            <v>3773</v>
          </cell>
          <cell r="M1815">
            <v>3773</v>
          </cell>
          <cell r="N1815">
            <v>3773</v>
          </cell>
          <cell r="O1815">
            <v>3773</v>
          </cell>
          <cell r="P1815">
            <v>3773</v>
          </cell>
          <cell r="Q1815">
            <v>3777</v>
          </cell>
        </row>
        <row r="1816">
          <cell r="B1816" t="str">
            <v>30800081302</v>
          </cell>
          <cell r="C1816" t="str">
            <v>30800</v>
          </cell>
          <cell r="D1816">
            <v>1302</v>
          </cell>
          <cell r="E1816">
            <v>267200</v>
          </cell>
          <cell r="F1816">
            <v>22267</v>
          </cell>
          <cell r="G1816">
            <v>22267</v>
          </cell>
          <cell r="H1816">
            <v>22267</v>
          </cell>
          <cell r="I1816">
            <v>22267</v>
          </cell>
          <cell r="J1816">
            <v>22267</v>
          </cell>
          <cell r="K1816">
            <v>22267</v>
          </cell>
          <cell r="L1816">
            <v>22267</v>
          </cell>
          <cell r="M1816">
            <v>22267</v>
          </cell>
          <cell r="N1816">
            <v>22267</v>
          </cell>
          <cell r="O1816">
            <v>22267</v>
          </cell>
          <cell r="P1816">
            <v>22267</v>
          </cell>
          <cell r="Q1816">
            <v>22263</v>
          </cell>
        </row>
        <row r="1817">
          <cell r="B1817" t="str">
            <v>30800082103</v>
          </cell>
          <cell r="C1817" t="str">
            <v>30800</v>
          </cell>
          <cell r="D1817">
            <v>2103</v>
          </cell>
          <cell r="E1817">
            <v>168300</v>
          </cell>
          <cell r="F1817">
            <v>14025</v>
          </cell>
          <cell r="G1817">
            <v>14025</v>
          </cell>
          <cell r="H1817">
            <v>14025</v>
          </cell>
          <cell r="I1817">
            <v>14025</v>
          </cell>
          <cell r="J1817">
            <v>14025</v>
          </cell>
          <cell r="K1817">
            <v>14025</v>
          </cell>
          <cell r="L1817">
            <v>14025</v>
          </cell>
          <cell r="M1817">
            <v>14025</v>
          </cell>
          <cell r="N1817">
            <v>14025</v>
          </cell>
          <cell r="O1817">
            <v>14025</v>
          </cell>
          <cell r="P1817">
            <v>14025</v>
          </cell>
          <cell r="Q1817">
            <v>14025</v>
          </cell>
        </row>
        <row r="1818">
          <cell r="B1818" t="str">
            <v>30800082201</v>
          </cell>
          <cell r="C1818" t="str">
            <v>30800</v>
          </cell>
          <cell r="D1818">
            <v>2201</v>
          </cell>
          <cell r="E1818">
            <v>5400</v>
          </cell>
          <cell r="F1818">
            <v>450</v>
          </cell>
          <cell r="G1818">
            <v>450</v>
          </cell>
          <cell r="H1818">
            <v>450</v>
          </cell>
          <cell r="I1818">
            <v>450</v>
          </cell>
          <cell r="J1818">
            <v>450</v>
          </cell>
          <cell r="K1818">
            <v>450</v>
          </cell>
          <cell r="L1818">
            <v>450</v>
          </cell>
          <cell r="M1818">
            <v>450</v>
          </cell>
          <cell r="N1818">
            <v>450</v>
          </cell>
          <cell r="O1818">
            <v>450</v>
          </cell>
          <cell r="P1818">
            <v>450</v>
          </cell>
          <cell r="Q1818">
            <v>450</v>
          </cell>
        </row>
        <row r="1819">
          <cell r="B1819" t="str">
            <v>30800082202</v>
          </cell>
          <cell r="C1819" t="str">
            <v>30800</v>
          </cell>
          <cell r="D1819">
            <v>2202</v>
          </cell>
          <cell r="E1819">
            <v>1051035</v>
          </cell>
          <cell r="F1819">
            <v>87586</v>
          </cell>
          <cell r="G1819">
            <v>87586</v>
          </cell>
          <cell r="H1819">
            <v>87586</v>
          </cell>
          <cell r="I1819">
            <v>87586</v>
          </cell>
          <cell r="J1819">
            <v>87586</v>
          </cell>
          <cell r="K1819">
            <v>87586</v>
          </cell>
          <cell r="L1819">
            <v>87586</v>
          </cell>
          <cell r="M1819">
            <v>87586</v>
          </cell>
          <cell r="N1819">
            <v>87586</v>
          </cell>
          <cell r="O1819">
            <v>87586</v>
          </cell>
          <cell r="P1819">
            <v>87586</v>
          </cell>
          <cell r="Q1819">
            <v>87589</v>
          </cell>
        </row>
        <row r="1820">
          <cell r="B1820" t="str">
            <v>30800082207</v>
          </cell>
          <cell r="C1820" t="str">
            <v>30800</v>
          </cell>
          <cell r="D1820">
            <v>2207</v>
          </cell>
          <cell r="E1820">
            <v>318683</v>
          </cell>
          <cell r="F1820">
            <v>26557</v>
          </cell>
          <cell r="G1820">
            <v>26557</v>
          </cell>
          <cell r="H1820">
            <v>26557</v>
          </cell>
          <cell r="I1820">
            <v>26557</v>
          </cell>
          <cell r="J1820">
            <v>26557</v>
          </cell>
          <cell r="K1820">
            <v>26557</v>
          </cell>
          <cell r="L1820">
            <v>26557</v>
          </cell>
          <cell r="M1820">
            <v>26557</v>
          </cell>
          <cell r="N1820">
            <v>26557</v>
          </cell>
          <cell r="O1820">
            <v>26557</v>
          </cell>
          <cell r="P1820">
            <v>26557</v>
          </cell>
          <cell r="Q1820">
            <v>26556</v>
          </cell>
        </row>
        <row r="1821">
          <cell r="B1821" t="str">
            <v>30800082208</v>
          </cell>
          <cell r="C1821" t="str">
            <v>30800</v>
          </cell>
          <cell r="D1821">
            <v>2208</v>
          </cell>
          <cell r="E1821">
            <v>22077</v>
          </cell>
          <cell r="F1821">
            <v>1840</v>
          </cell>
          <cell r="G1821">
            <v>1840</v>
          </cell>
          <cell r="H1821">
            <v>1840</v>
          </cell>
          <cell r="I1821">
            <v>1840</v>
          </cell>
          <cell r="J1821">
            <v>1840</v>
          </cell>
          <cell r="K1821">
            <v>1840</v>
          </cell>
          <cell r="L1821">
            <v>1840</v>
          </cell>
          <cell r="M1821">
            <v>1840</v>
          </cell>
          <cell r="N1821">
            <v>1840</v>
          </cell>
          <cell r="O1821">
            <v>1840</v>
          </cell>
          <cell r="P1821">
            <v>1840</v>
          </cell>
          <cell r="Q1821">
            <v>1837</v>
          </cell>
        </row>
        <row r="1822">
          <cell r="B1822" t="str">
            <v>30800082306</v>
          </cell>
          <cell r="C1822" t="str">
            <v>30800</v>
          </cell>
          <cell r="D1822">
            <v>2306</v>
          </cell>
          <cell r="E1822">
            <v>58900</v>
          </cell>
          <cell r="F1822">
            <v>4908</v>
          </cell>
          <cell r="G1822">
            <v>4908</v>
          </cell>
          <cell r="H1822">
            <v>4908</v>
          </cell>
          <cell r="I1822">
            <v>4908</v>
          </cell>
          <cell r="J1822">
            <v>4908</v>
          </cell>
          <cell r="K1822">
            <v>4908</v>
          </cell>
          <cell r="L1822">
            <v>4908</v>
          </cell>
          <cell r="M1822">
            <v>4908</v>
          </cell>
          <cell r="N1822">
            <v>4908</v>
          </cell>
          <cell r="O1822">
            <v>4908</v>
          </cell>
          <cell r="P1822">
            <v>4908</v>
          </cell>
          <cell r="Q1822">
            <v>4912</v>
          </cell>
        </row>
        <row r="1823">
          <cell r="B1823" t="str">
            <v>30800082405</v>
          </cell>
          <cell r="C1823" t="str">
            <v>30800</v>
          </cell>
          <cell r="D1823">
            <v>2405</v>
          </cell>
          <cell r="E1823">
            <v>0</v>
          </cell>
          <cell r="F1823">
            <v>0</v>
          </cell>
          <cell r="G1823">
            <v>0</v>
          </cell>
          <cell r="H1823">
            <v>0</v>
          </cell>
          <cell r="I1823">
            <v>0</v>
          </cell>
          <cell r="J1823">
            <v>0</v>
          </cell>
          <cell r="K1823">
            <v>0</v>
          </cell>
          <cell r="L1823">
            <v>0</v>
          </cell>
          <cell r="M1823">
            <v>0</v>
          </cell>
          <cell r="N1823">
            <v>0</v>
          </cell>
          <cell r="O1823">
            <v>0</v>
          </cell>
          <cell r="P1823">
            <v>0</v>
          </cell>
          <cell r="Q1823">
            <v>0</v>
          </cell>
        </row>
        <row r="1824">
          <cell r="B1824" t="str">
            <v>30800082701</v>
          </cell>
          <cell r="C1824" t="str">
            <v>30800</v>
          </cell>
          <cell r="D1824">
            <v>2701</v>
          </cell>
          <cell r="E1824">
            <v>125000</v>
          </cell>
          <cell r="F1824">
            <v>10417</v>
          </cell>
          <cell r="G1824">
            <v>10417</v>
          </cell>
          <cell r="H1824">
            <v>10417</v>
          </cell>
          <cell r="I1824">
            <v>10417</v>
          </cell>
          <cell r="J1824">
            <v>10417</v>
          </cell>
          <cell r="K1824">
            <v>10417</v>
          </cell>
          <cell r="L1824">
            <v>10417</v>
          </cell>
          <cell r="M1824">
            <v>10417</v>
          </cell>
          <cell r="N1824">
            <v>10417</v>
          </cell>
          <cell r="O1824">
            <v>10417</v>
          </cell>
          <cell r="P1824">
            <v>10417</v>
          </cell>
          <cell r="Q1824">
            <v>10413</v>
          </cell>
        </row>
        <row r="1825">
          <cell r="B1825" t="str">
            <v>30800082702</v>
          </cell>
          <cell r="C1825" t="str">
            <v>30800</v>
          </cell>
          <cell r="D1825">
            <v>2702</v>
          </cell>
          <cell r="E1825">
            <v>32300</v>
          </cell>
          <cell r="F1825">
            <v>2692</v>
          </cell>
          <cell r="G1825">
            <v>2692</v>
          </cell>
          <cell r="H1825">
            <v>2692</v>
          </cell>
          <cell r="I1825">
            <v>2692</v>
          </cell>
          <cell r="J1825">
            <v>2692</v>
          </cell>
          <cell r="K1825">
            <v>2692</v>
          </cell>
          <cell r="L1825">
            <v>2692</v>
          </cell>
          <cell r="M1825">
            <v>2692</v>
          </cell>
          <cell r="N1825">
            <v>2692</v>
          </cell>
          <cell r="O1825">
            <v>2692</v>
          </cell>
          <cell r="P1825">
            <v>2692</v>
          </cell>
          <cell r="Q1825">
            <v>2688</v>
          </cell>
        </row>
        <row r="1826">
          <cell r="B1826" t="str">
            <v>30800082705</v>
          </cell>
          <cell r="C1826" t="str">
            <v>30800</v>
          </cell>
          <cell r="D1826">
            <v>2705</v>
          </cell>
          <cell r="E1826">
            <v>19200</v>
          </cell>
          <cell r="F1826">
            <v>1600</v>
          </cell>
          <cell r="G1826">
            <v>1600</v>
          </cell>
          <cell r="H1826">
            <v>1600</v>
          </cell>
          <cell r="I1826">
            <v>1600</v>
          </cell>
          <cell r="J1826">
            <v>1600</v>
          </cell>
          <cell r="K1826">
            <v>1600</v>
          </cell>
          <cell r="L1826">
            <v>1600</v>
          </cell>
          <cell r="M1826">
            <v>1600</v>
          </cell>
          <cell r="N1826">
            <v>1600</v>
          </cell>
          <cell r="O1826">
            <v>1600</v>
          </cell>
          <cell r="P1826">
            <v>1600</v>
          </cell>
          <cell r="Q1826">
            <v>1600</v>
          </cell>
        </row>
        <row r="1827">
          <cell r="B1827" t="str">
            <v>30800082708</v>
          </cell>
          <cell r="C1827" t="str">
            <v>30800</v>
          </cell>
          <cell r="D1827">
            <v>2708</v>
          </cell>
          <cell r="E1827">
            <v>0</v>
          </cell>
          <cell r="F1827">
            <v>0</v>
          </cell>
          <cell r="G1827">
            <v>0</v>
          </cell>
          <cell r="H1827">
            <v>0</v>
          </cell>
          <cell r="I1827">
            <v>0</v>
          </cell>
          <cell r="J1827">
            <v>0</v>
          </cell>
          <cell r="K1827">
            <v>0</v>
          </cell>
          <cell r="L1827">
            <v>0</v>
          </cell>
          <cell r="M1827">
            <v>0</v>
          </cell>
          <cell r="N1827">
            <v>0</v>
          </cell>
          <cell r="O1827">
            <v>0</v>
          </cell>
          <cell r="P1827">
            <v>0</v>
          </cell>
          <cell r="Q1827">
            <v>0</v>
          </cell>
        </row>
        <row r="1828">
          <cell r="B1828" t="str">
            <v>30800082800</v>
          </cell>
          <cell r="C1828" t="str">
            <v>30800</v>
          </cell>
          <cell r="D1828">
            <v>2800</v>
          </cell>
          <cell r="E1828">
            <v>673300</v>
          </cell>
          <cell r="F1828">
            <v>56108</v>
          </cell>
          <cell r="G1828">
            <v>56108</v>
          </cell>
          <cell r="H1828">
            <v>56108</v>
          </cell>
          <cell r="I1828">
            <v>56108</v>
          </cell>
          <cell r="J1828">
            <v>56108</v>
          </cell>
          <cell r="K1828">
            <v>56108</v>
          </cell>
          <cell r="L1828">
            <v>56108</v>
          </cell>
          <cell r="M1828">
            <v>56108</v>
          </cell>
          <cell r="N1828">
            <v>56108</v>
          </cell>
          <cell r="O1828">
            <v>56108</v>
          </cell>
          <cell r="P1828">
            <v>56108</v>
          </cell>
          <cell r="Q1828">
            <v>56112</v>
          </cell>
        </row>
        <row r="1829">
          <cell r="B1829" t="str">
            <v>30800082900</v>
          </cell>
          <cell r="C1829" t="str">
            <v>30800</v>
          </cell>
          <cell r="D1829">
            <v>2900</v>
          </cell>
          <cell r="E1829">
            <v>570400</v>
          </cell>
          <cell r="F1829">
            <v>47533</v>
          </cell>
          <cell r="G1829">
            <v>47533</v>
          </cell>
          <cell r="H1829">
            <v>47533</v>
          </cell>
          <cell r="I1829">
            <v>47533</v>
          </cell>
          <cell r="J1829">
            <v>47533</v>
          </cell>
          <cell r="K1829">
            <v>47533</v>
          </cell>
          <cell r="L1829">
            <v>47533</v>
          </cell>
          <cell r="M1829">
            <v>47533</v>
          </cell>
          <cell r="N1829">
            <v>47533</v>
          </cell>
          <cell r="O1829">
            <v>47533</v>
          </cell>
          <cell r="P1829">
            <v>47533</v>
          </cell>
          <cell r="Q1829">
            <v>47537</v>
          </cell>
        </row>
        <row r="1830">
          <cell r="B1830" t="str">
            <v>30800082907</v>
          </cell>
          <cell r="C1830" t="str">
            <v>30800</v>
          </cell>
          <cell r="D1830">
            <v>2907</v>
          </cell>
          <cell r="E1830">
            <v>729000</v>
          </cell>
          <cell r="F1830">
            <v>60750</v>
          </cell>
          <cell r="G1830">
            <v>60750</v>
          </cell>
          <cell r="H1830">
            <v>60750</v>
          </cell>
          <cell r="I1830">
            <v>60750</v>
          </cell>
          <cell r="J1830">
            <v>60750</v>
          </cell>
          <cell r="K1830">
            <v>60750</v>
          </cell>
          <cell r="L1830">
            <v>60750</v>
          </cell>
          <cell r="M1830">
            <v>60750</v>
          </cell>
          <cell r="N1830">
            <v>60750</v>
          </cell>
          <cell r="O1830">
            <v>60750</v>
          </cell>
          <cell r="P1830">
            <v>60750</v>
          </cell>
          <cell r="Q1830">
            <v>60750</v>
          </cell>
        </row>
        <row r="1831">
          <cell r="B1831" t="str">
            <v>30800082908</v>
          </cell>
          <cell r="C1831" t="str">
            <v>30800</v>
          </cell>
          <cell r="D1831">
            <v>2908</v>
          </cell>
          <cell r="E1831">
            <v>128400</v>
          </cell>
          <cell r="F1831">
            <v>10700</v>
          </cell>
          <cell r="G1831">
            <v>10700</v>
          </cell>
          <cell r="H1831">
            <v>10700</v>
          </cell>
          <cell r="I1831">
            <v>10700</v>
          </cell>
          <cell r="J1831">
            <v>10700</v>
          </cell>
          <cell r="K1831">
            <v>10700</v>
          </cell>
          <cell r="L1831">
            <v>10700</v>
          </cell>
          <cell r="M1831">
            <v>10700</v>
          </cell>
          <cell r="N1831">
            <v>10700</v>
          </cell>
          <cell r="O1831">
            <v>10700</v>
          </cell>
          <cell r="P1831">
            <v>10700</v>
          </cell>
          <cell r="Q1831">
            <v>10700</v>
          </cell>
        </row>
        <row r="1832">
          <cell r="B1832" t="str">
            <v>30800082928</v>
          </cell>
          <cell r="C1832" t="str">
            <v>30800</v>
          </cell>
          <cell r="D1832">
            <v>2928</v>
          </cell>
          <cell r="E1832">
            <v>93400</v>
          </cell>
          <cell r="F1832">
            <v>7783</v>
          </cell>
          <cell r="G1832">
            <v>7783</v>
          </cell>
          <cell r="H1832">
            <v>7783</v>
          </cell>
          <cell r="I1832">
            <v>7783</v>
          </cell>
          <cell r="J1832">
            <v>7783</v>
          </cell>
          <cell r="K1832">
            <v>7783</v>
          </cell>
          <cell r="L1832">
            <v>7783</v>
          </cell>
          <cell r="M1832">
            <v>7783</v>
          </cell>
          <cell r="N1832">
            <v>7783</v>
          </cell>
          <cell r="O1832">
            <v>7783</v>
          </cell>
          <cell r="P1832">
            <v>7783</v>
          </cell>
          <cell r="Q1832">
            <v>7787</v>
          </cell>
        </row>
        <row r="1833">
          <cell r="B1833" t="str">
            <v>30800083101</v>
          </cell>
          <cell r="C1833" t="str">
            <v>30800</v>
          </cell>
          <cell r="D1833">
            <v>3101</v>
          </cell>
          <cell r="E1833">
            <v>181700</v>
          </cell>
          <cell r="F1833">
            <v>15142</v>
          </cell>
          <cell r="G1833">
            <v>15142</v>
          </cell>
          <cell r="H1833">
            <v>15142</v>
          </cell>
          <cell r="I1833">
            <v>15142</v>
          </cell>
          <cell r="J1833">
            <v>15142</v>
          </cell>
          <cell r="K1833">
            <v>15142</v>
          </cell>
          <cell r="L1833">
            <v>15142</v>
          </cell>
          <cell r="M1833">
            <v>15142</v>
          </cell>
          <cell r="N1833">
            <v>15142</v>
          </cell>
          <cell r="O1833">
            <v>15142</v>
          </cell>
          <cell r="P1833">
            <v>15142</v>
          </cell>
          <cell r="Q1833">
            <v>15138</v>
          </cell>
        </row>
        <row r="1834">
          <cell r="B1834" t="str">
            <v>30800083103</v>
          </cell>
          <cell r="C1834" t="str">
            <v>30800</v>
          </cell>
          <cell r="D1834">
            <v>3103</v>
          </cell>
          <cell r="E1834">
            <v>158300</v>
          </cell>
          <cell r="F1834">
            <v>13192</v>
          </cell>
          <cell r="G1834">
            <v>13192</v>
          </cell>
          <cell r="H1834">
            <v>13192</v>
          </cell>
          <cell r="I1834">
            <v>13192</v>
          </cell>
          <cell r="J1834">
            <v>13192</v>
          </cell>
          <cell r="K1834">
            <v>13192</v>
          </cell>
          <cell r="L1834">
            <v>13192</v>
          </cell>
          <cell r="M1834">
            <v>13192</v>
          </cell>
          <cell r="N1834">
            <v>13192</v>
          </cell>
          <cell r="O1834">
            <v>13192</v>
          </cell>
          <cell r="P1834">
            <v>13192</v>
          </cell>
          <cell r="Q1834">
            <v>13188</v>
          </cell>
        </row>
        <row r="1835">
          <cell r="B1835" t="str">
            <v>30800083106</v>
          </cell>
          <cell r="C1835" t="str">
            <v>30800</v>
          </cell>
          <cell r="D1835">
            <v>3106</v>
          </cell>
          <cell r="E1835">
            <v>6700</v>
          </cell>
          <cell r="F1835">
            <v>558</v>
          </cell>
          <cell r="G1835">
            <v>558</v>
          </cell>
          <cell r="H1835">
            <v>558</v>
          </cell>
          <cell r="I1835">
            <v>558</v>
          </cell>
          <cell r="J1835">
            <v>558</v>
          </cell>
          <cell r="K1835">
            <v>558</v>
          </cell>
          <cell r="L1835">
            <v>558</v>
          </cell>
          <cell r="M1835">
            <v>558</v>
          </cell>
          <cell r="N1835">
            <v>558</v>
          </cell>
          <cell r="O1835">
            <v>558</v>
          </cell>
          <cell r="P1835">
            <v>558</v>
          </cell>
          <cell r="Q1835">
            <v>562</v>
          </cell>
        </row>
        <row r="1836">
          <cell r="B1836" t="str">
            <v>30800083302</v>
          </cell>
          <cell r="C1836" t="str">
            <v>30800</v>
          </cell>
          <cell r="D1836">
            <v>3302</v>
          </cell>
          <cell r="E1836">
            <v>480211</v>
          </cell>
          <cell r="F1836">
            <v>40018</v>
          </cell>
          <cell r="G1836">
            <v>40018</v>
          </cell>
          <cell r="H1836">
            <v>40018</v>
          </cell>
          <cell r="I1836">
            <v>40018</v>
          </cell>
          <cell r="J1836">
            <v>40018</v>
          </cell>
          <cell r="K1836">
            <v>40018</v>
          </cell>
          <cell r="L1836">
            <v>40018</v>
          </cell>
          <cell r="M1836">
            <v>40018</v>
          </cell>
          <cell r="N1836">
            <v>40018</v>
          </cell>
          <cell r="O1836">
            <v>40018</v>
          </cell>
          <cell r="P1836">
            <v>40018</v>
          </cell>
          <cell r="Q1836">
            <v>40013</v>
          </cell>
        </row>
        <row r="1837">
          <cell r="B1837" t="str">
            <v>30800083303</v>
          </cell>
          <cell r="C1837" t="str">
            <v>30800</v>
          </cell>
          <cell r="D1837">
            <v>3303</v>
          </cell>
          <cell r="E1837">
            <v>29100</v>
          </cell>
          <cell r="F1837">
            <v>2425</v>
          </cell>
          <cell r="G1837">
            <v>2425</v>
          </cell>
          <cell r="H1837">
            <v>2425</v>
          </cell>
          <cell r="I1837">
            <v>2425</v>
          </cell>
          <cell r="J1837">
            <v>2425</v>
          </cell>
          <cell r="K1837">
            <v>2425</v>
          </cell>
          <cell r="L1837">
            <v>2425</v>
          </cell>
          <cell r="M1837">
            <v>2425</v>
          </cell>
          <cell r="N1837">
            <v>2425</v>
          </cell>
          <cell r="O1837">
            <v>2425</v>
          </cell>
          <cell r="P1837">
            <v>2425</v>
          </cell>
          <cell r="Q1837">
            <v>2425</v>
          </cell>
        </row>
        <row r="1838">
          <cell r="B1838" t="str">
            <v>30800083404</v>
          </cell>
          <cell r="C1838" t="str">
            <v>30800</v>
          </cell>
          <cell r="D1838">
            <v>3404</v>
          </cell>
          <cell r="E1838">
            <v>50200</v>
          </cell>
          <cell r="F1838">
            <v>4183</v>
          </cell>
          <cell r="G1838">
            <v>4183</v>
          </cell>
          <cell r="H1838">
            <v>4183</v>
          </cell>
          <cell r="I1838">
            <v>4183</v>
          </cell>
          <cell r="J1838">
            <v>4183</v>
          </cell>
          <cell r="K1838">
            <v>4183</v>
          </cell>
          <cell r="L1838">
            <v>4183</v>
          </cell>
          <cell r="M1838">
            <v>4183</v>
          </cell>
          <cell r="N1838">
            <v>4183</v>
          </cell>
          <cell r="O1838">
            <v>4183</v>
          </cell>
          <cell r="P1838">
            <v>4183</v>
          </cell>
          <cell r="Q1838">
            <v>4187</v>
          </cell>
        </row>
        <row r="1839">
          <cell r="B1839" t="str">
            <v>30801081302</v>
          </cell>
          <cell r="C1839" t="str">
            <v>30801</v>
          </cell>
          <cell r="D1839">
            <v>1302</v>
          </cell>
          <cell r="E1839">
            <v>24200</v>
          </cell>
          <cell r="F1839">
            <v>2017</v>
          </cell>
          <cell r="G1839">
            <v>2017</v>
          </cell>
          <cell r="H1839">
            <v>2017</v>
          </cell>
          <cell r="I1839">
            <v>2017</v>
          </cell>
          <cell r="J1839">
            <v>2017</v>
          </cell>
          <cell r="K1839">
            <v>2017</v>
          </cell>
          <cell r="L1839">
            <v>2017</v>
          </cell>
          <cell r="M1839">
            <v>2017</v>
          </cell>
          <cell r="N1839">
            <v>2017</v>
          </cell>
          <cell r="O1839">
            <v>2017</v>
          </cell>
          <cell r="P1839">
            <v>2017</v>
          </cell>
          <cell r="Q1839">
            <v>2013</v>
          </cell>
        </row>
        <row r="1840">
          <cell r="B1840" t="str">
            <v>30801082103</v>
          </cell>
          <cell r="C1840" t="str">
            <v>30801</v>
          </cell>
          <cell r="D1840">
            <v>2103</v>
          </cell>
          <cell r="E1840">
            <v>13600</v>
          </cell>
          <cell r="F1840">
            <v>1133</v>
          </cell>
          <cell r="G1840">
            <v>1133</v>
          </cell>
          <cell r="H1840">
            <v>1133</v>
          </cell>
          <cell r="I1840">
            <v>1133</v>
          </cell>
          <cell r="J1840">
            <v>1133</v>
          </cell>
          <cell r="K1840">
            <v>1133</v>
          </cell>
          <cell r="L1840">
            <v>1133</v>
          </cell>
          <cell r="M1840">
            <v>1133</v>
          </cell>
          <cell r="N1840">
            <v>1133</v>
          </cell>
          <cell r="O1840">
            <v>1133</v>
          </cell>
          <cell r="P1840">
            <v>1133</v>
          </cell>
          <cell r="Q1840">
            <v>1137</v>
          </cell>
        </row>
        <row r="1841">
          <cell r="B1841" t="str">
            <v>30801082207</v>
          </cell>
          <cell r="C1841" t="str">
            <v>30801</v>
          </cell>
          <cell r="D1841">
            <v>2207</v>
          </cell>
          <cell r="E1841">
            <v>24682</v>
          </cell>
          <cell r="F1841">
            <v>2057</v>
          </cell>
          <cell r="G1841">
            <v>2057</v>
          </cell>
          <cell r="H1841">
            <v>2057</v>
          </cell>
          <cell r="I1841">
            <v>2057</v>
          </cell>
          <cell r="J1841">
            <v>2057</v>
          </cell>
          <cell r="K1841">
            <v>2057</v>
          </cell>
          <cell r="L1841">
            <v>2057</v>
          </cell>
          <cell r="M1841">
            <v>2057</v>
          </cell>
          <cell r="N1841">
            <v>2057</v>
          </cell>
          <cell r="O1841">
            <v>2057</v>
          </cell>
          <cell r="P1841">
            <v>2057</v>
          </cell>
          <cell r="Q1841">
            <v>2055</v>
          </cell>
        </row>
        <row r="1842">
          <cell r="B1842" t="str">
            <v>30801082701</v>
          </cell>
          <cell r="C1842" t="str">
            <v>30801</v>
          </cell>
          <cell r="D1842">
            <v>2701</v>
          </cell>
          <cell r="E1842">
            <v>124000</v>
          </cell>
          <cell r="F1842">
            <v>10333</v>
          </cell>
          <cell r="G1842">
            <v>10333</v>
          </cell>
          <cell r="H1842">
            <v>10333</v>
          </cell>
          <cell r="I1842">
            <v>10333</v>
          </cell>
          <cell r="J1842">
            <v>10333</v>
          </cell>
          <cell r="K1842">
            <v>10333</v>
          </cell>
          <cell r="L1842">
            <v>10333</v>
          </cell>
          <cell r="M1842">
            <v>10333</v>
          </cell>
          <cell r="N1842">
            <v>10333</v>
          </cell>
          <cell r="O1842">
            <v>10333</v>
          </cell>
          <cell r="P1842">
            <v>10333</v>
          </cell>
          <cell r="Q1842">
            <v>10337</v>
          </cell>
        </row>
        <row r="1843">
          <cell r="B1843" t="str">
            <v>30801082702</v>
          </cell>
          <cell r="C1843" t="str">
            <v>30801</v>
          </cell>
          <cell r="D1843">
            <v>2702</v>
          </cell>
          <cell r="E1843">
            <v>1600</v>
          </cell>
          <cell r="F1843">
            <v>133</v>
          </cell>
          <cell r="G1843">
            <v>133</v>
          </cell>
          <cell r="H1843">
            <v>133</v>
          </cell>
          <cell r="I1843">
            <v>133</v>
          </cell>
          <cell r="J1843">
            <v>133</v>
          </cell>
          <cell r="K1843">
            <v>133</v>
          </cell>
          <cell r="L1843">
            <v>133</v>
          </cell>
          <cell r="M1843">
            <v>133</v>
          </cell>
          <cell r="N1843">
            <v>133</v>
          </cell>
          <cell r="O1843">
            <v>133</v>
          </cell>
          <cell r="P1843">
            <v>133</v>
          </cell>
          <cell r="Q1843">
            <v>137</v>
          </cell>
        </row>
        <row r="1844">
          <cell r="B1844" t="str">
            <v>30801082705</v>
          </cell>
          <cell r="C1844" t="str">
            <v>30801</v>
          </cell>
          <cell r="D1844">
            <v>2705</v>
          </cell>
          <cell r="E1844">
            <v>35300</v>
          </cell>
          <cell r="F1844">
            <v>2942</v>
          </cell>
          <cell r="G1844">
            <v>2942</v>
          </cell>
          <cell r="H1844">
            <v>2942</v>
          </cell>
          <cell r="I1844">
            <v>2942</v>
          </cell>
          <cell r="J1844">
            <v>2942</v>
          </cell>
          <cell r="K1844">
            <v>2942</v>
          </cell>
          <cell r="L1844">
            <v>2942</v>
          </cell>
          <cell r="M1844">
            <v>2942</v>
          </cell>
          <cell r="N1844">
            <v>2942</v>
          </cell>
          <cell r="O1844">
            <v>2942</v>
          </cell>
          <cell r="P1844">
            <v>2942</v>
          </cell>
          <cell r="Q1844">
            <v>2938</v>
          </cell>
        </row>
        <row r="1845">
          <cell r="B1845" t="str">
            <v>30801082900</v>
          </cell>
          <cell r="C1845" t="str">
            <v>30801</v>
          </cell>
          <cell r="D1845">
            <v>2900</v>
          </cell>
          <cell r="E1845">
            <v>36000</v>
          </cell>
          <cell r="F1845">
            <v>3000</v>
          </cell>
          <cell r="G1845">
            <v>3000</v>
          </cell>
          <cell r="H1845">
            <v>3000</v>
          </cell>
          <cell r="I1845">
            <v>3000</v>
          </cell>
          <cell r="J1845">
            <v>3000</v>
          </cell>
          <cell r="K1845">
            <v>3000</v>
          </cell>
          <cell r="L1845">
            <v>3000</v>
          </cell>
          <cell r="M1845">
            <v>3000</v>
          </cell>
          <cell r="N1845">
            <v>3000</v>
          </cell>
          <cell r="O1845">
            <v>3000</v>
          </cell>
          <cell r="P1845">
            <v>3000</v>
          </cell>
          <cell r="Q1845">
            <v>3000</v>
          </cell>
        </row>
        <row r="1846">
          <cell r="B1846" t="str">
            <v>30801082908</v>
          </cell>
          <cell r="C1846" t="str">
            <v>30801</v>
          </cell>
          <cell r="D1846">
            <v>2908</v>
          </cell>
          <cell r="E1846">
            <v>18500</v>
          </cell>
          <cell r="F1846">
            <v>1542</v>
          </cell>
          <cell r="G1846">
            <v>1542</v>
          </cell>
          <cell r="H1846">
            <v>1542</v>
          </cell>
          <cell r="I1846">
            <v>1542</v>
          </cell>
          <cell r="J1846">
            <v>1542</v>
          </cell>
          <cell r="K1846">
            <v>1542</v>
          </cell>
          <cell r="L1846">
            <v>1542</v>
          </cell>
          <cell r="M1846">
            <v>1542</v>
          </cell>
          <cell r="N1846">
            <v>1542</v>
          </cell>
          <cell r="O1846">
            <v>1542</v>
          </cell>
          <cell r="P1846">
            <v>1542</v>
          </cell>
          <cell r="Q1846">
            <v>1538</v>
          </cell>
        </row>
        <row r="1847">
          <cell r="B1847" t="str">
            <v>30801083101</v>
          </cell>
          <cell r="C1847" t="str">
            <v>30801</v>
          </cell>
          <cell r="D1847">
            <v>3101</v>
          </cell>
          <cell r="E1847">
            <v>43500</v>
          </cell>
          <cell r="F1847">
            <v>3625</v>
          </cell>
          <cell r="G1847">
            <v>3625</v>
          </cell>
          <cell r="H1847">
            <v>3625</v>
          </cell>
          <cell r="I1847">
            <v>3625</v>
          </cell>
          <cell r="J1847">
            <v>3625</v>
          </cell>
          <cell r="K1847">
            <v>3625</v>
          </cell>
          <cell r="L1847">
            <v>3625</v>
          </cell>
          <cell r="M1847">
            <v>3625</v>
          </cell>
          <cell r="N1847">
            <v>3625</v>
          </cell>
          <cell r="O1847">
            <v>3625</v>
          </cell>
          <cell r="P1847">
            <v>3625</v>
          </cell>
          <cell r="Q1847">
            <v>3625</v>
          </cell>
        </row>
        <row r="1848">
          <cell r="B1848" t="str">
            <v>30801083103</v>
          </cell>
          <cell r="C1848" t="str">
            <v>30801</v>
          </cell>
          <cell r="D1848">
            <v>3103</v>
          </cell>
          <cell r="E1848">
            <v>23500</v>
          </cell>
          <cell r="F1848">
            <v>1958</v>
          </cell>
          <cell r="G1848">
            <v>1958</v>
          </cell>
          <cell r="H1848">
            <v>1958</v>
          </cell>
          <cell r="I1848">
            <v>1958</v>
          </cell>
          <cell r="J1848">
            <v>1958</v>
          </cell>
          <cell r="K1848">
            <v>1958</v>
          </cell>
          <cell r="L1848">
            <v>1958</v>
          </cell>
          <cell r="M1848">
            <v>1958</v>
          </cell>
          <cell r="N1848">
            <v>1958</v>
          </cell>
          <cell r="O1848">
            <v>1958</v>
          </cell>
          <cell r="P1848">
            <v>1958</v>
          </cell>
          <cell r="Q1848">
            <v>1962</v>
          </cell>
        </row>
        <row r="1849">
          <cell r="B1849" t="str">
            <v>30801083302</v>
          </cell>
          <cell r="C1849" t="str">
            <v>30801</v>
          </cell>
          <cell r="D1849">
            <v>3302</v>
          </cell>
          <cell r="E1849">
            <v>129000</v>
          </cell>
          <cell r="F1849">
            <v>10750</v>
          </cell>
          <cell r="G1849">
            <v>10750</v>
          </cell>
          <cell r="H1849">
            <v>10750</v>
          </cell>
          <cell r="I1849">
            <v>10750</v>
          </cell>
          <cell r="J1849">
            <v>10750</v>
          </cell>
          <cell r="K1849">
            <v>10750</v>
          </cell>
          <cell r="L1849">
            <v>10750</v>
          </cell>
          <cell r="M1849">
            <v>10750</v>
          </cell>
          <cell r="N1849">
            <v>10750</v>
          </cell>
          <cell r="O1849">
            <v>10750</v>
          </cell>
          <cell r="P1849">
            <v>10750</v>
          </cell>
          <cell r="Q1849">
            <v>10750</v>
          </cell>
        </row>
        <row r="1850">
          <cell r="B1850" t="str">
            <v>30801083303</v>
          </cell>
          <cell r="C1850" t="str">
            <v>30801</v>
          </cell>
          <cell r="D1850">
            <v>3303</v>
          </cell>
          <cell r="E1850">
            <v>4300</v>
          </cell>
          <cell r="F1850">
            <v>358</v>
          </cell>
          <cell r="G1850">
            <v>358</v>
          </cell>
          <cell r="H1850">
            <v>358</v>
          </cell>
          <cell r="I1850">
            <v>358</v>
          </cell>
          <cell r="J1850">
            <v>358</v>
          </cell>
          <cell r="K1850">
            <v>358</v>
          </cell>
          <cell r="L1850">
            <v>358</v>
          </cell>
          <cell r="M1850">
            <v>358</v>
          </cell>
          <cell r="N1850">
            <v>358</v>
          </cell>
          <cell r="O1850">
            <v>358</v>
          </cell>
          <cell r="P1850">
            <v>358</v>
          </cell>
          <cell r="Q1850">
            <v>362</v>
          </cell>
        </row>
        <row r="1851">
          <cell r="B1851" t="str">
            <v>30802081302</v>
          </cell>
          <cell r="C1851" t="str">
            <v>30802</v>
          </cell>
          <cell r="D1851">
            <v>1302</v>
          </cell>
          <cell r="E1851">
            <v>420000</v>
          </cell>
          <cell r="F1851">
            <v>35000</v>
          </cell>
          <cell r="G1851">
            <v>35000</v>
          </cell>
          <cell r="H1851">
            <v>35000</v>
          </cell>
          <cell r="I1851">
            <v>35000</v>
          </cell>
          <cell r="J1851">
            <v>35000</v>
          </cell>
          <cell r="K1851">
            <v>35000</v>
          </cell>
          <cell r="L1851">
            <v>35000</v>
          </cell>
          <cell r="M1851">
            <v>35000</v>
          </cell>
          <cell r="N1851">
            <v>35000</v>
          </cell>
          <cell r="O1851">
            <v>35000</v>
          </cell>
          <cell r="P1851">
            <v>35000</v>
          </cell>
          <cell r="Q1851">
            <v>35000</v>
          </cell>
        </row>
        <row r="1852">
          <cell r="B1852" t="str">
            <v>30802082103</v>
          </cell>
          <cell r="C1852" t="str">
            <v>30802</v>
          </cell>
          <cell r="D1852">
            <v>2103</v>
          </cell>
          <cell r="E1852">
            <v>0</v>
          </cell>
          <cell r="F1852">
            <v>0</v>
          </cell>
          <cell r="G1852">
            <v>0</v>
          </cell>
          <cell r="H1852">
            <v>0</v>
          </cell>
          <cell r="I1852">
            <v>0</v>
          </cell>
          <cell r="J1852">
            <v>0</v>
          </cell>
          <cell r="K1852">
            <v>0</v>
          </cell>
          <cell r="L1852">
            <v>0</v>
          </cell>
          <cell r="M1852">
            <v>0</v>
          </cell>
          <cell r="N1852">
            <v>0</v>
          </cell>
          <cell r="O1852">
            <v>0</v>
          </cell>
          <cell r="P1852">
            <v>0</v>
          </cell>
          <cell r="Q1852">
            <v>0</v>
          </cell>
        </row>
        <row r="1853">
          <cell r="B1853" t="str">
            <v>30802082306</v>
          </cell>
          <cell r="C1853" t="str">
            <v>30802</v>
          </cell>
          <cell r="D1853">
            <v>2306</v>
          </cell>
          <cell r="E1853">
            <v>10300</v>
          </cell>
          <cell r="F1853">
            <v>5300</v>
          </cell>
          <cell r="G1853">
            <v>5000</v>
          </cell>
          <cell r="H1853">
            <v>0</v>
          </cell>
          <cell r="I1853">
            <v>0</v>
          </cell>
          <cell r="J1853">
            <v>0</v>
          </cell>
          <cell r="K1853">
            <v>0</v>
          </cell>
          <cell r="L1853">
            <v>0</v>
          </cell>
          <cell r="M1853">
            <v>0</v>
          </cell>
          <cell r="N1853">
            <v>0</v>
          </cell>
          <cell r="O1853">
            <v>0</v>
          </cell>
          <cell r="P1853">
            <v>0</v>
          </cell>
          <cell r="Q1853">
            <v>0</v>
          </cell>
        </row>
        <row r="1854">
          <cell r="B1854" t="str">
            <v>30802082701</v>
          </cell>
          <cell r="C1854" t="str">
            <v>30802</v>
          </cell>
          <cell r="D1854">
            <v>2701</v>
          </cell>
          <cell r="E1854">
            <v>209400</v>
          </cell>
          <cell r="F1854">
            <v>24900</v>
          </cell>
          <cell r="G1854">
            <v>17450</v>
          </cell>
          <cell r="H1854">
            <v>17450</v>
          </cell>
          <cell r="I1854">
            <v>17450</v>
          </cell>
          <cell r="J1854">
            <v>17450</v>
          </cell>
          <cell r="K1854">
            <v>17450</v>
          </cell>
          <cell r="L1854">
            <v>17450</v>
          </cell>
          <cell r="M1854">
            <v>17450</v>
          </cell>
          <cell r="N1854">
            <v>17450</v>
          </cell>
          <cell r="O1854">
            <v>17450</v>
          </cell>
          <cell r="P1854">
            <v>17450</v>
          </cell>
          <cell r="Q1854">
            <v>10000</v>
          </cell>
        </row>
        <row r="1855">
          <cell r="B1855" t="str">
            <v>30802082702</v>
          </cell>
          <cell r="C1855" t="str">
            <v>30802</v>
          </cell>
          <cell r="D1855">
            <v>2702</v>
          </cell>
          <cell r="E1855">
            <v>4300</v>
          </cell>
          <cell r="F1855">
            <v>358</v>
          </cell>
          <cell r="G1855">
            <v>358</v>
          </cell>
          <cell r="H1855">
            <v>358</v>
          </cell>
          <cell r="I1855">
            <v>358</v>
          </cell>
          <cell r="J1855">
            <v>358</v>
          </cell>
          <cell r="K1855">
            <v>358</v>
          </cell>
          <cell r="L1855">
            <v>358</v>
          </cell>
          <cell r="M1855">
            <v>358</v>
          </cell>
          <cell r="N1855">
            <v>358</v>
          </cell>
          <cell r="O1855">
            <v>358</v>
          </cell>
          <cell r="P1855">
            <v>358</v>
          </cell>
          <cell r="Q1855">
            <v>362</v>
          </cell>
        </row>
        <row r="1856">
          <cell r="B1856" t="str">
            <v>30802082704</v>
          </cell>
          <cell r="C1856" t="str">
            <v>30802</v>
          </cell>
          <cell r="D1856">
            <v>2704</v>
          </cell>
          <cell r="E1856">
            <v>25700</v>
          </cell>
          <cell r="F1856">
            <v>2142</v>
          </cell>
          <cell r="G1856">
            <v>2142</v>
          </cell>
          <cell r="H1856">
            <v>2142</v>
          </cell>
          <cell r="I1856">
            <v>2142</v>
          </cell>
          <cell r="J1856">
            <v>2142</v>
          </cell>
          <cell r="K1856">
            <v>2142</v>
          </cell>
          <cell r="L1856">
            <v>2142</v>
          </cell>
          <cell r="M1856">
            <v>2142</v>
          </cell>
          <cell r="N1856">
            <v>2142</v>
          </cell>
          <cell r="O1856">
            <v>2142</v>
          </cell>
          <cell r="P1856">
            <v>2142</v>
          </cell>
          <cell r="Q1856">
            <v>2138</v>
          </cell>
        </row>
        <row r="1857">
          <cell r="B1857" t="str">
            <v>30802082705</v>
          </cell>
          <cell r="C1857" t="str">
            <v>30802</v>
          </cell>
          <cell r="D1857">
            <v>2705</v>
          </cell>
          <cell r="E1857">
            <v>30400</v>
          </cell>
          <cell r="F1857">
            <v>2533</v>
          </cell>
          <cell r="G1857">
            <v>2533</v>
          </cell>
          <cell r="H1857">
            <v>2533</v>
          </cell>
          <cell r="I1857">
            <v>2533</v>
          </cell>
          <cell r="J1857">
            <v>2533</v>
          </cell>
          <cell r="K1857">
            <v>2533</v>
          </cell>
          <cell r="L1857">
            <v>2533</v>
          </cell>
          <cell r="M1857">
            <v>2533</v>
          </cell>
          <cell r="N1857">
            <v>2533</v>
          </cell>
          <cell r="O1857">
            <v>2533</v>
          </cell>
          <cell r="P1857">
            <v>2533</v>
          </cell>
          <cell r="Q1857">
            <v>2537</v>
          </cell>
        </row>
        <row r="1858">
          <cell r="B1858" t="str">
            <v>30802082900</v>
          </cell>
          <cell r="C1858" t="str">
            <v>30802</v>
          </cell>
          <cell r="D1858">
            <v>2900</v>
          </cell>
          <cell r="E1858">
            <v>60000</v>
          </cell>
          <cell r="F1858">
            <v>5000</v>
          </cell>
          <cell r="G1858">
            <v>5000</v>
          </cell>
          <cell r="H1858">
            <v>5000</v>
          </cell>
          <cell r="I1858">
            <v>5000</v>
          </cell>
          <cell r="J1858">
            <v>5000</v>
          </cell>
          <cell r="K1858">
            <v>5000</v>
          </cell>
          <cell r="L1858">
            <v>5000</v>
          </cell>
          <cell r="M1858">
            <v>5000</v>
          </cell>
          <cell r="N1858">
            <v>5000</v>
          </cell>
          <cell r="O1858">
            <v>5000</v>
          </cell>
          <cell r="P1858">
            <v>5000</v>
          </cell>
          <cell r="Q1858">
            <v>5000</v>
          </cell>
        </row>
        <row r="1859">
          <cell r="B1859" t="str">
            <v>30802082907</v>
          </cell>
          <cell r="C1859" t="str">
            <v>30802</v>
          </cell>
          <cell r="D1859">
            <v>2907</v>
          </cell>
          <cell r="E1859">
            <v>21400</v>
          </cell>
          <cell r="F1859">
            <v>1783</v>
          </cell>
          <cell r="G1859">
            <v>1783</v>
          </cell>
          <cell r="H1859">
            <v>1783</v>
          </cell>
          <cell r="I1859">
            <v>1783</v>
          </cell>
          <cell r="J1859">
            <v>1783</v>
          </cell>
          <cell r="K1859">
            <v>1783</v>
          </cell>
          <cell r="L1859">
            <v>1783</v>
          </cell>
          <cell r="M1859">
            <v>1783</v>
          </cell>
          <cell r="N1859">
            <v>1783</v>
          </cell>
          <cell r="O1859">
            <v>1783</v>
          </cell>
          <cell r="P1859">
            <v>1783</v>
          </cell>
          <cell r="Q1859">
            <v>1787</v>
          </cell>
        </row>
        <row r="1860">
          <cell r="B1860" t="str">
            <v>30802082908</v>
          </cell>
          <cell r="C1860" t="str">
            <v>30802</v>
          </cell>
          <cell r="D1860">
            <v>2908</v>
          </cell>
          <cell r="E1860">
            <v>14100</v>
          </cell>
          <cell r="F1860">
            <v>1175</v>
          </cell>
          <cell r="G1860">
            <v>1175</v>
          </cell>
          <cell r="H1860">
            <v>1175</v>
          </cell>
          <cell r="I1860">
            <v>1175</v>
          </cell>
          <cell r="J1860">
            <v>1175</v>
          </cell>
          <cell r="K1860">
            <v>1175</v>
          </cell>
          <cell r="L1860">
            <v>1175</v>
          </cell>
          <cell r="M1860">
            <v>1175</v>
          </cell>
          <cell r="N1860">
            <v>1175</v>
          </cell>
          <cell r="O1860">
            <v>1175</v>
          </cell>
          <cell r="P1860">
            <v>1175</v>
          </cell>
          <cell r="Q1860">
            <v>1175</v>
          </cell>
        </row>
        <row r="1861">
          <cell r="B1861" t="str">
            <v>30802083101</v>
          </cell>
          <cell r="C1861" t="str">
            <v>30802</v>
          </cell>
          <cell r="D1861">
            <v>3101</v>
          </cell>
          <cell r="E1861">
            <v>229900</v>
          </cell>
          <cell r="F1861">
            <v>19158</v>
          </cell>
          <cell r="G1861">
            <v>19158</v>
          </cell>
          <cell r="H1861">
            <v>19158</v>
          </cell>
          <cell r="I1861">
            <v>19158</v>
          </cell>
          <cell r="J1861">
            <v>19158</v>
          </cell>
          <cell r="K1861">
            <v>19158</v>
          </cell>
          <cell r="L1861">
            <v>19158</v>
          </cell>
          <cell r="M1861">
            <v>19158</v>
          </cell>
          <cell r="N1861">
            <v>19158</v>
          </cell>
          <cell r="O1861">
            <v>19158</v>
          </cell>
          <cell r="P1861">
            <v>19158</v>
          </cell>
          <cell r="Q1861">
            <v>19162</v>
          </cell>
        </row>
        <row r="1862">
          <cell r="B1862" t="str">
            <v>30802083103</v>
          </cell>
          <cell r="C1862" t="str">
            <v>30802</v>
          </cell>
          <cell r="D1862">
            <v>3103</v>
          </cell>
          <cell r="E1862">
            <v>113100</v>
          </cell>
          <cell r="F1862">
            <v>9425</v>
          </cell>
          <cell r="G1862">
            <v>9425</v>
          </cell>
          <cell r="H1862">
            <v>9425</v>
          </cell>
          <cell r="I1862">
            <v>9425</v>
          </cell>
          <cell r="J1862">
            <v>9425</v>
          </cell>
          <cell r="K1862">
            <v>9425</v>
          </cell>
          <cell r="L1862">
            <v>9425</v>
          </cell>
          <cell r="M1862">
            <v>9425</v>
          </cell>
          <cell r="N1862">
            <v>9425</v>
          </cell>
          <cell r="O1862">
            <v>9425</v>
          </cell>
          <cell r="P1862">
            <v>9425</v>
          </cell>
          <cell r="Q1862">
            <v>9425</v>
          </cell>
        </row>
        <row r="1863">
          <cell r="B1863" t="str">
            <v>30802083106</v>
          </cell>
          <cell r="C1863" t="str">
            <v>30802</v>
          </cell>
          <cell r="D1863">
            <v>3106</v>
          </cell>
          <cell r="E1863">
            <v>2000</v>
          </cell>
          <cell r="F1863">
            <v>167</v>
          </cell>
          <cell r="G1863">
            <v>167</v>
          </cell>
          <cell r="H1863">
            <v>167</v>
          </cell>
          <cell r="I1863">
            <v>167</v>
          </cell>
          <cell r="J1863">
            <v>167</v>
          </cell>
          <cell r="K1863">
            <v>167</v>
          </cell>
          <cell r="L1863">
            <v>167</v>
          </cell>
          <cell r="M1863">
            <v>167</v>
          </cell>
          <cell r="N1863">
            <v>167</v>
          </cell>
          <cell r="O1863">
            <v>167</v>
          </cell>
          <cell r="P1863">
            <v>167</v>
          </cell>
          <cell r="Q1863">
            <v>163</v>
          </cell>
        </row>
        <row r="1864">
          <cell r="B1864" t="str">
            <v>30802083302</v>
          </cell>
          <cell r="C1864" t="str">
            <v>30802</v>
          </cell>
          <cell r="D1864">
            <v>3302</v>
          </cell>
          <cell r="E1864">
            <v>354100</v>
          </cell>
          <cell r="F1864">
            <v>29508</v>
          </cell>
          <cell r="G1864">
            <v>29508</v>
          </cell>
          <cell r="H1864">
            <v>29508</v>
          </cell>
          <cell r="I1864">
            <v>29508</v>
          </cell>
          <cell r="J1864">
            <v>29508</v>
          </cell>
          <cell r="K1864">
            <v>29508</v>
          </cell>
          <cell r="L1864">
            <v>29508</v>
          </cell>
          <cell r="M1864">
            <v>29508</v>
          </cell>
          <cell r="N1864">
            <v>29508</v>
          </cell>
          <cell r="O1864">
            <v>29508</v>
          </cell>
          <cell r="P1864">
            <v>29508</v>
          </cell>
          <cell r="Q1864">
            <v>29512</v>
          </cell>
        </row>
        <row r="1865">
          <cell r="B1865" t="str">
            <v>30802083303</v>
          </cell>
          <cell r="C1865" t="str">
            <v>30802</v>
          </cell>
          <cell r="D1865">
            <v>3303</v>
          </cell>
          <cell r="E1865">
            <v>7600</v>
          </cell>
          <cell r="F1865">
            <v>633</v>
          </cell>
          <cell r="G1865">
            <v>633</v>
          </cell>
          <cell r="H1865">
            <v>633</v>
          </cell>
          <cell r="I1865">
            <v>633</v>
          </cell>
          <cell r="J1865">
            <v>633</v>
          </cell>
          <cell r="K1865">
            <v>633</v>
          </cell>
          <cell r="L1865">
            <v>633</v>
          </cell>
          <cell r="M1865">
            <v>633</v>
          </cell>
          <cell r="N1865">
            <v>633</v>
          </cell>
          <cell r="O1865">
            <v>633</v>
          </cell>
          <cell r="P1865">
            <v>633</v>
          </cell>
          <cell r="Q1865">
            <v>637</v>
          </cell>
        </row>
        <row r="1866">
          <cell r="B1866" t="str">
            <v>30802083410</v>
          </cell>
          <cell r="C1866" t="str">
            <v>30802</v>
          </cell>
          <cell r="D1866">
            <v>3410</v>
          </cell>
          <cell r="E1866">
            <v>14000</v>
          </cell>
          <cell r="F1866">
            <v>1167</v>
          </cell>
          <cell r="G1866">
            <v>1167</v>
          </cell>
          <cell r="H1866">
            <v>1167</v>
          </cell>
          <cell r="I1866">
            <v>1167</v>
          </cell>
          <cell r="J1866">
            <v>1167</v>
          </cell>
          <cell r="K1866">
            <v>1167</v>
          </cell>
          <cell r="L1866">
            <v>1167</v>
          </cell>
          <cell r="M1866">
            <v>1167</v>
          </cell>
          <cell r="N1866">
            <v>1167</v>
          </cell>
          <cell r="O1866">
            <v>1167</v>
          </cell>
          <cell r="P1866">
            <v>1167</v>
          </cell>
          <cell r="Q1866">
            <v>1163</v>
          </cell>
        </row>
        <row r="1867">
          <cell r="B1867" t="str">
            <v>30802083425</v>
          </cell>
          <cell r="C1867" t="str">
            <v>30802</v>
          </cell>
          <cell r="D1867">
            <v>3425</v>
          </cell>
          <cell r="E1867">
            <v>9800</v>
          </cell>
          <cell r="F1867">
            <v>817</v>
          </cell>
          <cell r="G1867">
            <v>817</v>
          </cell>
          <cell r="H1867">
            <v>817</v>
          </cell>
          <cell r="I1867">
            <v>817</v>
          </cell>
          <cell r="J1867">
            <v>817</v>
          </cell>
          <cell r="K1867">
            <v>817</v>
          </cell>
          <cell r="L1867">
            <v>817</v>
          </cell>
          <cell r="M1867">
            <v>817</v>
          </cell>
          <cell r="N1867">
            <v>817</v>
          </cell>
          <cell r="O1867">
            <v>817</v>
          </cell>
          <cell r="P1867">
            <v>817</v>
          </cell>
          <cell r="Q1867">
            <v>813</v>
          </cell>
        </row>
        <row r="1868">
          <cell r="B1868" t="str">
            <v>30802083429</v>
          </cell>
          <cell r="C1868" t="str">
            <v>30802</v>
          </cell>
          <cell r="D1868">
            <v>3429</v>
          </cell>
          <cell r="E1868">
            <v>8600</v>
          </cell>
          <cell r="F1868">
            <v>717</v>
          </cell>
          <cell r="G1868">
            <v>717</v>
          </cell>
          <cell r="H1868">
            <v>717</v>
          </cell>
          <cell r="I1868">
            <v>717</v>
          </cell>
          <cell r="J1868">
            <v>717</v>
          </cell>
          <cell r="K1868">
            <v>717</v>
          </cell>
          <cell r="L1868">
            <v>717</v>
          </cell>
          <cell r="M1868">
            <v>717</v>
          </cell>
          <cell r="N1868">
            <v>717</v>
          </cell>
          <cell r="O1868">
            <v>717</v>
          </cell>
          <cell r="P1868">
            <v>717</v>
          </cell>
          <cell r="Q1868">
            <v>713</v>
          </cell>
        </row>
        <row r="1869">
          <cell r="B1869" t="str">
            <v>30803081302</v>
          </cell>
          <cell r="C1869" t="str">
            <v>30803</v>
          </cell>
          <cell r="D1869">
            <v>1302</v>
          </cell>
          <cell r="E1869">
            <v>33000</v>
          </cell>
          <cell r="F1869">
            <v>2750</v>
          </cell>
          <cell r="G1869">
            <v>2750</v>
          </cell>
          <cell r="H1869">
            <v>2750</v>
          </cell>
          <cell r="I1869">
            <v>2750</v>
          </cell>
          <cell r="J1869">
            <v>2750</v>
          </cell>
          <cell r="K1869">
            <v>2750</v>
          </cell>
          <cell r="L1869">
            <v>2750</v>
          </cell>
          <cell r="M1869">
            <v>2750</v>
          </cell>
          <cell r="N1869">
            <v>2750</v>
          </cell>
          <cell r="O1869">
            <v>2750</v>
          </cell>
          <cell r="P1869">
            <v>2750</v>
          </cell>
          <cell r="Q1869">
            <v>2750</v>
          </cell>
        </row>
        <row r="1870">
          <cell r="B1870" t="str">
            <v>30803082103</v>
          </cell>
          <cell r="C1870" t="str">
            <v>30803</v>
          </cell>
          <cell r="D1870">
            <v>2103</v>
          </cell>
          <cell r="E1870">
            <v>13000</v>
          </cell>
          <cell r="F1870">
            <v>1083</v>
          </cell>
          <cell r="G1870">
            <v>1083</v>
          </cell>
          <cell r="H1870">
            <v>1083</v>
          </cell>
          <cell r="I1870">
            <v>1083</v>
          </cell>
          <cell r="J1870">
            <v>1083</v>
          </cell>
          <cell r="K1870">
            <v>1083</v>
          </cell>
          <cell r="L1870">
            <v>1083</v>
          </cell>
          <cell r="M1870">
            <v>1083</v>
          </cell>
          <cell r="N1870">
            <v>1083</v>
          </cell>
          <cell r="O1870">
            <v>1083</v>
          </cell>
          <cell r="P1870">
            <v>1083</v>
          </cell>
          <cell r="Q1870">
            <v>1087</v>
          </cell>
        </row>
        <row r="1871">
          <cell r="B1871" t="str">
            <v>30803082202</v>
          </cell>
          <cell r="C1871" t="str">
            <v>30803</v>
          </cell>
          <cell r="D1871">
            <v>2202</v>
          </cell>
          <cell r="E1871">
            <v>85533</v>
          </cell>
          <cell r="F1871">
            <v>7128</v>
          </cell>
          <cell r="G1871">
            <v>7128</v>
          </cell>
          <cell r="H1871">
            <v>7128</v>
          </cell>
          <cell r="I1871">
            <v>7128</v>
          </cell>
          <cell r="J1871">
            <v>7128</v>
          </cell>
          <cell r="K1871">
            <v>7128</v>
          </cell>
          <cell r="L1871">
            <v>7128</v>
          </cell>
          <cell r="M1871">
            <v>7128</v>
          </cell>
          <cell r="N1871">
            <v>7128</v>
          </cell>
          <cell r="O1871">
            <v>7128</v>
          </cell>
          <cell r="P1871">
            <v>7128</v>
          </cell>
          <cell r="Q1871">
            <v>7125</v>
          </cell>
        </row>
        <row r="1872">
          <cell r="B1872" t="str">
            <v>30803082207</v>
          </cell>
          <cell r="C1872" t="str">
            <v>30803</v>
          </cell>
          <cell r="D1872">
            <v>2207</v>
          </cell>
          <cell r="E1872">
            <v>25606</v>
          </cell>
          <cell r="F1872">
            <v>2134</v>
          </cell>
          <cell r="G1872">
            <v>2134</v>
          </cell>
          <cell r="H1872">
            <v>2134</v>
          </cell>
          <cell r="I1872">
            <v>2134</v>
          </cell>
          <cell r="J1872">
            <v>2134</v>
          </cell>
          <cell r="K1872">
            <v>2134</v>
          </cell>
          <cell r="L1872">
            <v>2134</v>
          </cell>
          <cell r="M1872">
            <v>2134</v>
          </cell>
          <cell r="N1872">
            <v>2134</v>
          </cell>
          <cell r="O1872">
            <v>2134</v>
          </cell>
          <cell r="P1872">
            <v>2134</v>
          </cell>
          <cell r="Q1872">
            <v>2132</v>
          </cell>
        </row>
        <row r="1873">
          <cell r="B1873" t="str">
            <v>30803082208</v>
          </cell>
          <cell r="C1873" t="str">
            <v>30803</v>
          </cell>
          <cell r="D1873">
            <v>2208</v>
          </cell>
          <cell r="E1873">
            <v>2218</v>
          </cell>
          <cell r="F1873">
            <v>185</v>
          </cell>
          <cell r="G1873">
            <v>185</v>
          </cell>
          <cell r="H1873">
            <v>185</v>
          </cell>
          <cell r="I1873">
            <v>185</v>
          </cell>
          <cell r="J1873">
            <v>185</v>
          </cell>
          <cell r="K1873">
            <v>185</v>
          </cell>
          <cell r="L1873">
            <v>185</v>
          </cell>
          <cell r="M1873">
            <v>185</v>
          </cell>
          <cell r="N1873">
            <v>185</v>
          </cell>
          <cell r="O1873">
            <v>185</v>
          </cell>
          <cell r="P1873">
            <v>185</v>
          </cell>
          <cell r="Q1873">
            <v>183</v>
          </cell>
        </row>
        <row r="1874">
          <cell r="B1874" t="str">
            <v>30803082701</v>
          </cell>
          <cell r="C1874" t="str">
            <v>30803</v>
          </cell>
          <cell r="D1874">
            <v>2701</v>
          </cell>
          <cell r="E1874">
            <v>58200</v>
          </cell>
          <cell r="F1874">
            <v>4850</v>
          </cell>
          <cell r="G1874">
            <v>4850</v>
          </cell>
          <cell r="H1874">
            <v>4850</v>
          </cell>
          <cell r="I1874">
            <v>4850</v>
          </cell>
          <cell r="J1874">
            <v>4850</v>
          </cell>
          <cell r="K1874">
            <v>4850</v>
          </cell>
          <cell r="L1874">
            <v>4850</v>
          </cell>
          <cell r="M1874">
            <v>4850</v>
          </cell>
          <cell r="N1874">
            <v>4850</v>
          </cell>
          <cell r="O1874">
            <v>4850</v>
          </cell>
          <cell r="P1874">
            <v>4850</v>
          </cell>
          <cell r="Q1874">
            <v>4850</v>
          </cell>
        </row>
        <row r="1875">
          <cell r="B1875" t="str">
            <v>30803082702</v>
          </cell>
          <cell r="C1875" t="str">
            <v>30803</v>
          </cell>
          <cell r="D1875">
            <v>2702</v>
          </cell>
          <cell r="E1875">
            <v>12800</v>
          </cell>
          <cell r="F1875">
            <v>1067</v>
          </cell>
          <cell r="G1875">
            <v>1067</v>
          </cell>
          <cell r="H1875">
            <v>1067</v>
          </cell>
          <cell r="I1875">
            <v>1067</v>
          </cell>
          <cell r="J1875">
            <v>1067</v>
          </cell>
          <cell r="K1875">
            <v>1067</v>
          </cell>
          <cell r="L1875">
            <v>1067</v>
          </cell>
          <cell r="M1875">
            <v>1067</v>
          </cell>
          <cell r="N1875">
            <v>1067</v>
          </cell>
          <cell r="O1875">
            <v>1067</v>
          </cell>
          <cell r="P1875">
            <v>1067</v>
          </cell>
          <cell r="Q1875">
            <v>1063</v>
          </cell>
        </row>
        <row r="1876">
          <cell r="B1876" t="str">
            <v>30803082703</v>
          </cell>
          <cell r="C1876" t="str">
            <v>30803</v>
          </cell>
          <cell r="D1876">
            <v>2703</v>
          </cell>
          <cell r="E1876">
            <v>945200</v>
          </cell>
          <cell r="F1876">
            <v>78767</v>
          </cell>
          <cell r="G1876">
            <v>78767</v>
          </cell>
          <cell r="H1876">
            <v>78767</v>
          </cell>
          <cell r="I1876">
            <v>78767</v>
          </cell>
          <cell r="J1876">
            <v>78767</v>
          </cell>
          <cell r="K1876">
            <v>78767</v>
          </cell>
          <cell r="L1876">
            <v>78767</v>
          </cell>
          <cell r="M1876">
            <v>78767</v>
          </cell>
          <cell r="N1876">
            <v>78767</v>
          </cell>
          <cell r="O1876">
            <v>78767</v>
          </cell>
          <cell r="P1876">
            <v>78767</v>
          </cell>
          <cell r="Q1876">
            <v>78763</v>
          </cell>
        </row>
        <row r="1877">
          <cell r="B1877" t="str">
            <v>30803082704</v>
          </cell>
          <cell r="C1877" t="str">
            <v>30803</v>
          </cell>
          <cell r="D1877">
            <v>2704</v>
          </cell>
          <cell r="E1877">
            <v>2100</v>
          </cell>
          <cell r="F1877">
            <v>175</v>
          </cell>
          <cell r="G1877">
            <v>175</v>
          </cell>
          <cell r="H1877">
            <v>175</v>
          </cell>
          <cell r="I1877">
            <v>175</v>
          </cell>
          <cell r="J1877">
            <v>175</v>
          </cell>
          <cell r="K1877">
            <v>175</v>
          </cell>
          <cell r="L1877">
            <v>175</v>
          </cell>
          <cell r="M1877">
            <v>175</v>
          </cell>
          <cell r="N1877">
            <v>175</v>
          </cell>
          <cell r="O1877">
            <v>175</v>
          </cell>
          <cell r="P1877">
            <v>175</v>
          </cell>
          <cell r="Q1877">
            <v>175</v>
          </cell>
        </row>
        <row r="1878">
          <cell r="B1878" t="str">
            <v>30803082705</v>
          </cell>
          <cell r="C1878" t="str">
            <v>30803</v>
          </cell>
          <cell r="D1878">
            <v>2705</v>
          </cell>
          <cell r="E1878">
            <v>54100</v>
          </cell>
          <cell r="F1878">
            <v>4508</v>
          </cell>
          <cell r="G1878">
            <v>4508</v>
          </cell>
          <cell r="H1878">
            <v>4508</v>
          </cell>
          <cell r="I1878">
            <v>4508</v>
          </cell>
          <cell r="J1878">
            <v>4508</v>
          </cell>
          <cell r="K1878">
            <v>4508</v>
          </cell>
          <cell r="L1878">
            <v>4508</v>
          </cell>
          <cell r="M1878">
            <v>4508</v>
          </cell>
          <cell r="N1878">
            <v>4508</v>
          </cell>
          <cell r="O1878">
            <v>4508</v>
          </cell>
          <cell r="P1878">
            <v>4508</v>
          </cell>
          <cell r="Q1878">
            <v>4512</v>
          </cell>
        </row>
        <row r="1879">
          <cell r="B1879" t="str">
            <v>30803082900</v>
          </cell>
          <cell r="C1879" t="str">
            <v>30803</v>
          </cell>
          <cell r="D1879">
            <v>2900</v>
          </cell>
          <cell r="E1879">
            <v>19500</v>
          </cell>
          <cell r="F1879">
            <v>1625</v>
          </cell>
          <cell r="G1879">
            <v>1625</v>
          </cell>
          <cell r="H1879">
            <v>1625</v>
          </cell>
          <cell r="I1879">
            <v>1625</v>
          </cell>
          <cell r="J1879">
            <v>1625</v>
          </cell>
          <cell r="K1879">
            <v>1625</v>
          </cell>
          <cell r="L1879">
            <v>1625</v>
          </cell>
          <cell r="M1879">
            <v>1625</v>
          </cell>
          <cell r="N1879">
            <v>1625</v>
          </cell>
          <cell r="O1879">
            <v>1625</v>
          </cell>
          <cell r="P1879">
            <v>1625</v>
          </cell>
          <cell r="Q1879">
            <v>1625</v>
          </cell>
        </row>
        <row r="1880">
          <cell r="B1880" t="str">
            <v>30803082907</v>
          </cell>
          <cell r="C1880" t="str">
            <v>30803</v>
          </cell>
          <cell r="D1880">
            <v>2907</v>
          </cell>
          <cell r="E1880">
            <v>45300</v>
          </cell>
          <cell r="F1880">
            <v>3775</v>
          </cell>
          <cell r="G1880">
            <v>3775</v>
          </cell>
          <cell r="H1880">
            <v>3775</v>
          </cell>
          <cell r="I1880">
            <v>3775</v>
          </cell>
          <cell r="J1880">
            <v>3775</v>
          </cell>
          <cell r="K1880">
            <v>3775</v>
          </cell>
          <cell r="L1880">
            <v>3775</v>
          </cell>
          <cell r="M1880">
            <v>3775</v>
          </cell>
          <cell r="N1880">
            <v>3775</v>
          </cell>
          <cell r="O1880">
            <v>3775</v>
          </cell>
          <cell r="P1880">
            <v>3775</v>
          </cell>
          <cell r="Q1880">
            <v>3775</v>
          </cell>
        </row>
        <row r="1881">
          <cell r="B1881" t="str">
            <v>30803082908</v>
          </cell>
          <cell r="C1881" t="str">
            <v>30803</v>
          </cell>
          <cell r="D1881">
            <v>2908</v>
          </cell>
          <cell r="E1881">
            <v>14100</v>
          </cell>
          <cell r="F1881">
            <v>1175</v>
          </cell>
          <cell r="G1881">
            <v>1175</v>
          </cell>
          <cell r="H1881">
            <v>1175</v>
          </cell>
          <cell r="I1881">
            <v>1175</v>
          </cell>
          <cell r="J1881">
            <v>1175</v>
          </cell>
          <cell r="K1881">
            <v>1175</v>
          </cell>
          <cell r="L1881">
            <v>1175</v>
          </cell>
          <cell r="M1881">
            <v>1175</v>
          </cell>
          <cell r="N1881">
            <v>1175</v>
          </cell>
          <cell r="O1881">
            <v>1175</v>
          </cell>
          <cell r="P1881">
            <v>1175</v>
          </cell>
          <cell r="Q1881">
            <v>1175</v>
          </cell>
        </row>
        <row r="1882">
          <cell r="B1882" t="str">
            <v>30803083101</v>
          </cell>
          <cell r="C1882" t="str">
            <v>30803</v>
          </cell>
          <cell r="D1882">
            <v>3101</v>
          </cell>
          <cell r="E1882">
            <v>48500</v>
          </cell>
          <cell r="F1882">
            <v>4042</v>
          </cell>
          <cell r="G1882">
            <v>4042</v>
          </cell>
          <cell r="H1882">
            <v>4042</v>
          </cell>
          <cell r="I1882">
            <v>4042</v>
          </cell>
          <cell r="J1882">
            <v>4042</v>
          </cell>
          <cell r="K1882">
            <v>4042</v>
          </cell>
          <cell r="L1882">
            <v>4042</v>
          </cell>
          <cell r="M1882">
            <v>4042</v>
          </cell>
          <cell r="N1882">
            <v>4042</v>
          </cell>
          <cell r="O1882">
            <v>4042</v>
          </cell>
          <cell r="P1882">
            <v>4042</v>
          </cell>
          <cell r="Q1882">
            <v>4038</v>
          </cell>
        </row>
        <row r="1883">
          <cell r="B1883" t="str">
            <v>30803083103</v>
          </cell>
          <cell r="C1883" t="str">
            <v>30803</v>
          </cell>
          <cell r="D1883">
            <v>3103</v>
          </cell>
          <cell r="E1883">
            <v>112200</v>
          </cell>
          <cell r="F1883">
            <v>9350</v>
          </cell>
          <cell r="G1883">
            <v>9350</v>
          </cell>
          <cell r="H1883">
            <v>9350</v>
          </cell>
          <cell r="I1883">
            <v>9350</v>
          </cell>
          <cell r="J1883">
            <v>9350</v>
          </cell>
          <cell r="K1883">
            <v>9350</v>
          </cell>
          <cell r="L1883">
            <v>9350</v>
          </cell>
          <cell r="M1883">
            <v>9350</v>
          </cell>
          <cell r="N1883">
            <v>9350</v>
          </cell>
          <cell r="O1883">
            <v>9350</v>
          </cell>
          <cell r="P1883">
            <v>9350</v>
          </cell>
          <cell r="Q1883">
            <v>9350</v>
          </cell>
        </row>
        <row r="1884">
          <cell r="B1884" t="str">
            <v>30803083106</v>
          </cell>
          <cell r="C1884" t="str">
            <v>30803</v>
          </cell>
          <cell r="D1884">
            <v>3106</v>
          </cell>
          <cell r="E1884">
            <v>4000</v>
          </cell>
          <cell r="F1884">
            <v>333</v>
          </cell>
          <cell r="G1884">
            <v>333</v>
          </cell>
          <cell r="H1884">
            <v>333</v>
          </cell>
          <cell r="I1884">
            <v>333</v>
          </cell>
          <cell r="J1884">
            <v>333</v>
          </cell>
          <cell r="K1884">
            <v>333</v>
          </cell>
          <cell r="L1884">
            <v>333</v>
          </cell>
          <cell r="M1884">
            <v>333</v>
          </cell>
          <cell r="N1884">
            <v>333</v>
          </cell>
          <cell r="O1884">
            <v>333</v>
          </cell>
          <cell r="P1884">
            <v>333</v>
          </cell>
          <cell r="Q1884">
            <v>337</v>
          </cell>
        </row>
        <row r="1885">
          <cell r="B1885" t="str">
            <v>30803083302</v>
          </cell>
          <cell r="C1885" t="str">
            <v>30803</v>
          </cell>
          <cell r="D1885">
            <v>3302</v>
          </cell>
          <cell r="E1885">
            <v>199600</v>
          </cell>
          <cell r="F1885">
            <v>16633</v>
          </cell>
          <cell r="G1885">
            <v>16633</v>
          </cell>
          <cell r="H1885">
            <v>16633</v>
          </cell>
          <cell r="I1885">
            <v>16633</v>
          </cell>
          <cell r="J1885">
            <v>16633</v>
          </cell>
          <cell r="K1885">
            <v>16633</v>
          </cell>
          <cell r="L1885">
            <v>16633</v>
          </cell>
          <cell r="M1885">
            <v>16633</v>
          </cell>
          <cell r="N1885">
            <v>16633</v>
          </cell>
          <cell r="O1885">
            <v>16633</v>
          </cell>
          <cell r="P1885">
            <v>16633</v>
          </cell>
          <cell r="Q1885">
            <v>16637</v>
          </cell>
        </row>
        <row r="1886">
          <cell r="B1886" t="str">
            <v>30803083303</v>
          </cell>
          <cell r="C1886" t="str">
            <v>30803</v>
          </cell>
          <cell r="D1886">
            <v>3303</v>
          </cell>
          <cell r="E1886">
            <v>16100</v>
          </cell>
          <cell r="F1886">
            <v>1342</v>
          </cell>
          <cell r="G1886">
            <v>1342</v>
          </cell>
          <cell r="H1886">
            <v>1342</v>
          </cell>
          <cell r="I1886">
            <v>1342</v>
          </cell>
          <cell r="J1886">
            <v>1342</v>
          </cell>
          <cell r="K1886">
            <v>1342</v>
          </cell>
          <cell r="L1886">
            <v>1342</v>
          </cell>
          <cell r="M1886">
            <v>1342</v>
          </cell>
          <cell r="N1886">
            <v>1342</v>
          </cell>
          <cell r="O1886">
            <v>1342</v>
          </cell>
          <cell r="P1886">
            <v>1342</v>
          </cell>
          <cell r="Q1886">
            <v>1338</v>
          </cell>
        </row>
        <row r="1887">
          <cell r="B1887" t="str">
            <v>30804081302</v>
          </cell>
          <cell r="C1887" t="str">
            <v>30804</v>
          </cell>
          <cell r="D1887">
            <v>1302</v>
          </cell>
          <cell r="E1887">
            <v>128600</v>
          </cell>
          <cell r="F1887">
            <v>10717</v>
          </cell>
          <cell r="G1887">
            <v>10717</v>
          </cell>
          <cell r="H1887">
            <v>10717</v>
          </cell>
          <cell r="I1887">
            <v>10717</v>
          </cell>
          <cell r="J1887">
            <v>10717</v>
          </cell>
          <cell r="K1887">
            <v>10717</v>
          </cell>
          <cell r="L1887">
            <v>10717</v>
          </cell>
          <cell r="M1887">
            <v>10717</v>
          </cell>
          <cell r="N1887">
            <v>10717</v>
          </cell>
          <cell r="O1887">
            <v>10717</v>
          </cell>
          <cell r="P1887">
            <v>10717</v>
          </cell>
          <cell r="Q1887">
            <v>10713</v>
          </cell>
        </row>
        <row r="1888">
          <cell r="B1888" t="str">
            <v>30804082103</v>
          </cell>
          <cell r="C1888" t="str">
            <v>30804</v>
          </cell>
          <cell r="D1888">
            <v>2103</v>
          </cell>
          <cell r="E1888">
            <v>6500</v>
          </cell>
          <cell r="F1888">
            <v>542</v>
          </cell>
          <cell r="G1888">
            <v>542</v>
          </cell>
          <cell r="H1888">
            <v>542</v>
          </cell>
          <cell r="I1888">
            <v>542</v>
          </cell>
          <cell r="J1888">
            <v>542</v>
          </cell>
          <cell r="K1888">
            <v>542</v>
          </cell>
          <cell r="L1888">
            <v>542</v>
          </cell>
          <cell r="M1888">
            <v>542</v>
          </cell>
          <cell r="N1888">
            <v>542</v>
          </cell>
          <cell r="O1888">
            <v>542</v>
          </cell>
          <cell r="P1888">
            <v>542</v>
          </cell>
          <cell r="Q1888">
            <v>538</v>
          </cell>
        </row>
        <row r="1889">
          <cell r="B1889" t="str">
            <v>30804082202</v>
          </cell>
          <cell r="C1889" t="str">
            <v>30804</v>
          </cell>
          <cell r="D1889">
            <v>2202</v>
          </cell>
          <cell r="E1889">
            <v>22495</v>
          </cell>
          <cell r="F1889">
            <v>1875</v>
          </cell>
          <cell r="G1889">
            <v>1875</v>
          </cell>
          <cell r="H1889">
            <v>1875</v>
          </cell>
          <cell r="I1889">
            <v>1875</v>
          </cell>
          <cell r="J1889">
            <v>1875</v>
          </cell>
          <cell r="K1889">
            <v>1875</v>
          </cell>
          <cell r="L1889">
            <v>1875</v>
          </cell>
          <cell r="M1889">
            <v>1875</v>
          </cell>
          <cell r="N1889">
            <v>1875</v>
          </cell>
          <cell r="O1889">
            <v>1875</v>
          </cell>
          <cell r="P1889">
            <v>1875</v>
          </cell>
          <cell r="Q1889">
            <v>1870</v>
          </cell>
        </row>
        <row r="1890">
          <cell r="B1890" t="str">
            <v>30804082208</v>
          </cell>
          <cell r="C1890" t="str">
            <v>30804</v>
          </cell>
          <cell r="D1890">
            <v>2208</v>
          </cell>
          <cell r="E1890">
            <v>7701</v>
          </cell>
          <cell r="F1890">
            <v>642</v>
          </cell>
          <cell r="G1890">
            <v>642</v>
          </cell>
          <cell r="H1890">
            <v>642</v>
          </cell>
          <cell r="I1890">
            <v>642</v>
          </cell>
          <cell r="J1890">
            <v>642</v>
          </cell>
          <cell r="K1890">
            <v>642</v>
          </cell>
          <cell r="L1890">
            <v>642</v>
          </cell>
          <cell r="M1890">
            <v>642</v>
          </cell>
          <cell r="N1890">
            <v>642</v>
          </cell>
          <cell r="O1890">
            <v>642</v>
          </cell>
          <cell r="P1890">
            <v>642</v>
          </cell>
          <cell r="Q1890">
            <v>639</v>
          </cell>
        </row>
        <row r="1891">
          <cell r="B1891" t="str">
            <v>30804082701</v>
          </cell>
          <cell r="C1891" t="str">
            <v>30804</v>
          </cell>
          <cell r="D1891">
            <v>2701</v>
          </cell>
          <cell r="E1891">
            <v>302900</v>
          </cell>
          <cell r="F1891">
            <v>25242</v>
          </cell>
          <cell r="G1891">
            <v>25242</v>
          </cell>
          <cell r="H1891">
            <v>25242</v>
          </cell>
          <cell r="I1891">
            <v>25242</v>
          </cell>
          <cell r="J1891">
            <v>25242</v>
          </cell>
          <cell r="K1891">
            <v>25242</v>
          </cell>
          <cell r="L1891">
            <v>25242</v>
          </cell>
          <cell r="M1891">
            <v>25242</v>
          </cell>
          <cell r="N1891">
            <v>25242</v>
          </cell>
          <cell r="O1891">
            <v>25242</v>
          </cell>
          <cell r="P1891">
            <v>25242</v>
          </cell>
          <cell r="Q1891">
            <v>25238</v>
          </cell>
        </row>
        <row r="1892">
          <cell r="B1892" t="str">
            <v>30804082702</v>
          </cell>
          <cell r="C1892" t="str">
            <v>30804</v>
          </cell>
          <cell r="D1892">
            <v>2702</v>
          </cell>
          <cell r="E1892">
            <v>2100</v>
          </cell>
          <cell r="F1892">
            <v>175</v>
          </cell>
          <cell r="G1892">
            <v>175</v>
          </cell>
          <cell r="H1892">
            <v>175</v>
          </cell>
          <cell r="I1892">
            <v>175</v>
          </cell>
          <cell r="J1892">
            <v>175</v>
          </cell>
          <cell r="K1892">
            <v>175</v>
          </cell>
          <cell r="L1892">
            <v>175</v>
          </cell>
          <cell r="M1892">
            <v>175</v>
          </cell>
          <cell r="N1892">
            <v>175</v>
          </cell>
          <cell r="O1892">
            <v>175</v>
          </cell>
          <cell r="P1892">
            <v>175</v>
          </cell>
          <cell r="Q1892">
            <v>175</v>
          </cell>
        </row>
        <row r="1893">
          <cell r="B1893" t="str">
            <v>30804082900</v>
          </cell>
          <cell r="C1893" t="str">
            <v>30804</v>
          </cell>
          <cell r="D1893">
            <v>2900</v>
          </cell>
          <cell r="E1893">
            <v>1900</v>
          </cell>
          <cell r="F1893">
            <v>158</v>
          </cell>
          <cell r="G1893">
            <v>158</v>
          </cell>
          <cell r="H1893">
            <v>158</v>
          </cell>
          <cell r="I1893">
            <v>158</v>
          </cell>
          <cell r="J1893">
            <v>158</v>
          </cell>
          <cell r="K1893">
            <v>158</v>
          </cell>
          <cell r="L1893">
            <v>158</v>
          </cell>
          <cell r="M1893">
            <v>158</v>
          </cell>
          <cell r="N1893">
            <v>158</v>
          </cell>
          <cell r="O1893">
            <v>158</v>
          </cell>
          <cell r="P1893">
            <v>158</v>
          </cell>
          <cell r="Q1893">
            <v>162</v>
          </cell>
        </row>
        <row r="1894">
          <cell r="B1894" t="str">
            <v>30804083101</v>
          </cell>
          <cell r="C1894" t="str">
            <v>30804</v>
          </cell>
          <cell r="D1894">
            <v>3101</v>
          </cell>
          <cell r="E1894">
            <v>35900</v>
          </cell>
          <cell r="F1894">
            <v>2992</v>
          </cell>
          <cell r="G1894">
            <v>2992</v>
          </cell>
          <cell r="H1894">
            <v>2992</v>
          </cell>
          <cell r="I1894">
            <v>2992</v>
          </cell>
          <cell r="J1894">
            <v>2992</v>
          </cell>
          <cell r="K1894">
            <v>2992</v>
          </cell>
          <cell r="L1894">
            <v>2992</v>
          </cell>
          <cell r="M1894">
            <v>2992</v>
          </cell>
          <cell r="N1894">
            <v>2992</v>
          </cell>
          <cell r="O1894">
            <v>2992</v>
          </cell>
          <cell r="P1894">
            <v>2992</v>
          </cell>
          <cell r="Q1894">
            <v>2988</v>
          </cell>
        </row>
        <row r="1895">
          <cell r="B1895" t="str">
            <v>30804083302</v>
          </cell>
          <cell r="C1895" t="str">
            <v>30804</v>
          </cell>
          <cell r="D1895">
            <v>3302</v>
          </cell>
          <cell r="E1895">
            <v>684300</v>
          </cell>
          <cell r="F1895">
            <v>57025</v>
          </cell>
          <cell r="G1895">
            <v>57025</v>
          </cell>
          <cell r="H1895">
            <v>57025</v>
          </cell>
          <cell r="I1895">
            <v>57025</v>
          </cell>
          <cell r="J1895">
            <v>57025</v>
          </cell>
          <cell r="K1895">
            <v>57025</v>
          </cell>
          <cell r="L1895">
            <v>57025</v>
          </cell>
          <cell r="M1895">
            <v>57025</v>
          </cell>
          <cell r="N1895">
            <v>57025</v>
          </cell>
          <cell r="O1895">
            <v>57025</v>
          </cell>
          <cell r="P1895">
            <v>57025</v>
          </cell>
          <cell r="Q1895">
            <v>57025</v>
          </cell>
        </row>
        <row r="1896">
          <cell r="B1896" t="str">
            <v>30804083303</v>
          </cell>
          <cell r="C1896" t="str">
            <v>30804</v>
          </cell>
          <cell r="D1896">
            <v>3303</v>
          </cell>
          <cell r="E1896">
            <v>5700</v>
          </cell>
          <cell r="F1896">
            <v>475</v>
          </cell>
          <cell r="G1896">
            <v>475</v>
          </cell>
          <cell r="H1896">
            <v>475</v>
          </cell>
          <cell r="I1896">
            <v>475</v>
          </cell>
          <cell r="J1896">
            <v>475</v>
          </cell>
          <cell r="K1896">
            <v>475</v>
          </cell>
          <cell r="L1896">
            <v>475</v>
          </cell>
          <cell r="M1896">
            <v>475</v>
          </cell>
          <cell r="N1896">
            <v>475</v>
          </cell>
          <cell r="O1896">
            <v>475</v>
          </cell>
          <cell r="P1896">
            <v>475</v>
          </cell>
          <cell r="Q1896">
            <v>475</v>
          </cell>
        </row>
        <row r="1897">
          <cell r="B1897" t="str">
            <v>30805081302</v>
          </cell>
          <cell r="C1897" t="str">
            <v>30805</v>
          </cell>
          <cell r="D1897">
            <v>1302</v>
          </cell>
          <cell r="E1897">
            <v>128500</v>
          </cell>
          <cell r="F1897">
            <v>10708</v>
          </cell>
          <cell r="G1897">
            <v>10708</v>
          </cell>
          <cell r="H1897">
            <v>10708</v>
          </cell>
          <cell r="I1897">
            <v>10708</v>
          </cell>
          <cell r="J1897">
            <v>10708</v>
          </cell>
          <cell r="K1897">
            <v>10708</v>
          </cell>
          <cell r="L1897">
            <v>10708</v>
          </cell>
          <cell r="M1897">
            <v>10708</v>
          </cell>
          <cell r="N1897">
            <v>10708</v>
          </cell>
          <cell r="O1897">
            <v>10708</v>
          </cell>
          <cell r="P1897">
            <v>10708</v>
          </cell>
          <cell r="Q1897">
            <v>10712</v>
          </cell>
        </row>
        <row r="1898">
          <cell r="B1898" t="str">
            <v>30805082103</v>
          </cell>
          <cell r="C1898" t="str">
            <v>30805</v>
          </cell>
          <cell r="D1898">
            <v>2103</v>
          </cell>
          <cell r="E1898">
            <v>1400</v>
          </cell>
          <cell r="F1898">
            <v>117</v>
          </cell>
          <cell r="G1898">
            <v>117</v>
          </cell>
          <cell r="H1898">
            <v>117</v>
          </cell>
          <cell r="I1898">
            <v>117</v>
          </cell>
          <cell r="J1898">
            <v>117</v>
          </cell>
          <cell r="K1898">
            <v>117</v>
          </cell>
          <cell r="L1898">
            <v>117</v>
          </cell>
          <cell r="M1898">
            <v>117</v>
          </cell>
          <cell r="N1898">
            <v>117</v>
          </cell>
          <cell r="O1898">
            <v>117</v>
          </cell>
          <cell r="P1898">
            <v>117</v>
          </cell>
          <cell r="Q1898">
            <v>113</v>
          </cell>
        </row>
        <row r="1899">
          <cell r="B1899" t="str">
            <v>30805082202</v>
          </cell>
          <cell r="C1899" t="str">
            <v>30805</v>
          </cell>
          <cell r="D1899">
            <v>2202</v>
          </cell>
          <cell r="E1899">
            <v>12058</v>
          </cell>
          <cell r="F1899">
            <v>1005</v>
          </cell>
          <cell r="G1899">
            <v>1005</v>
          </cell>
          <cell r="H1899">
            <v>1005</v>
          </cell>
          <cell r="I1899">
            <v>1005</v>
          </cell>
          <cell r="J1899">
            <v>1005</v>
          </cell>
          <cell r="K1899">
            <v>1005</v>
          </cell>
          <cell r="L1899">
            <v>1005</v>
          </cell>
          <cell r="M1899">
            <v>1005</v>
          </cell>
          <cell r="N1899">
            <v>1005</v>
          </cell>
          <cell r="O1899">
            <v>1005</v>
          </cell>
          <cell r="P1899">
            <v>1005</v>
          </cell>
          <cell r="Q1899">
            <v>1003</v>
          </cell>
        </row>
        <row r="1900">
          <cell r="B1900" t="str">
            <v>30805082701</v>
          </cell>
          <cell r="C1900" t="str">
            <v>30805</v>
          </cell>
          <cell r="D1900">
            <v>2701</v>
          </cell>
          <cell r="E1900">
            <v>141100</v>
          </cell>
          <cell r="F1900">
            <v>11758</v>
          </cell>
          <cell r="G1900">
            <v>11758</v>
          </cell>
          <cell r="H1900">
            <v>11758</v>
          </cell>
          <cell r="I1900">
            <v>11758</v>
          </cell>
          <cell r="J1900">
            <v>11758</v>
          </cell>
          <cell r="K1900">
            <v>11758</v>
          </cell>
          <cell r="L1900">
            <v>11758</v>
          </cell>
          <cell r="M1900">
            <v>11758</v>
          </cell>
          <cell r="N1900">
            <v>11758</v>
          </cell>
          <cell r="O1900">
            <v>11758</v>
          </cell>
          <cell r="P1900">
            <v>11758</v>
          </cell>
          <cell r="Q1900">
            <v>11762</v>
          </cell>
        </row>
        <row r="1901">
          <cell r="B1901" t="str">
            <v>30805082702</v>
          </cell>
          <cell r="C1901" t="str">
            <v>30805</v>
          </cell>
          <cell r="D1901">
            <v>2702</v>
          </cell>
          <cell r="E1901">
            <v>3200</v>
          </cell>
          <cell r="F1901">
            <v>267</v>
          </cell>
          <cell r="G1901">
            <v>267</v>
          </cell>
          <cell r="H1901">
            <v>267</v>
          </cell>
          <cell r="I1901">
            <v>267</v>
          </cell>
          <cell r="J1901">
            <v>267</v>
          </cell>
          <cell r="K1901">
            <v>267</v>
          </cell>
          <cell r="L1901">
            <v>267</v>
          </cell>
          <cell r="M1901">
            <v>267</v>
          </cell>
          <cell r="N1901">
            <v>267</v>
          </cell>
          <cell r="O1901">
            <v>267</v>
          </cell>
          <cell r="P1901">
            <v>267</v>
          </cell>
          <cell r="Q1901">
            <v>263</v>
          </cell>
        </row>
        <row r="1902">
          <cell r="B1902" t="str">
            <v>30805082900</v>
          </cell>
          <cell r="C1902" t="str">
            <v>30805</v>
          </cell>
          <cell r="D1902">
            <v>2900</v>
          </cell>
          <cell r="E1902">
            <v>2400</v>
          </cell>
          <cell r="F1902">
            <v>200</v>
          </cell>
          <cell r="G1902">
            <v>200</v>
          </cell>
          <cell r="H1902">
            <v>200</v>
          </cell>
          <cell r="I1902">
            <v>200</v>
          </cell>
          <cell r="J1902">
            <v>200</v>
          </cell>
          <cell r="K1902">
            <v>200</v>
          </cell>
          <cell r="L1902">
            <v>200</v>
          </cell>
          <cell r="M1902">
            <v>200</v>
          </cell>
          <cell r="N1902">
            <v>200</v>
          </cell>
          <cell r="O1902">
            <v>200</v>
          </cell>
          <cell r="P1902">
            <v>200</v>
          </cell>
          <cell r="Q1902">
            <v>200</v>
          </cell>
        </row>
        <row r="1903">
          <cell r="B1903" t="str">
            <v>30805083101</v>
          </cell>
          <cell r="C1903" t="str">
            <v>30805</v>
          </cell>
          <cell r="D1903">
            <v>3101</v>
          </cell>
          <cell r="E1903">
            <v>33100</v>
          </cell>
          <cell r="F1903">
            <v>2758</v>
          </cell>
          <cell r="G1903">
            <v>2758</v>
          </cell>
          <cell r="H1903">
            <v>2758</v>
          </cell>
          <cell r="I1903">
            <v>2758</v>
          </cell>
          <cell r="J1903">
            <v>2758</v>
          </cell>
          <cell r="K1903">
            <v>2758</v>
          </cell>
          <cell r="L1903">
            <v>2758</v>
          </cell>
          <cell r="M1903">
            <v>2758</v>
          </cell>
          <cell r="N1903">
            <v>2758</v>
          </cell>
          <cell r="O1903">
            <v>2758</v>
          </cell>
          <cell r="P1903">
            <v>2758</v>
          </cell>
          <cell r="Q1903">
            <v>2762</v>
          </cell>
        </row>
        <row r="1904">
          <cell r="B1904" t="str">
            <v>30805083302</v>
          </cell>
          <cell r="C1904" t="str">
            <v>30805</v>
          </cell>
          <cell r="D1904">
            <v>3302</v>
          </cell>
          <cell r="E1904">
            <v>264000</v>
          </cell>
          <cell r="F1904">
            <v>22000</v>
          </cell>
          <cell r="G1904">
            <v>22000</v>
          </cell>
          <cell r="H1904">
            <v>22000</v>
          </cell>
          <cell r="I1904">
            <v>22000</v>
          </cell>
          <cell r="J1904">
            <v>22000</v>
          </cell>
          <cell r="K1904">
            <v>22000</v>
          </cell>
          <cell r="L1904">
            <v>22000</v>
          </cell>
          <cell r="M1904">
            <v>22000</v>
          </cell>
          <cell r="N1904">
            <v>22000</v>
          </cell>
          <cell r="O1904">
            <v>22000</v>
          </cell>
          <cell r="P1904">
            <v>22000</v>
          </cell>
          <cell r="Q1904">
            <v>22000</v>
          </cell>
        </row>
        <row r="1905">
          <cell r="B1905" t="str">
            <v>30805083303</v>
          </cell>
          <cell r="C1905" t="str">
            <v>30805</v>
          </cell>
          <cell r="D1905">
            <v>3303</v>
          </cell>
          <cell r="E1905">
            <v>5700</v>
          </cell>
          <cell r="F1905">
            <v>475</v>
          </cell>
          <cell r="G1905">
            <v>475</v>
          </cell>
          <cell r="H1905">
            <v>475</v>
          </cell>
          <cell r="I1905">
            <v>475</v>
          </cell>
          <cell r="J1905">
            <v>475</v>
          </cell>
          <cell r="K1905">
            <v>475</v>
          </cell>
          <cell r="L1905">
            <v>475</v>
          </cell>
          <cell r="M1905">
            <v>475</v>
          </cell>
          <cell r="N1905">
            <v>475</v>
          </cell>
          <cell r="O1905">
            <v>475</v>
          </cell>
          <cell r="P1905">
            <v>475</v>
          </cell>
          <cell r="Q1905">
            <v>475</v>
          </cell>
        </row>
        <row r="1906">
          <cell r="B1906" t="str">
            <v>30805083425</v>
          </cell>
          <cell r="C1906" t="str">
            <v>30805</v>
          </cell>
          <cell r="D1906">
            <v>3425</v>
          </cell>
          <cell r="E1906">
            <v>2700</v>
          </cell>
          <cell r="F1906">
            <v>225</v>
          </cell>
          <cell r="G1906">
            <v>225</v>
          </cell>
          <cell r="H1906">
            <v>225</v>
          </cell>
          <cell r="I1906">
            <v>225</v>
          </cell>
          <cell r="J1906">
            <v>225</v>
          </cell>
          <cell r="K1906">
            <v>225</v>
          </cell>
          <cell r="L1906">
            <v>225</v>
          </cell>
          <cell r="M1906">
            <v>225</v>
          </cell>
          <cell r="N1906">
            <v>225</v>
          </cell>
          <cell r="O1906">
            <v>225</v>
          </cell>
          <cell r="P1906">
            <v>225</v>
          </cell>
          <cell r="Q1906">
            <v>225</v>
          </cell>
        </row>
        <row r="1907">
          <cell r="B1907" t="str">
            <v>30806081302</v>
          </cell>
          <cell r="C1907" t="str">
            <v>30806</v>
          </cell>
          <cell r="D1907">
            <v>1302</v>
          </cell>
          <cell r="E1907">
            <v>96500</v>
          </cell>
          <cell r="F1907">
            <v>8042</v>
          </cell>
          <cell r="G1907">
            <v>8042</v>
          </cell>
          <cell r="H1907">
            <v>8042</v>
          </cell>
          <cell r="I1907">
            <v>8042</v>
          </cell>
          <cell r="J1907">
            <v>8042</v>
          </cell>
          <cell r="K1907">
            <v>8042</v>
          </cell>
          <cell r="L1907">
            <v>8042</v>
          </cell>
          <cell r="M1907">
            <v>8042</v>
          </cell>
          <cell r="N1907">
            <v>8042</v>
          </cell>
          <cell r="O1907">
            <v>8042</v>
          </cell>
          <cell r="P1907">
            <v>8042</v>
          </cell>
          <cell r="Q1907">
            <v>8038</v>
          </cell>
        </row>
        <row r="1908">
          <cell r="B1908" t="str">
            <v>30806082103</v>
          </cell>
          <cell r="C1908" t="str">
            <v>30806</v>
          </cell>
          <cell r="D1908">
            <v>2103</v>
          </cell>
          <cell r="E1908">
            <v>6500</v>
          </cell>
          <cell r="F1908">
            <v>542</v>
          </cell>
          <cell r="G1908">
            <v>542</v>
          </cell>
          <cell r="H1908">
            <v>542</v>
          </cell>
          <cell r="I1908">
            <v>542</v>
          </cell>
          <cell r="J1908">
            <v>542</v>
          </cell>
          <cell r="K1908">
            <v>542</v>
          </cell>
          <cell r="L1908">
            <v>542</v>
          </cell>
          <cell r="M1908">
            <v>542</v>
          </cell>
          <cell r="N1908">
            <v>542</v>
          </cell>
          <cell r="O1908">
            <v>542</v>
          </cell>
          <cell r="P1908">
            <v>542</v>
          </cell>
          <cell r="Q1908">
            <v>538</v>
          </cell>
        </row>
        <row r="1909">
          <cell r="B1909" t="str">
            <v>30806082202</v>
          </cell>
          <cell r="C1909" t="str">
            <v>30806</v>
          </cell>
          <cell r="D1909">
            <v>2202</v>
          </cell>
          <cell r="E1909">
            <v>19485</v>
          </cell>
          <cell r="F1909">
            <v>1624</v>
          </cell>
          <cell r="G1909">
            <v>1624</v>
          </cell>
          <cell r="H1909">
            <v>1624</v>
          </cell>
          <cell r="I1909">
            <v>1624</v>
          </cell>
          <cell r="J1909">
            <v>1624</v>
          </cell>
          <cell r="K1909">
            <v>1624</v>
          </cell>
          <cell r="L1909">
            <v>1624</v>
          </cell>
          <cell r="M1909">
            <v>1624</v>
          </cell>
          <cell r="N1909">
            <v>1624</v>
          </cell>
          <cell r="O1909">
            <v>1624</v>
          </cell>
          <cell r="P1909">
            <v>1624</v>
          </cell>
          <cell r="Q1909">
            <v>1621</v>
          </cell>
        </row>
        <row r="1910">
          <cell r="B1910" t="str">
            <v>30806082208</v>
          </cell>
          <cell r="C1910" t="str">
            <v>30806</v>
          </cell>
          <cell r="D1910">
            <v>2208</v>
          </cell>
          <cell r="E1910">
            <v>2017</v>
          </cell>
          <cell r="F1910">
            <v>168</v>
          </cell>
          <cell r="G1910">
            <v>168</v>
          </cell>
          <cell r="H1910">
            <v>168</v>
          </cell>
          <cell r="I1910">
            <v>168</v>
          </cell>
          <cell r="J1910">
            <v>168</v>
          </cell>
          <cell r="K1910">
            <v>168</v>
          </cell>
          <cell r="L1910">
            <v>168</v>
          </cell>
          <cell r="M1910">
            <v>168</v>
          </cell>
          <cell r="N1910">
            <v>168</v>
          </cell>
          <cell r="O1910">
            <v>168</v>
          </cell>
          <cell r="P1910">
            <v>168</v>
          </cell>
          <cell r="Q1910">
            <v>169</v>
          </cell>
        </row>
        <row r="1911">
          <cell r="B1911" t="str">
            <v>30806082701</v>
          </cell>
          <cell r="C1911" t="str">
            <v>30806</v>
          </cell>
          <cell r="D1911">
            <v>2701</v>
          </cell>
          <cell r="E1911">
            <v>49500</v>
          </cell>
          <cell r="F1911">
            <v>4125</v>
          </cell>
          <cell r="G1911">
            <v>4125</v>
          </cell>
          <cell r="H1911">
            <v>4125</v>
          </cell>
          <cell r="I1911">
            <v>4125</v>
          </cell>
          <cell r="J1911">
            <v>4125</v>
          </cell>
          <cell r="K1911">
            <v>4125</v>
          </cell>
          <cell r="L1911">
            <v>4125</v>
          </cell>
          <cell r="M1911">
            <v>4125</v>
          </cell>
          <cell r="N1911">
            <v>4125</v>
          </cell>
          <cell r="O1911">
            <v>4125</v>
          </cell>
          <cell r="P1911">
            <v>4125</v>
          </cell>
          <cell r="Q1911">
            <v>4125</v>
          </cell>
        </row>
        <row r="1912">
          <cell r="B1912" t="str">
            <v>30806082702</v>
          </cell>
          <cell r="C1912" t="str">
            <v>30806</v>
          </cell>
          <cell r="D1912">
            <v>2702</v>
          </cell>
          <cell r="E1912">
            <v>3200</v>
          </cell>
          <cell r="F1912">
            <v>267</v>
          </cell>
          <cell r="G1912">
            <v>267</v>
          </cell>
          <cell r="H1912">
            <v>267</v>
          </cell>
          <cell r="I1912">
            <v>267</v>
          </cell>
          <cell r="J1912">
            <v>267</v>
          </cell>
          <cell r="K1912">
            <v>267</v>
          </cell>
          <cell r="L1912">
            <v>267</v>
          </cell>
          <cell r="M1912">
            <v>267</v>
          </cell>
          <cell r="N1912">
            <v>267</v>
          </cell>
          <cell r="O1912">
            <v>267</v>
          </cell>
          <cell r="P1912">
            <v>267</v>
          </cell>
          <cell r="Q1912">
            <v>263</v>
          </cell>
        </row>
        <row r="1913">
          <cell r="B1913" t="str">
            <v>30806082900</v>
          </cell>
          <cell r="C1913" t="str">
            <v>30806</v>
          </cell>
          <cell r="D1913">
            <v>2900</v>
          </cell>
          <cell r="E1913">
            <v>17200</v>
          </cell>
          <cell r="F1913">
            <v>1433</v>
          </cell>
          <cell r="G1913">
            <v>1433</v>
          </cell>
          <cell r="H1913">
            <v>1433</v>
          </cell>
          <cell r="I1913">
            <v>1433</v>
          </cell>
          <cell r="J1913">
            <v>1433</v>
          </cell>
          <cell r="K1913">
            <v>1433</v>
          </cell>
          <cell r="L1913">
            <v>1433</v>
          </cell>
          <cell r="M1913">
            <v>1433</v>
          </cell>
          <cell r="N1913">
            <v>1433</v>
          </cell>
          <cell r="O1913">
            <v>1433</v>
          </cell>
          <cell r="P1913">
            <v>1433</v>
          </cell>
          <cell r="Q1913">
            <v>1437</v>
          </cell>
        </row>
        <row r="1914">
          <cell r="B1914" t="str">
            <v>30806083101</v>
          </cell>
          <cell r="C1914" t="str">
            <v>30806</v>
          </cell>
          <cell r="D1914">
            <v>3101</v>
          </cell>
          <cell r="E1914">
            <v>56200</v>
          </cell>
          <cell r="F1914">
            <v>4683</v>
          </cell>
          <cell r="G1914">
            <v>4683</v>
          </cell>
          <cell r="H1914">
            <v>4683</v>
          </cell>
          <cell r="I1914">
            <v>4683</v>
          </cell>
          <cell r="J1914">
            <v>4683</v>
          </cell>
          <cell r="K1914">
            <v>4683</v>
          </cell>
          <cell r="L1914">
            <v>4683</v>
          </cell>
          <cell r="M1914">
            <v>4683</v>
          </cell>
          <cell r="N1914">
            <v>4683</v>
          </cell>
          <cell r="O1914">
            <v>4683</v>
          </cell>
          <cell r="P1914">
            <v>4683</v>
          </cell>
          <cell r="Q1914">
            <v>4687</v>
          </cell>
        </row>
        <row r="1915">
          <cell r="B1915" t="str">
            <v>30806083302</v>
          </cell>
          <cell r="C1915" t="str">
            <v>30806</v>
          </cell>
          <cell r="D1915">
            <v>3302</v>
          </cell>
          <cell r="E1915">
            <v>89900</v>
          </cell>
          <cell r="F1915">
            <v>7492</v>
          </cell>
          <cell r="G1915">
            <v>7492</v>
          </cell>
          <cell r="H1915">
            <v>7492</v>
          </cell>
          <cell r="I1915">
            <v>7492</v>
          </cell>
          <cell r="J1915">
            <v>7492</v>
          </cell>
          <cell r="K1915">
            <v>7492</v>
          </cell>
          <cell r="L1915">
            <v>7492</v>
          </cell>
          <cell r="M1915">
            <v>7492</v>
          </cell>
          <cell r="N1915">
            <v>7492</v>
          </cell>
          <cell r="O1915">
            <v>7492</v>
          </cell>
          <cell r="P1915">
            <v>7492</v>
          </cell>
          <cell r="Q1915">
            <v>7488</v>
          </cell>
        </row>
        <row r="1916">
          <cell r="B1916" t="str">
            <v>30806083303</v>
          </cell>
          <cell r="C1916" t="str">
            <v>30806</v>
          </cell>
          <cell r="D1916">
            <v>3303</v>
          </cell>
          <cell r="E1916">
            <v>5700</v>
          </cell>
          <cell r="F1916">
            <v>475</v>
          </cell>
          <cell r="G1916">
            <v>475</v>
          </cell>
          <cell r="H1916">
            <v>475</v>
          </cell>
          <cell r="I1916">
            <v>475</v>
          </cell>
          <cell r="J1916">
            <v>475</v>
          </cell>
          <cell r="K1916">
            <v>475</v>
          </cell>
          <cell r="L1916">
            <v>475</v>
          </cell>
          <cell r="M1916">
            <v>475</v>
          </cell>
          <cell r="N1916">
            <v>475</v>
          </cell>
          <cell r="O1916">
            <v>475</v>
          </cell>
          <cell r="P1916">
            <v>475</v>
          </cell>
          <cell r="Q1916">
            <v>475</v>
          </cell>
        </row>
        <row r="1917">
          <cell r="B1917" t="str">
            <v>30807081302</v>
          </cell>
          <cell r="C1917" t="str">
            <v>30807</v>
          </cell>
          <cell r="D1917">
            <v>1302</v>
          </cell>
          <cell r="E1917">
            <v>44000</v>
          </cell>
          <cell r="F1917">
            <v>3667</v>
          </cell>
          <cell r="G1917">
            <v>3667</v>
          </cell>
          <cell r="H1917">
            <v>3667</v>
          </cell>
          <cell r="I1917">
            <v>3667</v>
          </cell>
          <cell r="J1917">
            <v>3667</v>
          </cell>
          <cell r="K1917">
            <v>3667</v>
          </cell>
          <cell r="L1917">
            <v>3667</v>
          </cell>
          <cell r="M1917">
            <v>3667</v>
          </cell>
          <cell r="N1917">
            <v>3667</v>
          </cell>
          <cell r="O1917">
            <v>3667</v>
          </cell>
          <cell r="P1917">
            <v>3667</v>
          </cell>
          <cell r="Q1917">
            <v>3663</v>
          </cell>
        </row>
        <row r="1918">
          <cell r="B1918" t="str">
            <v>30807082103</v>
          </cell>
          <cell r="C1918" t="str">
            <v>30807</v>
          </cell>
          <cell r="D1918">
            <v>2103</v>
          </cell>
          <cell r="E1918">
            <v>52200</v>
          </cell>
          <cell r="F1918">
            <v>4350</v>
          </cell>
          <cell r="G1918">
            <v>4350</v>
          </cell>
          <cell r="H1918">
            <v>4350</v>
          </cell>
          <cell r="I1918">
            <v>4350</v>
          </cell>
          <cell r="J1918">
            <v>4350</v>
          </cell>
          <cell r="K1918">
            <v>4350</v>
          </cell>
          <cell r="L1918">
            <v>4350</v>
          </cell>
          <cell r="M1918">
            <v>4350</v>
          </cell>
          <cell r="N1918">
            <v>4350</v>
          </cell>
          <cell r="O1918">
            <v>4350</v>
          </cell>
          <cell r="P1918">
            <v>4350</v>
          </cell>
          <cell r="Q1918">
            <v>4350</v>
          </cell>
        </row>
        <row r="1919">
          <cell r="B1919" t="str">
            <v>30807082701</v>
          </cell>
          <cell r="C1919" t="str">
            <v>30807</v>
          </cell>
          <cell r="D1919">
            <v>2701</v>
          </cell>
          <cell r="E1919">
            <v>26600</v>
          </cell>
          <cell r="F1919">
            <v>2217</v>
          </cell>
          <cell r="G1919">
            <v>2217</v>
          </cell>
          <cell r="H1919">
            <v>2217</v>
          </cell>
          <cell r="I1919">
            <v>2217</v>
          </cell>
          <cell r="J1919">
            <v>2217</v>
          </cell>
          <cell r="K1919">
            <v>2217</v>
          </cell>
          <cell r="L1919">
            <v>2217</v>
          </cell>
          <cell r="M1919">
            <v>2217</v>
          </cell>
          <cell r="N1919">
            <v>2217</v>
          </cell>
          <cell r="O1919">
            <v>2217</v>
          </cell>
          <cell r="P1919">
            <v>2217</v>
          </cell>
          <cell r="Q1919">
            <v>2213</v>
          </cell>
        </row>
        <row r="1920">
          <cell r="B1920" t="str">
            <v>30807082702</v>
          </cell>
          <cell r="C1920" t="str">
            <v>30807</v>
          </cell>
          <cell r="D1920">
            <v>2702</v>
          </cell>
          <cell r="E1920">
            <v>6300</v>
          </cell>
          <cell r="F1920">
            <v>525</v>
          </cell>
          <cell r="G1920">
            <v>525</v>
          </cell>
          <cell r="H1920">
            <v>525</v>
          </cell>
          <cell r="I1920">
            <v>525</v>
          </cell>
          <cell r="J1920">
            <v>525</v>
          </cell>
          <cell r="K1920">
            <v>525</v>
          </cell>
          <cell r="L1920">
            <v>525</v>
          </cell>
          <cell r="M1920">
            <v>525</v>
          </cell>
          <cell r="N1920">
            <v>525</v>
          </cell>
          <cell r="O1920">
            <v>525</v>
          </cell>
          <cell r="P1920">
            <v>525</v>
          </cell>
          <cell r="Q1920">
            <v>525</v>
          </cell>
        </row>
        <row r="1921">
          <cell r="B1921" t="str">
            <v>30807082900</v>
          </cell>
          <cell r="C1921" t="str">
            <v>30807</v>
          </cell>
          <cell r="D1921">
            <v>2900</v>
          </cell>
          <cell r="E1921">
            <v>3300</v>
          </cell>
          <cell r="F1921">
            <v>275</v>
          </cell>
          <cell r="G1921">
            <v>275</v>
          </cell>
          <cell r="H1921">
            <v>275</v>
          </cell>
          <cell r="I1921">
            <v>275</v>
          </cell>
          <cell r="J1921">
            <v>275</v>
          </cell>
          <cell r="K1921">
            <v>275</v>
          </cell>
          <cell r="L1921">
            <v>275</v>
          </cell>
          <cell r="M1921">
            <v>275</v>
          </cell>
          <cell r="N1921">
            <v>275</v>
          </cell>
          <cell r="O1921">
            <v>275</v>
          </cell>
          <cell r="P1921">
            <v>275</v>
          </cell>
          <cell r="Q1921">
            <v>275</v>
          </cell>
        </row>
        <row r="1922">
          <cell r="B1922" t="str">
            <v>30807083101</v>
          </cell>
          <cell r="C1922" t="str">
            <v>30807</v>
          </cell>
          <cell r="D1922">
            <v>3101</v>
          </cell>
          <cell r="E1922">
            <v>42800</v>
          </cell>
          <cell r="F1922">
            <v>3567</v>
          </cell>
          <cell r="G1922">
            <v>3567</v>
          </cell>
          <cell r="H1922">
            <v>3567</v>
          </cell>
          <cell r="I1922">
            <v>3567</v>
          </cell>
          <cell r="J1922">
            <v>3567</v>
          </cell>
          <cell r="K1922">
            <v>3567</v>
          </cell>
          <cell r="L1922">
            <v>3567</v>
          </cell>
          <cell r="M1922">
            <v>3567</v>
          </cell>
          <cell r="N1922">
            <v>3567</v>
          </cell>
          <cell r="O1922">
            <v>3567</v>
          </cell>
          <cell r="P1922">
            <v>3567</v>
          </cell>
          <cell r="Q1922">
            <v>3563</v>
          </cell>
        </row>
        <row r="1923">
          <cell r="B1923" t="str">
            <v>30807083302</v>
          </cell>
          <cell r="C1923" t="str">
            <v>30807</v>
          </cell>
          <cell r="D1923">
            <v>3302</v>
          </cell>
          <cell r="E1923">
            <v>46600</v>
          </cell>
          <cell r="F1923">
            <v>3883</v>
          </cell>
          <cell r="G1923">
            <v>3883</v>
          </cell>
          <cell r="H1923">
            <v>3883</v>
          </cell>
          <cell r="I1923">
            <v>3883</v>
          </cell>
          <cell r="J1923">
            <v>3883</v>
          </cell>
          <cell r="K1923">
            <v>3883</v>
          </cell>
          <cell r="L1923">
            <v>3883</v>
          </cell>
          <cell r="M1923">
            <v>3883</v>
          </cell>
          <cell r="N1923">
            <v>3883</v>
          </cell>
          <cell r="O1923">
            <v>3883</v>
          </cell>
          <cell r="P1923">
            <v>3883</v>
          </cell>
          <cell r="Q1923">
            <v>3887</v>
          </cell>
        </row>
        <row r="1924">
          <cell r="B1924" t="str">
            <v>30807083303</v>
          </cell>
          <cell r="C1924" t="str">
            <v>30807</v>
          </cell>
          <cell r="D1924">
            <v>3303</v>
          </cell>
          <cell r="E1924">
            <v>11300</v>
          </cell>
          <cell r="F1924">
            <v>942</v>
          </cell>
          <cell r="G1924">
            <v>942</v>
          </cell>
          <cell r="H1924">
            <v>942</v>
          </cell>
          <cell r="I1924">
            <v>942</v>
          </cell>
          <cell r="J1924">
            <v>942</v>
          </cell>
          <cell r="K1924">
            <v>942</v>
          </cell>
          <cell r="L1924">
            <v>942</v>
          </cell>
          <cell r="M1924">
            <v>942</v>
          </cell>
          <cell r="N1924">
            <v>942</v>
          </cell>
          <cell r="O1924">
            <v>942</v>
          </cell>
          <cell r="P1924">
            <v>942</v>
          </cell>
          <cell r="Q1924">
            <v>938</v>
          </cell>
        </row>
        <row r="1925">
          <cell r="B1925" t="str">
            <v>30808081302</v>
          </cell>
          <cell r="C1925" t="str">
            <v>30808</v>
          </cell>
          <cell r="D1925">
            <v>1302</v>
          </cell>
          <cell r="E1925">
            <v>22000</v>
          </cell>
          <cell r="F1925">
            <v>1833</v>
          </cell>
          <cell r="G1925">
            <v>1833</v>
          </cell>
          <cell r="H1925">
            <v>1833</v>
          </cell>
          <cell r="I1925">
            <v>1833</v>
          </cell>
          <cell r="J1925">
            <v>1833</v>
          </cell>
          <cell r="K1925">
            <v>1833</v>
          </cell>
          <cell r="L1925">
            <v>1833</v>
          </cell>
          <cell r="M1925">
            <v>1833</v>
          </cell>
          <cell r="N1925">
            <v>1833</v>
          </cell>
          <cell r="O1925">
            <v>1833</v>
          </cell>
          <cell r="P1925">
            <v>1833</v>
          </cell>
          <cell r="Q1925">
            <v>1837</v>
          </cell>
        </row>
        <row r="1926">
          <cell r="B1926" t="str">
            <v>30808082103</v>
          </cell>
          <cell r="C1926" t="str">
            <v>30808</v>
          </cell>
          <cell r="D1926">
            <v>2103</v>
          </cell>
          <cell r="E1926">
            <v>47900</v>
          </cell>
          <cell r="F1926">
            <v>3992</v>
          </cell>
          <cell r="G1926">
            <v>3992</v>
          </cell>
          <cell r="H1926">
            <v>3992</v>
          </cell>
          <cell r="I1926">
            <v>3992</v>
          </cell>
          <cell r="J1926">
            <v>3992</v>
          </cell>
          <cell r="K1926">
            <v>3992</v>
          </cell>
          <cell r="L1926">
            <v>3992</v>
          </cell>
          <cell r="M1926">
            <v>3992</v>
          </cell>
          <cell r="N1926">
            <v>3992</v>
          </cell>
          <cell r="O1926">
            <v>3992</v>
          </cell>
          <cell r="P1926">
            <v>3992</v>
          </cell>
          <cell r="Q1926">
            <v>3988</v>
          </cell>
        </row>
        <row r="1927">
          <cell r="B1927" t="str">
            <v>30808082201</v>
          </cell>
          <cell r="C1927" t="str">
            <v>30808</v>
          </cell>
          <cell r="D1927">
            <v>2201</v>
          </cell>
          <cell r="E1927">
            <v>700</v>
          </cell>
          <cell r="F1927">
            <v>58</v>
          </cell>
          <cell r="G1927">
            <v>58</v>
          </cell>
          <cell r="H1927">
            <v>58</v>
          </cell>
          <cell r="I1927">
            <v>58</v>
          </cell>
          <cell r="J1927">
            <v>58</v>
          </cell>
          <cell r="K1927">
            <v>58</v>
          </cell>
          <cell r="L1927">
            <v>58</v>
          </cell>
          <cell r="M1927">
            <v>58</v>
          </cell>
          <cell r="N1927">
            <v>58</v>
          </cell>
          <cell r="O1927">
            <v>58</v>
          </cell>
          <cell r="P1927">
            <v>58</v>
          </cell>
          <cell r="Q1927">
            <v>62</v>
          </cell>
        </row>
        <row r="1928">
          <cell r="B1928" t="str">
            <v>30808082202</v>
          </cell>
          <cell r="C1928" t="str">
            <v>30808</v>
          </cell>
          <cell r="D1928">
            <v>2202</v>
          </cell>
          <cell r="E1928">
            <v>142263</v>
          </cell>
          <cell r="F1928">
            <v>11855</v>
          </cell>
          <cell r="G1928">
            <v>11855</v>
          </cell>
          <cell r="H1928">
            <v>11855</v>
          </cell>
          <cell r="I1928">
            <v>11855</v>
          </cell>
          <cell r="J1928">
            <v>11855</v>
          </cell>
          <cell r="K1928">
            <v>11855</v>
          </cell>
          <cell r="L1928">
            <v>11855</v>
          </cell>
          <cell r="M1928">
            <v>11855</v>
          </cell>
          <cell r="N1928">
            <v>11855</v>
          </cell>
          <cell r="O1928">
            <v>11855</v>
          </cell>
          <cell r="P1928">
            <v>11855</v>
          </cell>
          <cell r="Q1928">
            <v>11858</v>
          </cell>
        </row>
        <row r="1929">
          <cell r="B1929" t="str">
            <v>30808082207</v>
          </cell>
          <cell r="C1929" t="str">
            <v>30808</v>
          </cell>
          <cell r="D1929">
            <v>2207</v>
          </cell>
          <cell r="E1929">
            <v>39417</v>
          </cell>
          <cell r="F1929">
            <v>3285</v>
          </cell>
          <cell r="G1929">
            <v>3285</v>
          </cell>
          <cell r="H1929">
            <v>3285</v>
          </cell>
          <cell r="I1929">
            <v>3285</v>
          </cell>
          <cell r="J1929">
            <v>3285</v>
          </cell>
          <cell r="K1929">
            <v>3285</v>
          </cell>
          <cell r="L1929">
            <v>3285</v>
          </cell>
          <cell r="M1929">
            <v>3285</v>
          </cell>
          <cell r="N1929">
            <v>3285</v>
          </cell>
          <cell r="O1929">
            <v>3285</v>
          </cell>
          <cell r="P1929">
            <v>3285</v>
          </cell>
          <cell r="Q1929">
            <v>3282</v>
          </cell>
        </row>
        <row r="1930">
          <cell r="B1930" t="str">
            <v>30808082701</v>
          </cell>
          <cell r="C1930" t="str">
            <v>30808</v>
          </cell>
          <cell r="D1930">
            <v>2701</v>
          </cell>
          <cell r="E1930">
            <v>90500</v>
          </cell>
          <cell r="F1930">
            <v>7542</v>
          </cell>
          <cell r="G1930">
            <v>7542</v>
          </cell>
          <cell r="H1930">
            <v>7542</v>
          </cell>
          <cell r="I1930">
            <v>7542</v>
          </cell>
          <cell r="J1930">
            <v>7542</v>
          </cell>
          <cell r="K1930">
            <v>7542</v>
          </cell>
          <cell r="L1930">
            <v>7542</v>
          </cell>
          <cell r="M1930">
            <v>7542</v>
          </cell>
          <cell r="N1930">
            <v>7542</v>
          </cell>
          <cell r="O1930">
            <v>7542</v>
          </cell>
          <cell r="P1930">
            <v>7542</v>
          </cell>
          <cell r="Q1930">
            <v>7538</v>
          </cell>
        </row>
        <row r="1931">
          <cell r="B1931" t="str">
            <v>30808082702</v>
          </cell>
          <cell r="C1931" t="str">
            <v>30808</v>
          </cell>
          <cell r="D1931">
            <v>2702</v>
          </cell>
          <cell r="E1931">
            <v>2500</v>
          </cell>
          <cell r="F1931">
            <v>208</v>
          </cell>
          <cell r="G1931">
            <v>208</v>
          </cell>
          <cell r="H1931">
            <v>208</v>
          </cell>
          <cell r="I1931">
            <v>208</v>
          </cell>
          <cell r="J1931">
            <v>208</v>
          </cell>
          <cell r="K1931">
            <v>208</v>
          </cell>
          <cell r="L1931">
            <v>208</v>
          </cell>
          <cell r="M1931">
            <v>208</v>
          </cell>
          <cell r="N1931">
            <v>208</v>
          </cell>
          <cell r="O1931">
            <v>208</v>
          </cell>
          <cell r="P1931">
            <v>208</v>
          </cell>
          <cell r="Q1931">
            <v>212</v>
          </cell>
        </row>
        <row r="1932">
          <cell r="B1932" t="str">
            <v>30808082705</v>
          </cell>
          <cell r="C1932" t="str">
            <v>30808</v>
          </cell>
          <cell r="D1932">
            <v>2705</v>
          </cell>
          <cell r="E1932">
            <v>45400</v>
          </cell>
          <cell r="F1932">
            <v>3783</v>
          </cell>
          <cell r="G1932">
            <v>3783</v>
          </cell>
          <cell r="H1932">
            <v>3783</v>
          </cell>
          <cell r="I1932">
            <v>3783</v>
          </cell>
          <cell r="J1932">
            <v>3783</v>
          </cell>
          <cell r="K1932">
            <v>3783</v>
          </cell>
          <cell r="L1932">
            <v>3783</v>
          </cell>
          <cell r="M1932">
            <v>3783</v>
          </cell>
          <cell r="N1932">
            <v>3783</v>
          </cell>
          <cell r="O1932">
            <v>3783</v>
          </cell>
          <cell r="P1932">
            <v>3783</v>
          </cell>
          <cell r="Q1932">
            <v>3787</v>
          </cell>
        </row>
        <row r="1933">
          <cell r="B1933" t="str">
            <v>30808082900</v>
          </cell>
          <cell r="C1933" t="str">
            <v>30808</v>
          </cell>
          <cell r="D1933">
            <v>2900</v>
          </cell>
          <cell r="E1933">
            <v>10300</v>
          </cell>
          <cell r="F1933">
            <v>858</v>
          </cell>
          <cell r="G1933">
            <v>858</v>
          </cell>
          <cell r="H1933">
            <v>858</v>
          </cell>
          <cell r="I1933">
            <v>858</v>
          </cell>
          <cell r="J1933">
            <v>858</v>
          </cell>
          <cell r="K1933">
            <v>858</v>
          </cell>
          <cell r="L1933">
            <v>858</v>
          </cell>
          <cell r="M1933">
            <v>858</v>
          </cell>
          <cell r="N1933">
            <v>858</v>
          </cell>
          <cell r="O1933">
            <v>858</v>
          </cell>
          <cell r="P1933">
            <v>858</v>
          </cell>
          <cell r="Q1933">
            <v>862</v>
          </cell>
        </row>
        <row r="1934">
          <cell r="B1934" t="str">
            <v>30808082907</v>
          </cell>
          <cell r="C1934" t="str">
            <v>30808</v>
          </cell>
          <cell r="D1934">
            <v>2907</v>
          </cell>
          <cell r="E1934">
            <v>12600</v>
          </cell>
          <cell r="F1934">
            <v>1050</v>
          </cell>
          <cell r="G1934">
            <v>1050</v>
          </cell>
          <cell r="H1934">
            <v>1050</v>
          </cell>
          <cell r="I1934">
            <v>1050</v>
          </cell>
          <cell r="J1934">
            <v>1050</v>
          </cell>
          <cell r="K1934">
            <v>1050</v>
          </cell>
          <cell r="L1934">
            <v>1050</v>
          </cell>
          <cell r="M1934">
            <v>1050</v>
          </cell>
          <cell r="N1934">
            <v>1050</v>
          </cell>
          <cell r="O1934">
            <v>1050</v>
          </cell>
          <cell r="P1934">
            <v>1050</v>
          </cell>
          <cell r="Q1934">
            <v>1050</v>
          </cell>
        </row>
        <row r="1935">
          <cell r="B1935" t="str">
            <v>30808082908</v>
          </cell>
          <cell r="C1935" t="str">
            <v>30808</v>
          </cell>
          <cell r="D1935">
            <v>2908</v>
          </cell>
          <cell r="E1935">
            <v>32500</v>
          </cell>
          <cell r="F1935">
            <v>2708</v>
          </cell>
          <cell r="G1935">
            <v>2708</v>
          </cell>
          <cell r="H1935">
            <v>2708</v>
          </cell>
          <cell r="I1935">
            <v>2708</v>
          </cell>
          <cell r="J1935">
            <v>2708</v>
          </cell>
          <cell r="K1935">
            <v>2708</v>
          </cell>
          <cell r="L1935">
            <v>2708</v>
          </cell>
          <cell r="M1935">
            <v>2708</v>
          </cell>
          <cell r="N1935">
            <v>2708</v>
          </cell>
          <cell r="O1935">
            <v>2708</v>
          </cell>
          <cell r="P1935">
            <v>2708</v>
          </cell>
          <cell r="Q1935">
            <v>2712</v>
          </cell>
        </row>
        <row r="1936">
          <cell r="B1936" t="str">
            <v>30808083101</v>
          </cell>
          <cell r="C1936" t="str">
            <v>30808</v>
          </cell>
          <cell r="D1936">
            <v>3101</v>
          </cell>
          <cell r="E1936">
            <v>47500</v>
          </cell>
          <cell r="F1936">
            <v>3958</v>
          </cell>
          <cell r="G1936">
            <v>3958</v>
          </cell>
          <cell r="H1936">
            <v>3958</v>
          </cell>
          <cell r="I1936">
            <v>3958</v>
          </cell>
          <cell r="J1936">
            <v>3958</v>
          </cell>
          <cell r="K1936">
            <v>3958</v>
          </cell>
          <cell r="L1936">
            <v>3958</v>
          </cell>
          <cell r="M1936">
            <v>3958</v>
          </cell>
          <cell r="N1936">
            <v>3958</v>
          </cell>
          <cell r="O1936">
            <v>3958</v>
          </cell>
          <cell r="P1936">
            <v>3958</v>
          </cell>
          <cell r="Q1936">
            <v>3962</v>
          </cell>
        </row>
        <row r="1937">
          <cell r="B1937" t="str">
            <v>30808083103</v>
          </cell>
          <cell r="C1937" t="str">
            <v>30808</v>
          </cell>
          <cell r="D1937">
            <v>3103</v>
          </cell>
          <cell r="E1937">
            <v>48400</v>
          </cell>
          <cell r="F1937">
            <v>4033</v>
          </cell>
          <cell r="G1937">
            <v>4033</v>
          </cell>
          <cell r="H1937">
            <v>4033</v>
          </cell>
          <cell r="I1937">
            <v>4033</v>
          </cell>
          <cell r="J1937">
            <v>4033</v>
          </cell>
          <cell r="K1937">
            <v>4033</v>
          </cell>
          <cell r="L1937">
            <v>4033</v>
          </cell>
          <cell r="M1937">
            <v>4033</v>
          </cell>
          <cell r="N1937">
            <v>4033</v>
          </cell>
          <cell r="O1937">
            <v>4033</v>
          </cell>
          <cell r="P1937">
            <v>4033</v>
          </cell>
          <cell r="Q1937">
            <v>4037</v>
          </cell>
        </row>
        <row r="1938">
          <cell r="B1938" t="str">
            <v>30808083106</v>
          </cell>
          <cell r="C1938" t="str">
            <v>30808</v>
          </cell>
          <cell r="D1938">
            <v>3106</v>
          </cell>
          <cell r="E1938">
            <v>5300</v>
          </cell>
          <cell r="F1938">
            <v>442</v>
          </cell>
          <cell r="G1938">
            <v>442</v>
          </cell>
          <cell r="H1938">
            <v>442</v>
          </cell>
          <cell r="I1938">
            <v>442</v>
          </cell>
          <cell r="J1938">
            <v>442</v>
          </cell>
          <cell r="K1938">
            <v>442</v>
          </cell>
          <cell r="L1938">
            <v>442</v>
          </cell>
          <cell r="M1938">
            <v>442</v>
          </cell>
          <cell r="N1938">
            <v>442</v>
          </cell>
          <cell r="O1938">
            <v>442</v>
          </cell>
          <cell r="P1938">
            <v>442</v>
          </cell>
          <cell r="Q1938">
            <v>438</v>
          </cell>
        </row>
        <row r="1939">
          <cell r="B1939" t="str">
            <v>30808083302</v>
          </cell>
          <cell r="C1939" t="str">
            <v>30808</v>
          </cell>
          <cell r="D1939">
            <v>3302</v>
          </cell>
          <cell r="E1939">
            <v>158900</v>
          </cell>
          <cell r="F1939">
            <v>13242</v>
          </cell>
          <cell r="G1939">
            <v>13242</v>
          </cell>
          <cell r="H1939">
            <v>13242</v>
          </cell>
          <cell r="I1939">
            <v>13242</v>
          </cell>
          <cell r="J1939">
            <v>13242</v>
          </cell>
          <cell r="K1939">
            <v>13242</v>
          </cell>
          <cell r="L1939">
            <v>13242</v>
          </cell>
          <cell r="M1939">
            <v>13242</v>
          </cell>
          <cell r="N1939">
            <v>13242</v>
          </cell>
          <cell r="O1939">
            <v>13242</v>
          </cell>
          <cell r="P1939">
            <v>13242</v>
          </cell>
          <cell r="Q1939">
            <v>13238</v>
          </cell>
        </row>
        <row r="1940">
          <cell r="B1940" t="str">
            <v>30808083303</v>
          </cell>
          <cell r="C1940" t="str">
            <v>30808</v>
          </cell>
          <cell r="D1940">
            <v>3303</v>
          </cell>
          <cell r="E1940">
            <v>6200</v>
          </cell>
          <cell r="F1940">
            <v>517</v>
          </cell>
          <cell r="G1940">
            <v>517</v>
          </cell>
          <cell r="H1940">
            <v>517</v>
          </cell>
          <cell r="I1940">
            <v>517</v>
          </cell>
          <cell r="J1940">
            <v>517</v>
          </cell>
          <cell r="K1940">
            <v>517</v>
          </cell>
          <cell r="L1940">
            <v>517</v>
          </cell>
          <cell r="M1940">
            <v>517</v>
          </cell>
          <cell r="N1940">
            <v>517</v>
          </cell>
          <cell r="O1940">
            <v>517</v>
          </cell>
          <cell r="P1940">
            <v>517</v>
          </cell>
          <cell r="Q1940">
            <v>513</v>
          </cell>
        </row>
        <row r="1941">
          <cell r="B1941" t="str">
            <v>30808083401</v>
          </cell>
          <cell r="C1941" t="str">
            <v>30808</v>
          </cell>
          <cell r="D1941">
            <v>3401</v>
          </cell>
          <cell r="E1941">
            <v>23000</v>
          </cell>
          <cell r="F1941">
            <v>1917</v>
          </cell>
          <cell r="G1941">
            <v>1917</v>
          </cell>
          <cell r="H1941">
            <v>1917</v>
          </cell>
          <cell r="I1941">
            <v>1917</v>
          </cell>
          <cell r="J1941">
            <v>1917</v>
          </cell>
          <cell r="K1941">
            <v>1917</v>
          </cell>
          <cell r="L1941">
            <v>1917</v>
          </cell>
          <cell r="M1941">
            <v>1917</v>
          </cell>
          <cell r="N1941">
            <v>1917</v>
          </cell>
          <cell r="O1941">
            <v>1917</v>
          </cell>
          <cell r="P1941">
            <v>1917</v>
          </cell>
          <cell r="Q1941">
            <v>1913</v>
          </cell>
        </row>
        <row r="1942">
          <cell r="B1942" t="str">
            <v>30809081302</v>
          </cell>
          <cell r="C1942" t="str">
            <v>30809</v>
          </cell>
          <cell r="D1942">
            <v>1302</v>
          </cell>
          <cell r="E1942">
            <v>60900</v>
          </cell>
          <cell r="F1942">
            <v>5075</v>
          </cell>
          <cell r="G1942">
            <v>5075</v>
          </cell>
          <cell r="H1942">
            <v>5075</v>
          </cell>
          <cell r="I1942">
            <v>5075</v>
          </cell>
          <cell r="J1942">
            <v>5075</v>
          </cell>
          <cell r="K1942">
            <v>5075</v>
          </cell>
          <cell r="L1942">
            <v>5075</v>
          </cell>
          <cell r="M1942">
            <v>5075</v>
          </cell>
          <cell r="N1942">
            <v>5075</v>
          </cell>
          <cell r="O1942">
            <v>5075</v>
          </cell>
          <cell r="P1942">
            <v>5075</v>
          </cell>
          <cell r="Q1942">
            <v>5075</v>
          </cell>
        </row>
        <row r="1943">
          <cell r="B1943" t="str">
            <v>30809082103</v>
          </cell>
          <cell r="C1943" t="str">
            <v>30809</v>
          </cell>
          <cell r="D1943">
            <v>2103</v>
          </cell>
          <cell r="E1943">
            <v>2600</v>
          </cell>
          <cell r="F1943">
            <v>217</v>
          </cell>
          <cell r="G1943">
            <v>217</v>
          </cell>
          <cell r="H1943">
            <v>217</v>
          </cell>
          <cell r="I1943">
            <v>217</v>
          </cell>
          <cell r="J1943">
            <v>217</v>
          </cell>
          <cell r="K1943">
            <v>217</v>
          </cell>
          <cell r="L1943">
            <v>217</v>
          </cell>
          <cell r="M1943">
            <v>217</v>
          </cell>
          <cell r="N1943">
            <v>217</v>
          </cell>
          <cell r="O1943">
            <v>217</v>
          </cell>
          <cell r="P1943">
            <v>217</v>
          </cell>
          <cell r="Q1943">
            <v>213</v>
          </cell>
        </row>
        <row r="1944">
          <cell r="B1944" t="str">
            <v>30809082202</v>
          </cell>
          <cell r="C1944" t="str">
            <v>30809</v>
          </cell>
          <cell r="D1944">
            <v>2202</v>
          </cell>
          <cell r="E1944">
            <v>98280</v>
          </cell>
          <cell r="F1944">
            <v>8190</v>
          </cell>
          <cell r="G1944">
            <v>8190</v>
          </cell>
          <cell r="H1944">
            <v>8190</v>
          </cell>
          <cell r="I1944">
            <v>8190</v>
          </cell>
          <cell r="J1944">
            <v>8190</v>
          </cell>
          <cell r="K1944">
            <v>8190</v>
          </cell>
          <cell r="L1944">
            <v>8190</v>
          </cell>
          <cell r="M1944">
            <v>8190</v>
          </cell>
          <cell r="N1944">
            <v>8190</v>
          </cell>
          <cell r="O1944">
            <v>8190</v>
          </cell>
          <cell r="P1944">
            <v>8190</v>
          </cell>
          <cell r="Q1944">
            <v>8190</v>
          </cell>
        </row>
        <row r="1945">
          <cell r="B1945" t="str">
            <v>30809082207</v>
          </cell>
          <cell r="C1945" t="str">
            <v>30809</v>
          </cell>
          <cell r="D1945">
            <v>2207</v>
          </cell>
          <cell r="E1945">
            <v>1659</v>
          </cell>
          <cell r="F1945">
            <v>138</v>
          </cell>
          <cell r="G1945">
            <v>138</v>
          </cell>
          <cell r="H1945">
            <v>138</v>
          </cell>
          <cell r="I1945">
            <v>138</v>
          </cell>
          <cell r="J1945">
            <v>138</v>
          </cell>
          <cell r="K1945">
            <v>138</v>
          </cell>
          <cell r="L1945">
            <v>138</v>
          </cell>
          <cell r="M1945">
            <v>138</v>
          </cell>
          <cell r="N1945">
            <v>138</v>
          </cell>
          <cell r="O1945">
            <v>138</v>
          </cell>
          <cell r="P1945">
            <v>138</v>
          </cell>
          <cell r="Q1945">
            <v>141</v>
          </cell>
        </row>
        <row r="1946">
          <cell r="B1946" t="str">
            <v>30809082208</v>
          </cell>
          <cell r="C1946" t="str">
            <v>30809</v>
          </cell>
          <cell r="D1946">
            <v>2208</v>
          </cell>
          <cell r="E1946">
            <v>4623</v>
          </cell>
          <cell r="F1946">
            <v>385</v>
          </cell>
          <cell r="G1946">
            <v>385</v>
          </cell>
          <cell r="H1946">
            <v>385</v>
          </cell>
          <cell r="I1946">
            <v>385</v>
          </cell>
          <cell r="J1946">
            <v>385</v>
          </cell>
          <cell r="K1946">
            <v>385</v>
          </cell>
          <cell r="L1946">
            <v>385</v>
          </cell>
          <cell r="M1946">
            <v>385</v>
          </cell>
          <cell r="N1946">
            <v>385</v>
          </cell>
          <cell r="O1946">
            <v>385</v>
          </cell>
          <cell r="P1946">
            <v>385</v>
          </cell>
          <cell r="Q1946">
            <v>388</v>
          </cell>
        </row>
        <row r="1947">
          <cell r="B1947" t="str">
            <v>30809082701</v>
          </cell>
          <cell r="C1947" t="str">
            <v>30809</v>
          </cell>
          <cell r="D1947">
            <v>2701</v>
          </cell>
          <cell r="E1947">
            <v>312700</v>
          </cell>
          <cell r="F1947">
            <v>26058</v>
          </cell>
          <cell r="G1947">
            <v>26058</v>
          </cell>
          <cell r="H1947">
            <v>26058</v>
          </cell>
          <cell r="I1947">
            <v>26058</v>
          </cell>
          <cell r="J1947">
            <v>26058</v>
          </cell>
          <cell r="K1947">
            <v>26058</v>
          </cell>
          <cell r="L1947">
            <v>26058</v>
          </cell>
          <cell r="M1947">
            <v>26058</v>
          </cell>
          <cell r="N1947">
            <v>26058</v>
          </cell>
          <cell r="O1947">
            <v>26058</v>
          </cell>
          <cell r="P1947">
            <v>26058</v>
          </cell>
          <cell r="Q1947">
            <v>26062</v>
          </cell>
        </row>
        <row r="1948">
          <cell r="B1948" t="str">
            <v>30809082702</v>
          </cell>
          <cell r="C1948" t="str">
            <v>30809</v>
          </cell>
          <cell r="D1948">
            <v>2702</v>
          </cell>
          <cell r="E1948">
            <v>3200</v>
          </cell>
          <cell r="F1948">
            <v>267</v>
          </cell>
          <cell r="G1948">
            <v>267</v>
          </cell>
          <cell r="H1948">
            <v>267</v>
          </cell>
          <cell r="I1948">
            <v>267</v>
          </cell>
          <cell r="J1948">
            <v>267</v>
          </cell>
          <cell r="K1948">
            <v>267</v>
          </cell>
          <cell r="L1948">
            <v>267</v>
          </cell>
          <cell r="M1948">
            <v>267</v>
          </cell>
          <cell r="N1948">
            <v>267</v>
          </cell>
          <cell r="O1948">
            <v>267</v>
          </cell>
          <cell r="P1948">
            <v>267</v>
          </cell>
          <cell r="Q1948">
            <v>263</v>
          </cell>
        </row>
        <row r="1949">
          <cell r="B1949" t="str">
            <v>30809082900</v>
          </cell>
          <cell r="C1949" t="str">
            <v>30809</v>
          </cell>
          <cell r="D1949">
            <v>2900</v>
          </cell>
          <cell r="E1949">
            <v>10700</v>
          </cell>
          <cell r="F1949">
            <v>892</v>
          </cell>
          <cell r="G1949">
            <v>892</v>
          </cell>
          <cell r="H1949">
            <v>892</v>
          </cell>
          <cell r="I1949">
            <v>892</v>
          </cell>
          <cell r="J1949">
            <v>892</v>
          </cell>
          <cell r="K1949">
            <v>892</v>
          </cell>
          <cell r="L1949">
            <v>892</v>
          </cell>
          <cell r="M1949">
            <v>892</v>
          </cell>
          <cell r="N1949">
            <v>892</v>
          </cell>
          <cell r="O1949">
            <v>892</v>
          </cell>
          <cell r="P1949">
            <v>892</v>
          </cell>
          <cell r="Q1949">
            <v>888</v>
          </cell>
        </row>
        <row r="1950">
          <cell r="B1950" t="str">
            <v>30809083101</v>
          </cell>
          <cell r="C1950" t="str">
            <v>30809</v>
          </cell>
          <cell r="D1950">
            <v>3101</v>
          </cell>
          <cell r="E1950">
            <v>21000</v>
          </cell>
          <cell r="F1950">
            <v>1750</v>
          </cell>
          <cell r="G1950">
            <v>1750</v>
          </cell>
          <cell r="H1950">
            <v>1750</v>
          </cell>
          <cell r="I1950">
            <v>1750</v>
          </cell>
          <cell r="J1950">
            <v>1750</v>
          </cell>
          <cell r="K1950">
            <v>1750</v>
          </cell>
          <cell r="L1950">
            <v>1750</v>
          </cell>
          <cell r="M1950">
            <v>1750</v>
          </cell>
          <cell r="N1950">
            <v>1750</v>
          </cell>
          <cell r="O1950">
            <v>1750</v>
          </cell>
          <cell r="P1950">
            <v>1750</v>
          </cell>
          <cell r="Q1950">
            <v>1750</v>
          </cell>
        </row>
        <row r="1951">
          <cell r="B1951" t="str">
            <v>30809083302</v>
          </cell>
          <cell r="C1951" t="str">
            <v>30809</v>
          </cell>
          <cell r="D1951">
            <v>3302</v>
          </cell>
          <cell r="E1951">
            <v>287800</v>
          </cell>
          <cell r="F1951">
            <v>23983</v>
          </cell>
          <cell r="G1951">
            <v>23983</v>
          </cell>
          <cell r="H1951">
            <v>23983</v>
          </cell>
          <cell r="I1951">
            <v>23983</v>
          </cell>
          <cell r="J1951">
            <v>23983</v>
          </cell>
          <cell r="K1951">
            <v>23983</v>
          </cell>
          <cell r="L1951">
            <v>23983</v>
          </cell>
          <cell r="M1951">
            <v>23983</v>
          </cell>
          <cell r="N1951">
            <v>23983</v>
          </cell>
          <cell r="O1951">
            <v>23983</v>
          </cell>
          <cell r="P1951">
            <v>23983</v>
          </cell>
          <cell r="Q1951">
            <v>23987</v>
          </cell>
        </row>
        <row r="1952">
          <cell r="B1952" t="str">
            <v>30809083303</v>
          </cell>
          <cell r="C1952" t="str">
            <v>30809</v>
          </cell>
          <cell r="D1952">
            <v>3303</v>
          </cell>
          <cell r="E1952">
            <v>5200</v>
          </cell>
          <cell r="F1952">
            <v>433</v>
          </cell>
          <cell r="G1952">
            <v>433</v>
          </cell>
          <cell r="H1952">
            <v>433</v>
          </cell>
          <cell r="I1952">
            <v>433</v>
          </cell>
          <cell r="J1952">
            <v>433</v>
          </cell>
          <cell r="K1952">
            <v>433</v>
          </cell>
          <cell r="L1952">
            <v>433</v>
          </cell>
          <cell r="M1952">
            <v>433</v>
          </cell>
          <cell r="N1952">
            <v>433</v>
          </cell>
          <cell r="O1952">
            <v>433</v>
          </cell>
          <cell r="P1952">
            <v>433</v>
          </cell>
          <cell r="Q1952">
            <v>437</v>
          </cell>
        </row>
        <row r="1953">
          <cell r="B1953" t="str">
            <v>30809083410</v>
          </cell>
          <cell r="C1953" t="str">
            <v>30809</v>
          </cell>
          <cell r="D1953">
            <v>3410</v>
          </cell>
          <cell r="E1953">
            <v>0</v>
          </cell>
          <cell r="F1953">
            <v>0</v>
          </cell>
          <cell r="G1953">
            <v>0</v>
          </cell>
          <cell r="H1953">
            <v>0</v>
          </cell>
          <cell r="I1953">
            <v>0</v>
          </cell>
          <cell r="J1953">
            <v>0</v>
          </cell>
          <cell r="K1953">
            <v>0</v>
          </cell>
          <cell r="L1953">
            <v>0</v>
          </cell>
          <cell r="M1953">
            <v>0</v>
          </cell>
          <cell r="N1953">
            <v>0</v>
          </cell>
          <cell r="O1953">
            <v>0</v>
          </cell>
          <cell r="P1953">
            <v>0</v>
          </cell>
          <cell r="Q1953">
            <v>0</v>
          </cell>
        </row>
        <row r="1954">
          <cell r="B1954" t="str">
            <v>30810081302</v>
          </cell>
          <cell r="C1954" t="str">
            <v>30810</v>
          </cell>
          <cell r="D1954">
            <v>1302</v>
          </cell>
          <cell r="E1954">
            <v>19800</v>
          </cell>
          <cell r="F1954">
            <v>1650</v>
          </cell>
          <cell r="G1954">
            <v>1650</v>
          </cell>
          <cell r="H1954">
            <v>1650</v>
          </cell>
          <cell r="I1954">
            <v>1650</v>
          </cell>
          <cell r="J1954">
            <v>1650</v>
          </cell>
          <cell r="K1954">
            <v>1650</v>
          </cell>
          <cell r="L1954">
            <v>1650</v>
          </cell>
          <cell r="M1954">
            <v>1650</v>
          </cell>
          <cell r="N1954">
            <v>1650</v>
          </cell>
          <cell r="O1954">
            <v>1650</v>
          </cell>
          <cell r="P1954">
            <v>1650</v>
          </cell>
          <cell r="Q1954">
            <v>1650</v>
          </cell>
        </row>
        <row r="1955">
          <cell r="B1955" t="str">
            <v>30810082701</v>
          </cell>
          <cell r="C1955" t="str">
            <v>30810</v>
          </cell>
          <cell r="D1955">
            <v>2701</v>
          </cell>
          <cell r="E1955">
            <v>17400</v>
          </cell>
          <cell r="F1955">
            <v>1450</v>
          </cell>
          <cell r="G1955">
            <v>1450</v>
          </cell>
          <cell r="H1955">
            <v>1450</v>
          </cell>
          <cell r="I1955">
            <v>1450</v>
          </cell>
          <cell r="J1955">
            <v>1450</v>
          </cell>
          <cell r="K1955">
            <v>1450</v>
          </cell>
          <cell r="L1955">
            <v>1450</v>
          </cell>
          <cell r="M1955">
            <v>1450</v>
          </cell>
          <cell r="N1955">
            <v>1450</v>
          </cell>
          <cell r="O1955">
            <v>1450</v>
          </cell>
          <cell r="P1955">
            <v>1450</v>
          </cell>
          <cell r="Q1955">
            <v>1450</v>
          </cell>
        </row>
        <row r="1956">
          <cell r="B1956" t="str">
            <v>30810082702</v>
          </cell>
          <cell r="C1956" t="str">
            <v>30810</v>
          </cell>
          <cell r="D1956">
            <v>2702</v>
          </cell>
          <cell r="E1956">
            <v>1300</v>
          </cell>
          <cell r="F1956">
            <v>108</v>
          </cell>
          <cell r="G1956">
            <v>108</v>
          </cell>
          <cell r="H1956">
            <v>108</v>
          </cell>
          <cell r="I1956">
            <v>108</v>
          </cell>
          <cell r="J1956">
            <v>108</v>
          </cell>
          <cell r="K1956">
            <v>108</v>
          </cell>
          <cell r="L1956">
            <v>108</v>
          </cell>
          <cell r="M1956">
            <v>108</v>
          </cell>
          <cell r="N1956">
            <v>108</v>
          </cell>
          <cell r="O1956">
            <v>108</v>
          </cell>
          <cell r="P1956">
            <v>108</v>
          </cell>
          <cell r="Q1956">
            <v>112</v>
          </cell>
        </row>
        <row r="1957">
          <cell r="B1957" t="str">
            <v>30810082900</v>
          </cell>
          <cell r="C1957" t="str">
            <v>30810</v>
          </cell>
          <cell r="D1957">
            <v>2900</v>
          </cell>
          <cell r="E1957">
            <v>0</v>
          </cell>
          <cell r="F1957">
            <v>0</v>
          </cell>
          <cell r="G1957">
            <v>0</v>
          </cell>
          <cell r="H1957">
            <v>0</v>
          </cell>
          <cell r="I1957">
            <v>0</v>
          </cell>
          <cell r="J1957">
            <v>0</v>
          </cell>
          <cell r="K1957">
            <v>0</v>
          </cell>
          <cell r="L1957">
            <v>0</v>
          </cell>
          <cell r="M1957">
            <v>0</v>
          </cell>
          <cell r="N1957">
            <v>0</v>
          </cell>
          <cell r="O1957">
            <v>0</v>
          </cell>
          <cell r="P1957">
            <v>0</v>
          </cell>
          <cell r="Q1957">
            <v>0</v>
          </cell>
        </row>
        <row r="1958">
          <cell r="B1958" t="str">
            <v>30810083101</v>
          </cell>
          <cell r="C1958" t="str">
            <v>30810</v>
          </cell>
          <cell r="D1958">
            <v>3101</v>
          </cell>
          <cell r="E1958">
            <v>36500</v>
          </cell>
          <cell r="F1958">
            <v>3042</v>
          </cell>
          <cell r="G1958">
            <v>3042</v>
          </cell>
          <cell r="H1958">
            <v>3042</v>
          </cell>
          <cell r="I1958">
            <v>3042</v>
          </cell>
          <cell r="J1958">
            <v>3042</v>
          </cell>
          <cell r="K1958">
            <v>3042</v>
          </cell>
          <cell r="L1958">
            <v>3042</v>
          </cell>
          <cell r="M1958">
            <v>3042</v>
          </cell>
          <cell r="N1958">
            <v>3042</v>
          </cell>
          <cell r="O1958">
            <v>3042</v>
          </cell>
          <cell r="P1958">
            <v>3042</v>
          </cell>
          <cell r="Q1958">
            <v>3038</v>
          </cell>
        </row>
        <row r="1959">
          <cell r="B1959" t="str">
            <v>30810083302</v>
          </cell>
          <cell r="C1959" t="str">
            <v>30810</v>
          </cell>
          <cell r="D1959">
            <v>3302</v>
          </cell>
          <cell r="E1959">
            <v>47275</v>
          </cell>
          <cell r="F1959">
            <v>3940</v>
          </cell>
          <cell r="G1959">
            <v>3940</v>
          </cell>
          <cell r="H1959">
            <v>3940</v>
          </cell>
          <cell r="I1959">
            <v>3940</v>
          </cell>
          <cell r="J1959">
            <v>3940</v>
          </cell>
          <cell r="K1959">
            <v>3940</v>
          </cell>
          <cell r="L1959">
            <v>3940</v>
          </cell>
          <cell r="M1959">
            <v>3940</v>
          </cell>
          <cell r="N1959">
            <v>3940</v>
          </cell>
          <cell r="O1959">
            <v>3940</v>
          </cell>
          <cell r="P1959">
            <v>3940</v>
          </cell>
          <cell r="Q1959">
            <v>3935</v>
          </cell>
        </row>
        <row r="1960">
          <cell r="B1960" t="str">
            <v>30810083303</v>
          </cell>
          <cell r="C1960" t="str">
            <v>30810</v>
          </cell>
          <cell r="D1960">
            <v>3303</v>
          </cell>
          <cell r="E1960">
            <v>6400</v>
          </cell>
          <cell r="F1960">
            <v>533</v>
          </cell>
          <cell r="G1960">
            <v>533</v>
          </cell>
          <cell r="H1960">
            <v>533</v>
          </cell>
          <cell r="I1960">
            <v>533</v>
          </cell>
          <cell r="J1960">
            <v>533</v>
          </cell>
          <cell r="K1960">
            <v>533</v>
          </cell>
          <cell r="L1960">
            <v>533</v>
          </cell>
          <cell r="M1960">
            <v>533</v>
          </cell>
          <cell r="N1960">
            <v>533</v>
          </cell>
          <cell r="O1960">
            <v>533</v>
          </cell>
          <cell r="P1960">
            <v>533</v>
          </cell>
          <cell r="Q1960">
            <v>537</v>
          </cell>
        </row>
        <row r="1961">
          <cell r="B1961" t="str">
            <v>30811081302</v>
          </cell>
          <cell r="C1961" t="str">
            <v>30811</v>
          </cell>
          <cell r="D1961">
            <v>1302</v>
          </cell>
          <cell r="E1961">
            <v>41000</v>
          </cell>
          <cell r="F1961">
            <v>3417</v>
          </cell>
          <cell r="G1961">
            <v>3417</v>
          </cell>
          <cell r="H1961">
            <v>3417</v>
          </cell>
          <cell r="I1961">
            <v>3417</v>
          </cell>
          <cell r="J1961">
            <v>3417</v>
          </cell>
          <cell r="K1961">
            <v>3417</v>
          </cell>
          <cell r="L1961">
            <v>3417</v>
          </cell>
          <cell r="M1961">
            <v>3417</v>
          </cell>
          <cell r="N1961">
            <v>3417</v>
          </cell>
          <cell r="O1961">
            <v>3417</v>
          </cell>
          <cell r="P1961">
            <v>3417</v>
          </cell>
          <cell r="Q1961">
            <v>3413</v>
          </cell>
        </row>
        <row r="1962">
          <cell r="B1962" t="str">
            <v>30811082103</v>
          </cell>
          <cell r="C1962" t="str">
            <v>30811</v>
          </cell>
          <cell r="D1962">
            <v>2103</v>
          </cell>
          <cell r="E1962">
            <v>30700</v>
          </cell>
          <cell r="F1962">
            <v>2558</v>
          </cell>
          <cell r="G1962">
            <v>2558</v>
          </cell>
          <cell r="H1962">
            <v>2558</v>
          </cell>
          <cell r="I1962">
            <v>2558</v>
          </cell>
          <cell r="J1962">
            <v>2558</v>
          </cell>
          <cell r="K1962">
            <v>2558</v>
          </cell>
          <cell r="L1962">
            <v>2558</v>
          </cell>
          <cell r="M1962">
            <v>2558</v>
          </cell>
          <cell r="N1962">
            <v>2558</v>
          </cell>
          <cell r="O1962">
            <v>2558</v>
          </cell>
          <cell r="P1962">
            <v>2558</v>
          </cell>
          <cell r="Q1962">
            <v>2562</v>
          </cell>
        </row>
        <row r="1963">
          <cell r="B1963" t="str">
            <v>30811082202</v>
          </cell>
          <cell r="C1963" t="str">
            <v>30811</v>
          </cell>
          <cell r="D1963">
            <v>2202</v>
          </cell>
          <cell r="E1963">
            <v>310314</v>
          </cell>
          <cell r="F1963">
            <v>25860</v>
          </cell>
          <cell r="G1963">
            <v>25860</v>
          </cell>
          <cell r="H1963">
            <v>25860</v>
          </cell>
          <cell r="I1963">
            <v>25860</v>
          </cell>
          <cell r="J1963">
            <v>25860</v>
          </cell>
          <cell r="K1963">
            <v>25860</v>
          </cell>
          <cell r="L1963">
            <v>25860</v>
          </cell>
          <cell r="M1963">
            <v>25860</v>
          </cell>
          <cell r="N1963">
            <v>25860</v>
          </cell>
          <cell r="O1963">
            <v>25860</v>
          </cell>
          <cell r="P1963">
            <v>25860</v>
          </cell>
          <cell r="Q1963">
            <v>25854</v>
          </cell>
        </row>
        <row r="1964">
          <cell r="B1964" t="str">
            <v>30811082701</v>
          </cell>
          <cell r="C1964" t="str">
            <v>30811</v>
          </cell>
          <cell r="D1964">
            <v>2701</v>
          </cell>
          <cell r="E1964">
            <v>84600</v>
          </cell>
          <cell r="F1964">
            <v>7050</v>
          </cell>
          <cell r="G1964">
            <v>7050</v>
          </cell>
          <cell r="H1964">
            <v>7050</v>
          </cell>
          <cell r="I1964">
            <v>7050</v>
          </cell>
          <cell r="J1964">
            <v>7050</v>
          </cell>
          <cell r="K1964">
            <v>7050</v>
          </cell>
          <cell r="L1964">
            <v>7050</v>
          </cell>
          <cell r="M1964">
            <v>7050</v>
          </cell>
          <cell r="N1964">
            <v>7050</v>
          </cell>
          <cell r="O1964">
            <v>7050</v>
          </cell>
          <cell r="P1964">
            <v>7050</v>
          </cell>
          <cell r="Q1964">
            <v>7050</v>
          </cell>
        </row>
        <row r="1965">
          <cell r="B1965" t="str">
            <v>30811082702</v>
          </cell>
          <cell r="C1965" t="str">
            <v>30811</v>
          </cell>
          <cell r="D1965">
            <v>2702</v>
          </cell>
          <cell r="E1965">
            <v>16100</v>
          </cell>
          <cell r="F1965">
            <v>1342</v>
          </cell>
          <cell r="G1965">
            <v>1342</v>
          </cell>
          <cell r="H1965">
            <v>1342</v>
          </cell>
          <cell r="I1965">
            <v>1342</v>
          </cell>
          <cell r="J1965">
            <v>1342</v>
          </cell>
          <cell r="K1965">
            <v>1342</v>
          </cell>
          <cell r="L1965">
            <v>1342</v>
          </cell>
          <cell r="M1965">
            <v>1342</v>
          </cell>
          <cell r="N1965">
            <v>1342</v>
          </cell>
          <cell r="O1965">
            <v>1342</v>
          </cell>
          <cell r="P1965">
            <v>1342</v>
          </cell>
          <cell r="Q1965">
            <v>1338</v>
          </cell>
        </row>
        <row r="1966">
          <cell r="B1966" t="str">
            <v>30811082705</v>
          </cell>
          <cell r="C1966" t="str">
            <v>30811</v>
          </cell>
          <cell r="D1966">
            <v>2705</v>
          </cell>
          <cell r="E1966">
            <v>49700</v>
          </cell>
          <cell r="F1966">
            <v>4142</v>
          </cell>
          <cell r="G1966">
            <v>4142</v>
          </cell>
          <cell r="H1966">
            <v>4142</v>
          </cell>
          <cell r="I1966">
            <v>4142</v>
          </cell>
          <cell r="J1966">
            <v>4142</v>
          </cell>
          <cell r="K1966">
            <v>4142</v>
          </cell>
          <cell r="L1966">
            <v>4142</v>
          </cell>
          <cell r="M1966">
            <v>4142</v>
          </cell>
          <cell r="N1966">
            <v>4142</v>
          </cell>
          <cell r="O1966">
            <v>4142</v>
          </cell>
          <cell r="P1966">
            <v>6142</v>
          </cell>
          <cell r="Q1966">
            <v>2138</v>
          </cell>
        </row>
        <row r="1967">
          <cell r="B1967" t="str">
            <v>30811082900</v>
          </cell>
          <cell r="C1967" t="str">
            <v>30811</v>
          </cell>
          <cell r="D1967">
            <v>2900</v>
          </cell>
          <cell r="E1967">
            <v>37800</v>
          </cell>
          <cell r="F1967">
            <v>3150</v>
          </cell>
          <cell r="G1967">
            <v>3150</v>
          </cell>
          <cell r="H1967">
            <v>3150</v>
          </cell>
          <cell r="I1967">
            <v>3150</v>
          </cell>
          <cell r="J1967">
            <v>3150</v>
          </cell>
          <cell r="K1967">
            <v>3150</v>
          </cell>
          <cell r="L1967">
            <v>3150</v>
          </cell>
          <cell r="M1967">
            <v>3150</v>
          </cell>
          <cell r="N1967">
            <v>3150</v>
          </cell>
          <cell r="O1967">
            <v>3150</v>
          </cell>
          <cell r="P1967">
            <v>3150</v>
          </cell>
          <cell r="Q1967">
            <v>3150</v>
          </cell>
        </row>
        <row r="1968">
          <cell r="B1968" t="str">
            <v>30811082907</v>
          </cell>
          <cell r="C1968" t="str">
            <v>30811</v>
          </cell>
          <cell r="D1968">
            <v>2907</v>
          </cell>
          <cell r="E1968">
            <v>152900</v>
          </cell>
          <cell r="F1968">
            <v>12742</v>
          </cell>
          <cell r="G1968">
            <v>12742</v>
          </cell>
          <cell r="H1968">
            <v>12742</v>
          </cell>
          <cell r="I1968">
            <v>12742</v>
          </cell>
          <cell r="J1968">
            <v>12742</v>
          </cell>
          <cell r="K1968">
            <v>12742</v>
          </cell>
          <cell r="L1968">
            <v>12742</v>
          </cell>
          <cell r="M1968">
            <v>12742</v>
          </cell>
          <cell r="N1968">
            <v>12742</v>
          </cell>
          <cell r="O1968">
            <v>12742</v>
          </cell>
          <cell r="P1968">
            <v>12742</v>
          </cell>
          <cell r="Q1968">
            <v>12738</v>
          </cell>
        </row>
        <row r="1969">
          <cell r="B1969" t="str">
            <v>30811082908</v>
          </cell>
          <cell r="C1969" t="str">
            <v>30811</v>
          </cell>
          <cell r="D1969">
            <v>2908</v>
          </cell>
          <cell r="E1969">
            <v>42290</v>
          </cell>
          <cell r="F1969">
            <v>3524</v>
          </cell>
          <cell r="G1969">
            <v>3524</v>
          </cell>
          <cell r="H1969">
            <v>3524</v>
          </cell>
          <cell r="I1969">
            <v>3524</v>
          </cell>
          <cell r="J1969">
            <v>3524</v>
          </cell>
          <cell r="K1969">
            <v>3524</v>
          </cell>
          <cell r="L1969">
            <v>3524</v>
          </cell>
          <cell r="M1969">
            <v>3524</v>
          </cell>
          <cell r="N1969">
            <v>3524</v>
          </cell>
          <cell r="O1969">
            <v>3524</v>
          </cell>
          <cell r="P1969">
            <v>3524</v>
          </cell>
          <cell r="Q1969">
            <v>3526</v>
          </cell>
        </row>
        <row r="1970">
          <cell r="B1970" t="str">
            <v>30811083101</v>
          </cell>
          <cell r="C1970" t="str">
            <v>30811</v>
          </cell>
          <cell r="D1970">
            <v>3101</v>
          </cell>
          <cell r="E1970">
            <v>65700</v>
          </cell>
          <cell r="F1970">
            <v>5475</v>
          </cell>
          <cell r="G1970">
            <v>5475</v>
          </cell>
          <cell r="H1970">
            <v>5475</v>
          </cell>
          <cell r="I1970">
            <v>5475</v>
          </cell>
          <cell r="J1970">
            <v>5475</v>
          </cell>
          <cell r="K1970">
            <v>5475</v>
          </cell>
          <cell r="L1970">
            <v>5475</v>
          </cell>
          <cell r="M1970">
            <v>5475</v>
          </cell>
          <cell r="N1970">
            <v>5475</v>
          </cell>
          <cell r="O1970">
            <v>5475</v>
          </cell>
          <cell r="P1970">
            <v>8475</v>
          </cell>
          <cell r="Q1970">
            <v>2475</v>
          </cell>
        </row>
        <row r="1971">
          <cell r="B1971" t="str">
            <v>30811083103</v>
          </cell>
          <cell r="C1971" t="str">
            <v>30811</v>
          </cell>
          <cell r="D1971">
            <v>3103</v>
          </cell>
          <cell r="E1971">
            <v>91400</v>
          </cell>
          <cell r="F1971">
            <v>7617</v>
          </cell>
          <cell r="G1971">
            <v>7617</v>
          </cell>
          <cell r="H1971">
            <v>7617</v>
          </cell>
          <cell r="I1971">
            <v>7617</v>
          </cell>
          <cell r="J1971">
            <v>7617</v>
          </cell>
          <cell r="K1971">
            <v>7617</v>
          </cell>
          <cell r="L1971">
            <v>7617</v>
          </cell>
          <cell r="M1971">
            <v>7617</v>
          </cell>
          <cell r="N1971">
            <v>7617</v>
          </cell>
          <cell r="O1971">
            <v>7617</v>
          </cell>
          <cell r="P1971">
            <v>11617</v>
          </cell>
          <cell r="Q1971">
            <v>3613</v>
          </cell>
        </row>
        <row r="1972">
          <cell r="B1972" t="str">
            <v>30811083106</v>
          </cell>
          <cell r="C1972" t="str">
            <v>30811</v>
          </cell>
          <cell r="D1972">
            <v>3106</v>
          </cell>
          <cell r="E1972">
            <v>7100</v>
          </cell>
          <cell r="F1972">
            <v>592</v>
          </cell>
          <cell r="G1972">
            <v>592</v>
          </cell>
          <cell r="H1972">
            <v>592</v>
          </cell>
          <cell r="I1972">
            <v>592</v>
          </cell>
          <cell r="J1972">
            <v>592</v>
          </cell>
          <cell r="K1972">
            <v>592</v>
          </cell>
          <cell r="L1972">
            <v>592</v>
          </cell>
          <cell r="M1972">
            <v>592</v>
          </cell>
          <cell r="N1972">
            <v>592</v>
          </cell>
          <cell r="O1972">
            <v>592</v>
          </cell>
          <cell r="P1972">
            <v>1180</v>
          </cell>
          <cell r="Q1972">
            <v>0</v>
          </cell>
        </row>
        <row r="1973">
          <cell r="B1973" t="str">
            <v>30811083302</v>
          </cell>
          <cell r="C1973" t="str">
            <v>30811</v>
          </cell>
          <cell r="D1973">
            <v>3302</v>
          </cell>
          <cell r="E1973">
            <v>194600</v>
          </cell>
          <cell r="F1973">
            <v>16217</v>
          </cell>
          <cell r="G1973">
            <v>16217</v>
          </cell>
          <cell r="H1973">
            <v>16217</v>
          </cell>
          <cell r="I1973">
            <v>16217</v>
          </cell>
          <cell r="J1973">
            <v>16217</v>
          </cell>
          <cell r="K1973">
            <v>16217</v>
          </cell>
          <cell r="L1973">
            <v>16217</v>
          </cell>
          <cell r="M1973">
            <v>16217</v>
          </cell>
          <cell r="N1973">
            <v>16217</v>
          </cell>
          <cell r="O1973">
            <v>16217</v>
          </cell>
          <cell r="P1973">
            <v>16217</v>
          </cell>
          <cell r="Q1973">
            <v>16213</v>
          </cell>
        </row>
        <row r="1974">
          <cell r="B1974" t="str">
            <v>30811083303</v>
          </cell>
          <cell r="C1974" t="str">
            <v>30811</v>
          </cell>
          <cell r="D1974">
            <v>3303</v>
          </cell>
          <cell r="E1974">
            <v>9600</v>
          </cell>
          <cell r="F1974">
            <v>800</v>
          </cell>
          <cell r="G1974">
            <v>800</v>
          </cell>
          <cell r="H1974">
            <v>800</v>
          </cell>
          <cell r="I1974">
            <v>800</v>
          </cell>
          <cell r="J1974">
            <v>800</v>
          </cell>
          <cell r="K1974">
            <v>800</v>
          </cell>
          <cell r="L1974">
            <v>800</v>
          </cell>
          <cell r="M1974">
            <v>800</v>
          </cell>
          <cell r="N1974">
            <v>800</v>
          </cell>
          <cell r="O1974">
            <v>800</v>
          </cell>
          <cell r="P1974">
            <v>800</v>
          </cell>
          <cell r="Q1974">
            <v>800</v>
          </cell>
        </row>
        <row r="1975">
          <cell r="B1975" t="str">
            <v>30811083404</v>
          </cell>
          <cell r="C1975" t="str">
            <v>30811</v>
          </cell>
          <cell r="D1975">
            <v>3404</v>
          </cell>
          <cell r="E1975">
            <v>25800</v>
          </cell>
          <cell r="F1975">
            <v>2150</v>
          </cell>
          <cell r="G1975">
            <v>2150</v>
          </cell>
          <cell r="H1975">
            <v>2150</v>
          </cell>
          <cell r="I1975">
            <v>2150</v>
          </cell>
          <cell r="J1975">
            <v>2150</v>
          </cell>
          <cell r="K1975">
            <v>2150</v>
          </cell>
          <cell r="L1975">
            <v>2150</v>
          </cell>
          <cell r="M1975">
            <v>2150</v>
          </cell>
          <cell r="N1975">
            <v>2150</v>
          </cell>
          <cell r="O1975">
            <v>2150</v>
          </cell>
          <cell r="P1975">
            <v>4300</v>
          </cell>
          <cell r="Q1975">
            <v>0</v>
          </cell>
        </row>
        <row r="1976">
          <cell r="B1976" t="str">
            <v>30812081302</v>
          </cell>
          <cell r="C1976" t="str">
            <v>30812</v>
          </cell>
          <cell r="D1976">
            <v>1302</v>
          </cell>
          <cell r="E1976">
            <v>656900</v>
          </cell>
          <cell r="F1976">
            <v>54742</v>
          </cell>
          <cell r="G1976">
            <v>54742</v>
          </cell>
          <cell r="H1976">
            <v>54742</v>
          </cell>
          <cell r="I1976">
            <v>54742</v>
          </cell>
          <cell r="J1976">
            <v>54742</v>
          </cell>
          <cell r="K1976">
            <v>54742</v>
          </cell>
          <cell r="L1976">
            <v>54742</v>
          </cell>
          <cell r="M1976">
            <v>54742</v>
          </cell>
          <cell r="N1976">
            <v>54742</v>
          </cell>
          <cell r="O1976">
            <v>54742</v>
          </cell>
          <cell r="P1976">
            <v>54742</v>
          </cell>
          <cell r="Q1976">
            <v>54738</v>
          </cell>
        </row>
        <row r="1977">
          <cell r="B1977" t="str">
            <v>30812082103</v>
          </cell>
          <cell r="C1977" t="str">
            <v>30812</v>
          </cell>
          <cell r="D1977">
            <v>2103</v>
          </cell>
          <cell r="E1977">
            <v>11600</v>
          </cell>
          <cell r="F1977">
            <v>967</v>
          </cell>
          <cell r="G1977">
            <v>967</v>
          </cell>
          <cell r="H1977">
            <v>967</v>
          </cell>
          <cell r="I1977">
            <v>967</v>
          </cell>
          <cell r="J1977">
            <v>967</v>
          </cell>
          <cell r="K1977">
            <v>967</v>
          </cell>
          <cell r="L1977">
            <v>967</v>
          </cell>
          <cell r="M1977">
            <v>967</v>
          </cell>
          <cell r="N1977">
            <v>967</v>
          </cell>
          <cell r="O1977">
            <v>967</v>
          </cell>
          <cell r="P1977">
            <v>967</v>
          </cell>
          <cell r="Q1977">
            <v>963</v>
          </cell>
        </row>
        <row r="1978">
          <cell r="B1978" t="str">
            <v>30812082202</v>
          </cell>
          <cell r="C1978" t="str">
            <v>30812</v>
          </cell>
          <cell r="D1978">
            <v>2202</v>
          </cell>
          <cell r="E1978">
            <v>127485</v>
          </cell>
          <cell r="F1978">
            <v>10624</v>
          </cell>
          <cell r="G1978">
            <v>10624</v>
          </cell>
          <cell r="H1978">
            <v>10624</v>
          </cell>
          <cell r="I1978">
            <v>10624</v>
          </cell>
          <cell r="J1978">
            <v>10624</v>
          </cell>
          <cell r="K1978">
            <v>10624</v>
          </cell>
          <cell r="L1978">
            <v>10624</v>
          </cell>
          <cell r="M1978">
            <v>10624</v>
          </cell>
          <cell r="N1978">
            <v>10624</v>
          </cell>
          <cell r="O1978">
            <v>10624</v>
          </cell>
          <cell r="P1978">
            <v>10624</v>
          </cell>
          <cell r="Q1978">
            <v>10621</v>
          </cell>
        </row>
        <row r="1979">
          <cell r="B1979" t="str">
            <v>30812082207</v>
          </cell>
          <cell r="C1979" t="str">
            <v>30812</v>
          </cell>
          <cell r="D1979">
            <v>2207</v>
          </cell>
          <cell r="E1979">
            <v>56727</v>
          </cell>
          <cell r="F1979">
            <v>4727</v>
          </cell>
          <cell r="G1979">
            <v>4727</v>
          </cell>
          <cell r="H1979">
            <v>4727</v>
          </cell>
          <cell r="I1979">
            <v>4727</v>
          </cell>
          <cell r="J1979">
            <v>4727</v>
          </cell>
          <cell r="K1979">
            <v>4727</v>
          </cell>
          <cell r="L1979">
            <v>4727</v>
          </cell>
          <cell r="M1979">
            <v>4727</v>
          </cell>
          <cell r="N1979">
            <v>4727</v>
          </cell>
          <cell r="O1979">
            <v>4727</v>
          </cell>
          <cell r="P1979">
            <v>4727</v>
          </cell>
          <cell r="Q1979">
            <v>4730</v>
          </cell>
        </row>
        <row r="1980">
          <cell r="B1980" t="str">
            <v>30812082701</v>
          </cell>
          <cell r="C1980" t="str">
            <v>30812</v>
          </cell>
          <cell r="D1980">
            <v>2701</v>
          </cell>
          <cell r="E1980">
            <v>317000</v>
          </cell>
          <cell r="F1980">
            <v>26417</v>
          </cell>
          <cell r="G1980">
            <v>26417</v>
          </cell>
          <cell r="H1980">
            <v>26417</v>
          </cell>
          <cell r="I1980">
            <v>26417</v>
          </cell>
          <cell r="J1980">
            <v>26417</v>
          </cell>
          <cell r="K1980">
            <v>26417</v>
          </cell>
          <cell r="L1980">
            <v>26417</v>
          </cell>
          <cell r="M1980">
            <v>26417</v>
          </cell>
          <cell r="N1980">
            <v>26417</v>
          </cell>
          <cell r="O1980">
            <v>26417</v>
          </cell>
          <cell r="P1980">
            <v>42830</v>
          </cell>
          <cell r="Q1980">
            <v>10000</v>
          </cell>
        </row>
        <row r="1981">
          <cell r="B1981" t="str">
            <v>30812082702</v>
          </cell>
          <cell r="C1981" t="str">
            <v>30812</v>
          </cell>
          <cell r="D1981">
            <v>2702</v>
          </cell>
          <cell r="E1981">
            <v>6400</v>
          </cell>
          <cell r="F1981">
            <v>533</v>
          </cell>
          <cell r="G1981">
            <v>533</v>
          </cell>
          <cell r="H1981">
            <v>533</v>
          </cell>
          <cell r="I1981">
            <v>533</v>
          </cell>
          <cell r="J1981">
            <v>533</v>
          </cell>
          <cell r="K1981">
            <v>533</v>
          </cell>
          <cell r="L1981">
            <v>533</v>
          </cell>
          <cell r="M1981">
            <v>533</v>
          </cell>
          <cell r="N1981">
            <v>533</v>
          </cell>
          <cell r="O1981">
            <v>533</v>
          </cell>
          <cell r="P1981">
            <v>1070</v>
          </cell>
          <cell r="Q1981">
            <v>0</v>
          </cell>
        </row>
        <row r="1982">
          <cell r="B1982" t="str">
            <v>30812082802</v>
          </cell>
          <cell r="C1982" t="str">
            <v>30812</v>
          </cell>
          <cell r="D1982">
            <v>2802</v>
          </cell>
          <cell r="E1982">
            <v>181600</v>
          </cell>
          <cell r="F1982">
            <v>15133</v>
          </cell>
          <cell r="G1982">
            <v>15133</v>
          </cell>
          <cell r="H1982">
            <v>15133</v>
          </cell>
          <cell r="I1982">
            <v>15133</v>
          </cell>
          <cell r="J1982">
            <v>15133</v>
          </cell>
          <cell r="K1982">
            <v>15133</v>
          </cell>
          <cell r="L1982">
            <v>15133</v>
          </cell>
          <cell r="M1982">
            <v>15133</v>
          </cell>
          <cell r="N1982">
            <v>15133</v>
          </cell>
          <cell r="O1982">
            <v>15133</v>
          </cell>
          <cell r="P1982">
            <v>15133</v>
          </cell>
          <cell r="Q1982">
            <v>15137</v>
          </cell>
        </row>
        <row r="1983">
          <cell r="B1983" t="str">
            <v>30812082900</v>
          </cell>
          <cell r="C1983" t="str">
            <v>30812</v>
          </cell>
          <cell r="D1983">
            <v>2900</v>
          </cell>
          <cell r="E1983">
            <v>132500</v>
          </cell>
          <cell r="F1983">
            <v>11042</v>
          </cell>
          <cell r="G1983">
            <v>11042</v>
          </cell>
          <cell r="H1983">
            <v>11042</v>
          </cell>
          <cell r="I1983">
            <v>11042</v>
          </cell>
          <cell r="J1983">
            <v>11042</v>
          </cell>
          <cell r="K1983">
            <v>11042</v>
          </cell>
          <cell r="L1983">
            <v>11042</v>
          </cell>
          <cell r="M1983">
            <v>11042</v>
          </cell>
          <cell r="N1983">
            <v>11042</v>
          </cell>
          <cell r="O1983">
            <v>11042</v>
          </cell>
          <cell r="P1983">
            <v>17080</v>
          </cell>
          <cell r="Q1983">
            <v>5000</v>
          </cell>
        </row>
        <row r="1984">
          <cell r="B1984" t="str">
            <v>30812083101</v>
          </cell>
          <cell r="C1984" t="str">
            <v>30812</v>
          </cell>
          <cell r="D1984">
            <v>3101</v>
          </cell>
          <cell r="E1984">
            <v>20800</v>
          </cell>
          <cell r="F1984">
            <v>1733</v>
          </cell>
          <cell r="G1984">
            <v>1733</v>
          </cell>
          <cell r="H1984">
            <v>1733</v>
          </cell>
          <cell r="I1984">
            <v>1733</v>
          </cell>
          <cell r="J1984">
            <v>1733</v>
          </cell>
          <cell r="K1984">
            <v>1733</v>
          </cell>
          <cell r="L1984">
            <v>1733</v>
          </cell>
          <cell r="M1984">
            <v>1733</v>
          </cell>
          <cell r="N1984">
            <v>1733</v>
          </cell>
          <cell r="O1984">
            <v>1733</v>
          </cell>
          <cell r="P1984">
            <v>1733</v>
          </cell>
          <cell r="Q1984">
            <v>1737</v>
          </cell>
        </row>
        <row r="1985">
          <cell r="B1985" t="str">
            <v>30812083302</v>
          </cell>
          <cell r="C1985" t="str">
            <v>30812</v>
          </cell>
          <cell r="D1985">
            <v>3302</v>
          </cell>
          <cell r="E1985">
            <v>546200</v>
          </cell>
          <cell r="F1985">
            <v>45517</v>
          </cell>
          <cell r="G1985">
            <v>45517</v>
          </cell>
          <cell r="H1985">
            <v>45517</v>
          </cell>
          <cell r="I1985">
            <v>45517</v>
          </cell>
          <cell r="J1985">
            <v>45517</v>
          </cell>
          <cell r="K1985">
            <v>45517</v>
          </cell>
          <cell r="L1985">
            <v>45517</v>
          </cell>
          <cell r="M1985">
            <v>45517</v>
          </cell>
          <cell r="N1985">
            <v>45517</v>
          </cell>
          <cell r="O1985">
            <v>45517</v>
          </cell>
          <cell r="P1985">
            <v>45517</v>
          </cell>
          <cell r="Q1985">
            <v>45513</v>
          </cell>
        </row>
        <row r="1986">
          <cell r="B1986" t="str">
            <v>30812083303</v>
          </cell>
          <cell r="C1986" t="str">
            <v>30812</v>
          </cell>
          <cell r="D1986">
            <v>3303</v>
          </cell>
          <cell r="E1986">
            <v>153000</v>
          </cell>
          <cell r="F1986">
            <v>12750</v>
          </cell>
          <cell r="G1986">
            <v>12750</v>
          </cell>
          <cell r="H1986">
            <v>12750</v>
          </cell>
          <cell r="I1986">
            <v>12750</v>
          </cell>
          <cell r="J1986">
            <v>12750</v>
          </cell>
          <cell r="K1986">
            <v>12750</v>
          </cell>
          <cell r="L1986">
            <v>12750</v>
          </cell>
          <cell r="M1986">
            <v>12750</v>
          </cell>
          <cell r="N1986">
            <v>12750</v>
          </cell>
          <cell r="O1986">
            <v>12750</v>
          </cell>
          <cell r="P1986">
            <v>12750</v>
          </cell>
          <cell r="Q1986">
            <v>12750</v>
          </cell>
        </row>
        <row r="1987">
          <cell r="B1987" t="str">
            <v>30812083419</v>
          </cell>
          <cell r="C1987" t="str">
            <v>30812</v>
          </cell>
          <cell r="D1987">
            <v>3419</v>
          </cell>
          <cell r="E1987">
            <v>22800</v>
          </cell>
          <cell r="F1987">
            <v>1900</v>
          </cell>
          <cell r="G1987">
            <v>1900</v>
          </cell>
          <cell r="H1987">
            <v>1900</v>
          </cell>
          <cell r="I1987">
            <v>1900</v>
          </cell>
          <cell r="J1987">
            <v>1900</v>
          </cell>
          <cell r="K1987">
            <v>1900</v>
          </cell>
          <cell r="L1987">
            <v>1900</v>
          </cell>
          <cell r="M1987">
            <v>1900</v>
          </cell>
          <cell r="N1987">
            <v>1900</v>
          </cell>
          <cell r="O1987">
            <v>1900</v>
          </cell>
          <cell r="P1987">
            <v>1900</v>
          </cell>
          <cell r="Q1987">
            <v>1900</v>
          </cell>
        </row>
        <row r="1988">
          <cell r="B1988" t="str">
            <v>30812083421</v>
          </cell>
          <cell r="C1988" t="str">
            <v>30812</v>
          </cell>
          <cell r="D1988">
            <v>3421</v>
          </cell>
          <cell r="E1988">
            <v>42800</v>
          </cell>
          <cell r="F1988">
            <v>3567</v>
          </cell>
          <cell r="G1988">
            <v>3567</v>
          </cell>
          <cell r="H1988">
            <v>3567</v>
          </cell>
          <cell r="I1988">
            <v>3567</v>
          </cell>
          <cell r="J1988">
            <v>3567</v>
          </cell>
          <cell r="K1988">
            <v>3567</v>
          </cell>
          <cell r="L1988">
            <v>3567</v>
          </cell>
          <cell r="M1988">
            <v>3567</v>
          </cell>
          <cell r="N1988">
            <v>3567</v>
          </cell>
          <cell r="O1988">
            <v>3567</v>
          </cell>
          <cell r="P1988">
            <v>3567</v>
          </cell>
          <cell r="Q1988">
            <v>3563</v>
          </cell>
        </row>
        <row r="1989">
          <cell r="B1989" t="str">
            <v>30812083422</v>
          </cell>
          <cell r="C1989" t="str">
            <v>30812</v>
          </cell>
          <cell r="D1989">
            <v>3422</v>
          </cell>
          <cell r="E1989">
            <v>4310</v>
          </cell>
          <cell r="F1989">
            <v>4310</v>
          </cell>
          <cell r="G1989">
            <v>0</v>
          </cell>
          <cell r="H1989">
            <v>0</v>
          </cell>
          <cell r="I1989">
            <v>0</v>
          </cell>
          <cell r="J1989">
            <v>0</v>
          </cell>
          <cell r="K1989">
            <v>0</v>
          </cell>
          <cell r="L1989">
            <v>0</v>
          </cell>
          <cell r="M1989">
            <v>0</v>
          </cell>
          <cell r="N1989">
            <v>0</v>
          </cell>
          <cell r="O1989">
            <v>0</v>
          </cell>
          <cell r="P1989">
            <v>0</v>
          </cell>
          <cell r="Q1989">
            <v>0</v>
          </cell>
        </row>
        <row r="1990">
          <cell r="B1990" t="str">
            <v>30812083510</v>
          </cell>
          <cell r="C1990" t="str">
            <v>30812</v>
          </cell>
          <cell r="D1990">
            <v>3510</v>
          </cell>
          <cell r="E1990">
            <v>1620100</v>
          </cell>
          <cell r="F1990">
            <v>135008</v>
          </cell>
          <cell r="G1990">
            <v>135008</v>
          </cell>
          <cell r="H1990">
            <v>135008</v>
          </cell>
          <cell r="I1990">
            <v>135008</v>
          </cell>
          <cell r="J1990">
            <v>135008</v>
          </cell>
          <cell r="K1990">
            <v>135008</v>
          </cell>
          <cell r="L1990">
            <v>135008</v>
          </cell>
          <cell r="M1990">
            <v>135008</v>
          </cell>
          <cell r="N1990">
            <v>135008</v>
          </cell>
          <cell r="O1990">
            <v>135008</v>
          </cell>
          <cell r="P1990">
            <v>135008</v>
          </cell>
          <cell r="Q1990">
            <v>135012</v>
          </cell>
        </row>
        <row r="1991">
          <cell r="B1991" t="str">
            <v>30812083511</v>
          </cell>
          <cell r="C1991" t="str">
            <v>30812</v>
          </cell>
          <cell r="D1991">
            <v>3511</v>
          </cell>
          <cell r="E1991">
            <v>81100</v>
          </cell>
          <cell r="F1991">
            <v>6758</v>
          </cell>
          <cell r="G1991">
            <v>6758</v>
          </cell>
          <cell r="H1991">
            <v>6758</v>
          </cell>
          <cell r="I1991">
            <v>6758</v>
          </cell>
          <cell r="J1991">
            <v>6758</v>
          </cell>
          <cell r="K1991">
            <v>6758</v>
          </cell>
          <cell r="L1991">
            <v>6758</v>
          </cell>
          <cell r="M1991">
            <v>6758</v>
          </cell>
          <cell r="N1991">
            <v>6758</v>
          </cell>
          <cell r="O1991">
            <v>6758</v>
          </cell>
          <cell r="P1991">
            <v>6758</v>
          </cell>
          <cell r="Q1991">
            <v>6762</v>
          </cell>
        </row>
        <row r="1992">
          <cell r="B1992" t="str">
            <v>30813081302</v>
          </cell>
          <cell r="C1992" t="str">
            <v>30813</v>
          </cell>
          <cell r="D1992">
            <v>1302</v>
          </cell>
          <cell r="E1992">
            <v>19600</v>
          </cell>
          <cell r="F1992">
            <v>1633</v>
          </cell>
          <cell r="G1992">
            <v>1633</v>
          </cell>
          <cell r="H1992">
            <v>1633</v>
          </cell>
          <cell r="I1992">
            <v>1633</v>
          </cell>
          <cell r="J1992">
            <v>1633</v>
          </cell>
          <cell r="K1992">
            <v>1633</v>
          </cell>
          <cell r="L1992">
            <v>1633</v>
          </cell>
          <cell r="M1992">
            <v>1633</v>
          </cell>
          <cell r="N1992">
            <v>1633</v>
          </cell>
          <cell r="O1992">
            <v>1633</v>
          </cell>
          <cell r="P1992">
            <v>1633</v>
          </cell>
          <cell r="Q1992">
            <v>1637</v>
          </cell>
        </row>
        <row r="1993">
          <cell r="B1993" t="str">
            <v>30813082103</v>
          </cell>
          <cell r="C1993" t="str">
            <v>30813</v>
          </cell>
          <cell r="D1993">
            <v>2103</v>
          </cell>
          <cell r="E1993">
            <v>6500</v>
          </cell>
          <cell r="F1993">
            <v>542</v>
          </cell>
          <cell r="G1993">
            <v>542</v>
          </cell>
          <cell r="H1993">
            <v>542</v>
          </cell>
          <cell r="I1993">
            <v>542</v>
          </cell>
          <cell r="J1993">
            <v>542</v>
          </cell>
          <cell r="K1993">
            <v>542</v>
          </cell>
          <cell r="L1993">
            <v>542</v>
          </cell>
          <cell r="M1993">
            <v>542</v>
          </cell>
          <cell r="N1993">
            <v>542</v>
          </cell>
          <cell r="O1993">
            <v>542</v>
          </cell>
          <cell r="P1993">
            <v>542</v>
          </cell>
          <cell r="Q1993">
            <v>538</v>
          </cell>
        </row>
        <row r="1994">
          <cell r="B1994" t="str">
            <v>30813082202</v>
          </cell>
          <cell r="C1994" t="str">
            <v>30813</v>
          </cell>
          <cell r="D1994">
            <v>2202</v>
          </cell>
          <cell r="E1994">
            <v>5626</v>
          </cell>
          <cell r="F1994">
            <v>469</v>
          </cell>
          <cell r="G1994">
            <v>469</v>
          </cell>
          <cell r="H1994">
            <v>469</v>
          </cell>
          <cell r="I1994">
            <v>469</v>
          </cell>
          <cell r="J1994">
            <v>469</v>
          </cell>
          <cell r="K1994">
            <v>469</v>
          </cell>
          <cell r="L1994">
            <v>469</v>
          </cell>
          <cell r="M1994">
            <v>469</v>
          </cell>
          <cell r="N1994">
            <v>469</v>
          </cell>
          <cell r="O1994">
            <v>469</v>
          </cell>
          <cell r="P1994">
            <v>469</v>
          </cell>
          <cell r="Q1994">
            <v>467</v>
          </cell>
        </row>
        <row r="1995">
          <cell r="B1995" t="str">
            <v>30813082208</v>
          </cell>
          <cell r="C1995" t="str">
            <v>30813</v>
          </cell>
          <cell r="D1995">
            <v>2208</v>
          </cell>
          <cell r="E1995">
            <v>7712</v>
          </cell>
          <cell r="F1995">
            <v>643</v>
          </cell>
          <cell r="G1995">
            <v>643</v>
          </cell>
          <cell r="H1995">
            <v>643</v>
          </cell>
          <cell r="I1995">
            <v>643</v>
          </cell>
          <cell r="J1995">
            <v>643</v>
          </cell>
          <cell r="K1995">
            <v>643</v>
          </cell>
          <cell r="L1995">
            <v>643</v>
          </cell>
          <cell r="M1995">
            <v>643</v>
          </cell>
          <cell r="N1995">
            <v>643</v>
          </cell>
          <cell r="O1995">
            <v>643</v>
          </cell>
          <cell r="P1995">
            <v>643</v>
          </cell>
          <cell r="Q1995">
            <v>639</v>
          </cell>
        </row>
        <row r="1996">
          <cell r="B1996" t="str">
            <v>30813082701</v>
          </cell>
          <cell r="C1996" t="str">
            <v>30813</v>
          </cell>
          <cell r="D1996">
            <v>2701</v>
          </cell>
          <cell r="E1996">
            <v>130800</v>
          </cell>
          <cell r="F1996">
            <v>10900</v>
          </cell>
          <cell r="G1996">
            <v>10900</v>
          </cell>
          <cell r="H1996">
            <v>10900</v>
          </cell>
          <cell r="I1996">
            <v>10900</v>
          </cell>
          <cell r="J1996">
            <v>10900</v>
          </cell>
          <cell r="K1996">
            <v>10900</v>
          </cell>
          <cell r="L1996">
            <v>10900</v>
          </cell>
          <cell r="M1996">
            <v>10900</v>
          </cell>
          <cell r="N1996">
            <v>10900</v>
          </cell>
          <cell r="O1996">
            <v>10900</v>
          </cell>
          <cell r="P1996">
            <v>10900</v>
          </cell>
          <cell r="Q1996">
            <v>10900</v>
          </cell>
        </row>
        <row r="1997">
          <cell r="B1997" t="str">
            <v>30813082702</v>
          </cell>
          <cell r="C1997" t="str">
            <v>30813</v>
          </cell>
          <cell r="D1997">
            <v>2702</v>
          </cell>
          <cell r="E1997">
            <v>6400</v>
          </cell>
          <cell r="F1997">
            <v>533</v>
          </cell>
          <cell r="G1997">
            <v>533</v>
          </cell>
          <cell r="H1997">
            <v>533</v>
          </cell>
          <cell r="I1997">
            <v>533</v>
          </cell>
          <cell r="J1997">
            <v>533</v>
          </cell>
          <cell r="K1997">
            <v>533</v>
          </cell>
          <cell r="L1997">
            <v>533</v>
          </cell>
          <cell r="M1997">
            <v>533</v>
          </cell>
          <cell r="N1997">
            <v>533</v>
          </cell>
          <cell r="O1997">
            <v>533</v>
          </cell>
          <cell r="P1997">
            <v>1070</v>
          </cell>
          <cell r="Q1997">
            <v>0</v>
          </cell>
        </row>
        <row r="1998">
          <cell r="B1998" t="str">
            <v>30813082800</v>
          </cell>
          <cell r="C1998" t="str">
            <v>30813</v>
          </cell>
          <cell r="D1998">
            <v>2800</v>
          </cell>
          <cell r="E1998">
            <v>113700</v>
          </cell>
          <cell r="F1998">
            <v>9475</v>
          </cell>
          <cell r="G1998">
            <v>9475</v>
          </cell>
          <cell r="H1998">
            <v>9475</v>
          </cell>
          <cell r="I1998">
            <v>9475</v>
          </cell>
          <cell r="J1998">
            <v>9475</v>
          </cell>
          <cell r="K1998">
            <v>9475</v>
          </cell>
          <cell r="L1998">
            <v>9475</v>
          </cell>
          <cell r="M1998">
            <v>9475</v>
          </cell>
          <cell r="N1998">
            <v>9475</v>
          </cell>
          <cell r="O1998">
            <v>9475</v>
          </cell>
          <cell r="P1998">
            <v>18950</v>
          </cell>
          <cell r="Q1998">
            <v>0</v>
          </cell>
        </row>
        <row r="1999">
          <cell r="B1999" t="str">
            <v>30813082900</v>
          </cell>
          <cell r="C1999" t="str">
            <v>30813</v>
          </cell>
          <cell r="D1999">
            <v>2900</v>
          </cell>
          <cell r="E1999">
            <v>14300</v>
          </cell>
          <cell r="F1999">
            <v>1192</v>
          </cell>
          <cell r="G1999">
            <v>1192</v>
          </cell>
          <cell r="H1999">
            <v>1192</v>
          </cell>
          <cell r="I1999">
            <v>1192</v>
          </cell>
          <cell r="J1999">
            <v>1192</v>
          </cell>
          <cell r="K1999">
            <v>1192</v>
          </cell>
          <cell r="L1999">
            <v>1192</v>
          </cell>
          <cell r="M1999">
            <v>1192</v>
          </cell>
          <cell r="N1999">
            <v>1192</v>
          </cell>
          <cell r="O1999">
            <v>1192</v>
          </cell>
          <cell r="P1999">
            <v>1192</v>
          </cell>
          <cell r="Q1999">
            <v>1188</v>
          </cell>
        </row>
        <row r="2000">
          <cell r="B2000" t="str">
            <v>30813083101</v>
          </cell>
          <cell r="C2000" t="str">
            <v>30813</v>
          </cell>
          <cell r="D2000">
            <v>3101</v>
          </cell>
          <cell r="E2000">
            <v>12800</v>
          </cell>
          <cell r="F2000">
            <v>1067</v>
          </cell>
          <cell r="G2000">
            <v>1067</v>
          </cell>
          <cell r="H2000">
            <v>1067</v>
          </cell>
          <cell r="I2000">
            <v>1067</v>
          </cell>
          <cell r="J2000">
            <v>1067</v>
          </cell>
          <cell r="K2000">
            <v>1067</v>
          </cell>
          <cell r="L2000">
            <v>1067</v>
          </cell>
          <cell r="M2000">
            <v>1067</v>
          </cell>
          <cell r="N2000">
            <v>1067</v>
          </cell>
          <cell r="O2000">
            <v>1067</v>
          </cell>
          <cell r="P2000">
            <v>1067</v>
          </cell>
          <cell r="Q2000">
            <v>1063</v>
          </cell>
        </row>
        <row r="2001">
          <cell r="B2001" t="str">
            <v>30813083302</v>
          </cell>
          <cell r="C2001" t="str">
            <v>30813</v>
          </cell>
          <cell r="D2001">
            <v>3302</v>
          </cell>
          <cell r="E2001">
            <v>142400</v>
          </cell>
          <cell r="F2001">
            <v>11867</v>
          </cell>
          <cell r="G2001">
            <v>11867</v>
          </cell>
          <cell r="H2001">
            <v>11867</v>
          </cell>
          <cell r="I2001">
            <v>11867</v>
          </cell>
          <cell r="J2001">
            <v>11867</v>
          </cell>
          <cell r="K2001">
            <v>11867</v>
          </cell>
          <cell r="L2001">
            <v>11867</v>
          </cell>
          <cell r="M2001">
            <v>11867</v>
          </cell>
          <cell r="N2001">
            <v>11867</v>
          </cell>
          <cell r="O2001">
            <v>11867</v>
          </cell>
          <cell r="P2001">
            <v>11867</v>
          </cell>
          <cell r="Q2001">
            <v>11863</v>
          </cell>
        </row>
        <row r="2002">
          <cell r="B2002" t="str">
            <v>30813083303</v>
          </cell>
          <cell r="C2002" t="str">
            <v>30813</v>
          </cell>
          <cell r="D2002">
            <v>3303</v>
          </cell>
          <cell r="E2002">
            <v>6400</v>
          </cell>
          <cell r="F2002">
            <v>533</v>
          </cell>
          <cell r="G2002">
            <v>533</v>
          </cell>
          <cell r="H2002">
            <v>533</v>
          </cell>
          <cell r="I2002">
            <v>533</v>
          </cell>
          <cell r="J2002">
            <v>533</v>
          </cell>
          <cell r="K2002">
            <v>533</v>
          </cell>
          <cell r="L2002">
            <v>533</v>
          </cell>
          <cell r="M2002">
            <v>533</v>
          </cell>
          <cell r="N2002">
            <v>533</v>
          </cell>
          <cell r="O2002">
            <v>533</v>
          </cell>
          <cell r="P2002">
            <v>533</v>
          </cell>
          <cell r="Q2002">
            <v>537</v>
          </cell>
        </row>
        <row r="2003">
          <cell r="B2003" t="str">
            <v>30813083422</v>
          </cell>
          <cell r="C2003" t="str">
            <v>30813</v>
          </cell>
          <cell r="D2003">
            <v>3422</v>
          </cell>
          <cell r="E2003">
            <v>565500</v>
          </cell>
          <cell r="F2003">
            <v>47125</v>
          </cell>
          <cell r="G2003">
            <v>94250</v>
          </cell>
          <cell r="H2003">
            <v>94250</v>
          </cell>
          <cell r="I2003">
            <v>47125</v>
          </cell>
          <cell r="J2003">
            <v>47125</v>
          </cell>
          <cell r="K2003">
            <v>47125</v>
          </cell>
          <cell r="L2003">
            <v>47125</v>
          </cell>
          <cell r="M2003">
            <v>47125</v>
          </cell>
          <cell r="N2003">
            <v>47125</v>
          </cell>
          <cell r="O2003">
            <v>47125</v>
          </cell>
          <cell r="P2003">
            <v>0</v>
          </cell>
          <cell r="Q2003">
            <v>0</v>
          </cell>
        </row>
        <row r="2004">
          <cell r="B2004" t="str">
            <v>30814081302</v>
          </cell>
          <cell r="C2004" t="str">
            <v>30814</v>
          </cell>
          <cell r="D2004">
            <v>1302</v>
          </cell>
          <cell r="E2004">
            <v>5500</v>
          </cell>
          <cell r="F2004">
            <v>458</v>
          </cell>
          <cell r="G2004">
            <v>458</v>
          </cell>
          <cell r="H2004">
            <v>458</v>
          </cell>
          <cell r="I2004">
            <v>458</v>
          </cell>
          <cell r="J2004">
            <v>458</v>
          </cell>
          <cell r="K2004">
            <v>458</v>
          </cell>
          <cell r="L2004">
            <v>458</v>
          </cell>
          <cell r="M2004">
            <v>458</v>
          </cell>
          <cell r="N2004">
            <v>458</v>
          </cell>
          <cell r="O2004">
            <v>458</v>
          </cell>
          <cell r="P2004">
            <v>458</v>
          </cell>
          <cell r="Q2004">
            <v>462</v>
          </cell>
        </row>
        <row r="2005">
          <cell r="B2005" t="str">
            <v>30814082103</v>
          </cell>
          <cell r="C2005" t="str">
            <v>30814</v>
          </cell>
          <cell r="D2005">
            <v>2103</v>
          </cell>
          <cell r="E2005">
            <v>10900</v>
          </cell>
          <cell r="F2005">
            <v>908</v>
          </cell>
          <cell r="G2005">
            <v>908</v>
          </cell>
          <cell r="H2005">
            <v>908</v>
          </cell>
          <cell r="I2005">
            <v>908</v>
          </cell>
          <cell r="J2005">
            <v>908</v>
          </cell>
          <cell r="K2005">
            <v>908</v>
          </cell>
          <cell r="L2005">
            <v>908</v>
          </cell>
          <cell r="M2005">
            <v>908</v>
          </cell>
          <cell r="N2005">
            <v>908</v>
          </cell>
          <cell r="O2005">
            <v>908</v>
          </cell>
          <cell r="P2005">
            <v>908</v>
          </cell>
          <cell r="Q2005">
            <v>912</v>
          </cell>
        </row>
        <row r="2006">
          <cell r="B2006" t="str">
            <v>30814082202</v>
          </cell>
          <cell r="C2006" t="str">
            <v>30814</v>
          </cell>
          <cell r="D2006">
            <v>2202</v>
          </cell>
          <cell r="E2006">
            <v>26810</v>
          </cell>
          <cell r="F2006">
            <v>2234</v>
          </cell>
          <cell r="G2006">
            <v>2234</v>
          </cell>
          <cell r="H2006">
            <v>2234</v>
          </cell>
          <cell r="I2006">
            <v>2234</v>
          </cell>
          <cell r="J2006">
            <v>2234</v>
          </cell>
          <cell r="K2006">
            <v>2234</v>
          </cell>
          <cell r="L2006">
            <v>2234</v>
          </cell>
          <cell r="M2006">
            <v>2234</v>
          </cell>
          <cell r="N2006">
            <v>2234</v>
          </cell>
          <cell r="O2006">
            <v>2234</v>
          </cell>
          <cell r="P2006">
            <v>2234</v>
          </cell>
          <cell r="Q2006">
            <v>2236</v>
          </cell>
        </row>
        <row r="2007">
          <cell r="B2007" t="str">
            <v>30814082207</v>
          </cell>
          <cell r="C2007" t="str">
            <v>30814</v>
          </cell>
          <cell r="D2007">
            <v>2207</v>
          </cell>
          <cell r="E2007">
            <v>62579</v>
          </cell>
          <cell r="F2007">
            <v>5215</v>
          </cell>
          <cell r="G2007">
            <v>5215</v>
          </cell>
          <cell r="H2007">
            <v>5215</v>
          </cell>
          <cell r="I2007">
            <v>5215</v>
          </cell>
          <cell r="J2007">
            <v>5215</v>
          </cell>
          <cell r="K2007">
            <v>5215</v>
          </cell>
          <cell r="L2007">
            <v>5215</v>
          </cell>
          <cell r="M2007">
            <v>5215</v>
          </cell>
          <cell r="N2007">
            <v>5215</v>
          </cell>
          <cell r="O2007">
            <v>5215</v>
          </cell>
          <cell r="P2007">
            <v>5215</v>
          </cell>
          <cell r="Q2007">
            <v>5214</v>
          </cell>
        </row>
        <row r="2008">
          <cell r="B2008" t="str">
            <v>30814082701</v>
          </cell>
          <cell r="C2008" t="str">
            <v>30814</v>
          </cell>
          <cell r="D2008">
            <v>2701</v>
          </cell>
          <cell r="E2008">
            <v>49400</v>
          </cell>
          <cell r="F2008">
            <v>4117</v>
          </cell>
          <cell r="G2008">
            <v>4117</v>
          </cell>
          <cell r="H2008">
            <v>4117</v>
          </cell>
          <cell r="I2008">
            <v>4117</v>
          </cell>
          <cell r="J2008">
            <v>4117</v>
          </cell>
          <cell r="K2008">
            <v>4117</v>
          </cell>
          <cell r="L2008">
            <v>4117</v>
          </cell>
          <cell r="M2008">
            <v>4117</v>
          </cell>
          <cell r="N2008">
            <v>4117</v>
          </cell>
          <cell r="O2008">
            <v>4117</v>
          </cell>
          <cell r="P2008">
            <v>4117</v>
          </cell>
          <cell r="Q2008">
            <v>4113</v>
          </cell>
        </row>
        <row r="2009">
          <cell r="B2009" t="str">
            <v>30814082702</v>
          </cell>
          <cell r="C2009" t="str">
            <v>30814</v>
          </cell>
          <cell r="D2009">
            <v>2702</v>
          </cell>
          <cell r="E2009">
            <v>3200</v>
          </cell>
          <cell r="F2009">
            <v>267</v>
          </cell>
          <cell r="G2009">
            <v>267</v>
          </cell>
          <cell r="H2009">
            <v>267</v>
          </cell>
          <cell r="I2009">
            <v>267</v>
          </cell>
          <cell r="J2009">
            <v>267</v>
          </cell>
          <cell r="K2009">
            <v>267</v>
          </cell>
          <cell r="L2009">
            <v>267</v>
          </cell>
          <cell r="M2009">
            <v>267</v>
          </cell>
          <cell r="N2009">
            <v>267</v>
          </cell>
          <cell r="O2009">
            <v>267</v>
          </cell>
          <cell r="P2009">
            <v>267</v>
          </cell>
          <cell r="Q2009">
            <v>263</v>
          </cell>
        </row>
        <row r="2010">
          <cell r="B2010" t="str">
            <v>30814082705</v>
          </cell>
          <cell r="C2010" t="str">
            <v>30814</v>
          </cell>
          <cell r="D2010">
            <v>2705</v>
          </cell>
          <cell r="E2010">
            <v>30400</v>
          </cell>
          <cell r="F2010">
            <v>2533</v>
          </cell>
          <cell r="G2010">
            <v>2533</v>
          </cell>
          <cell r="H2010">
            <v>2533</v>
          </cell>
          <cell r="I2010">
            <v>2533</v>
          </cell>
          <cell r="J2010">
            <v>2533</v>
          </cell>
          <cell r="K2010">
            <v>2533</v>
          </cell>
          <cell r="L2010">
            <v>2533</v>
          </cell>
          <cell r="M2010">
            <v>2533</v>
          </cell>
          <cell r="N2010">
            <v>2533</v>
          </cell>
          <cell r="O2010">
            <v>2533</v>
          </cell>
          <cell r="P2010">
            <v>2533</v>
          </cell>
          <cell r="Q2010">
            <v>2537</v>
          </cell>
        </row>
        <row r="2011">
          <cell r="B2011" t="str">
            <v>30814082900</v>
          </cell>
          <cell r="C2011" t="str">
            <v>30814</v>
          </cell>
          <cell r="D2011">
            <v>2900</v>
          </cell>
          <cell r="E2011">
            <v>28500</v>
          </cell>
          <cell r="F2011">
            <v>2375</v>
          </cell>
          <cell r="G2011">
            <v>2375</v>
          </cell>
          <cell r="H2011">
            <v>2375</v>
          </cell>
          <cell r="I2011">
            <v>2375</v>
          </cell>
          <cell r="J2011">
            <v>2375</v>
          </cell>
          <cell r="K2011">
            <v>2375</v>
          </cell>
          <cell r="L2011">
            <v>2375</v>
          </cell>
          <cell r="M2011">
            <v>2375</v>
          </cell>
          <cell r="N2011">
            <v>2375</v>
          </cell>
          <cell r="O2011">
            <v>2375</v>
          </cell>
          <cell r="P2011">
            <v>2375</v>
          </cell>
          <cell r="Q2011">
            <v>2375</v>
          </cell>
        </row>
        <row r="2012">
          <cell r="B2012" t="str">
            <v>30814082907</v>
          </cell>
          <cell r="C2012" t="str">
            <v>30814</v>
          </cell>
          <cell r="D2012">
            <v>2907</v>
          </cell>
          <cell r="E2012">
            <v>34200</v>
          </cell>
          <cell r="F2012">
            <v>2850</v>
          </cell>
          <cell r="G2012">
            <v>2850</v>
          </cell>
          <cell r="H2012">
            <v>2850</v>
          </cell>
          <cell r="I2012">
            <v>2850</v>
          </cell>
          <cell r="J2012">
            <v>2850</v>
          </cell>
          <cell r="K2012">
            <v>2850</v>
          </cell>
          <cell r="L2012">
            <v>2850</v>
          </cell>
          <cell r="M2012">
            <v>2850</v>
          </cell>
          <cell r="N2012">
            <v>2850</v>
          </cell>
          <cell r="O2012">
            <v>2850</v>
          </cell>
          <cell r="P2012">
            <v>2850</v>
          </cell>
          <cell r="Q2012">
            <v>2850</v>
          </cell>
        </row>
        <row r="2013">
          <cell r="B2013" t="str">
            <v>30814082908</v>
          </cell>
          <cell r="C2013" t="str">
            <v>30814</v>
          </cell>
          <cell r="D2013">
            <v>2908</v>
          </cell>
          <cell r="E2013">
            <v>14100</v>
          </cell>
          <cell r="F2013">
            <v>1175</v>
          </cell>
          <cell r="G2013">
            <v>1175</v>
          </cell>
          <cell r="H2013">
            <v>1175</v>
          </cell>
          <cell r="I2013">
            <v>1175</v>
          </cell>
          <cell r="J2013">
            <v>1175</v>
          </cell>
          <cell r="K2013">
            <v>1175</v>
          </cell>
          <cell r="L2013">
            <v>1175</v>
          </cell>
          <cell r="M2013">
            <v>1175</v>
          </cell>
          <cell r="N2013">
            <v>1175</v>
          </cell>
          <cell r="O2013">
            <v>1175</v>
          </cell>
          <cell r="P2013">
            <v>1175</v>
          </cell>
          <cell r="Q2013">
            <v>1175</v>
          </cell>
        </row>
        <row r="2014">
          <cell r="B2014" t="str">
            <v>30814083101</v>
          </cell>
          <cell r="C2014" t="str">
            <v>30814</v>
          </cell>
          <cell r="D2014">
            <v>3101</v>
          </cell>
          <cell r="E2014">
            <v>43300</v>
          </cell>
          <cell r="F2014">
            <v>3608</v>
          </cell>
          <cell r="G2014">
            <v>3608</v>
          </cell>
          <cell r="H2014">
            <v>3608</v>
          </cell>
          <cell r="I2014">
            <v>3608</v>
          </cell>
          <cell r="J2014">
            <v>3608</v>
          </cell>
          <cell r="K2014">
            <v>3608</v>
          </cell>
          <cell r="L2014">
            <v>3608</v>
          </cell>
          <cell r="M2014">
            <v>3608</v>
          </cell>
          <cell r="N2014">
            <v>3608</v>
          </cell>
          <cell r="O2014">
            <v>3608</v>
          </cell>
          <cell r="P2014">
            <v>3608</v>
          </cell>
          <cell r="Q2014">
            <v>3612</v>
          </cell>
        </row>
        <row r="2015">
          <cell r="B2015" t="str">
            <v>30814083103</v>
          </cell>
          <cell r="C2015" t="str">
            <v>30814</v>
          </cell>
          <cell r="D2015">
            <v>3103</v>
          </cell>
          <cell r="E2015">
            <v>65700</v>
          </cell>
          <cell r="F2015">
            <v>5475</v>
          </cell>
          <cell r="G2015">
            <v>5475</v>
          </cell>
          <cell r="H2015">
            <v>5475</v>
          </cell>
          <cell r="I2015">
            <v>5475</v>
          </cell>
          <cell r="J2015">
            <v>5475</v>
          </cell>
          <cell r="K2015">
            <v>5475</v>
          </cell>
          <cell r="L2015">
            <v>5475</v>
          </cell>
          <cell r="M2015">
            <v>5475</v>
          </cell>
          <cell r="N2015">
            <v>5475</v>
          </cell>
          <cell r="O2015">
            <v>5475</v>
          </cell>
          <cell r="P2015">
            <v>5475</v>
          </cell>
          <cell r="Q2015">
            <v>5475</v>
          </cell>
        </row>
        <row r="2016">
          <cell r="B2016" t="str">
            <v>30814083302</v>
          </cell>
          <cell r="C2016" t="str">
            <v>30814</v>
          </cell>
          <cell r="D2016">
            <v>3302</v>
          </cell>
          <cell r="E2016">
            <v>83700</v>
          </cell>
          <cell r="F2016">
            <v>6975</v>
          </cell>
          <cell r="G2016">
            <v>6975</v>
          </cell>
          <cell r="H2016">
            <v>6975</v>
          </cell>
          <cell r="I2016">
            <v>6975</v>
          </cell>
          <cell r="J2016">
            <v>6975</v>
          </cell>
          <cell r="K2016">
            <v>6975</v>
          </cell>
          <cell r="L2016">
            <v>6975</v>
          </cell>
          <cell r="M2016">
            <v>6975</v>
          </cell>
          <cell r="N2016">
            <v>6975</v>
          </cell>
          <cell r="O2016">
            <v>6975</v>
          </cell>
          <cell r="P2016">
            <v>6975</v>
          </cell>
          <cell r="Q2016">
            <v>6975</v>
          </cell>
        </row>
        <row r="2017">
          <cell r="B2017" t="str">
            <v>30814083303</v>
          </cell>
          <cell r="C2017" t="str">
            <v>30814</v>
          </cell>
          <cell r="D2017">
            <v>3303</v>
          </cell>
          <cell r="E2017">
            <v>11300</v>
          </cell>
          <cell r="F2017">
            <v>942</v>
          </cell>
          <cell r="G2017">
            <v>942</v>
          </cell>
          <cell r="H2017">
            <v>942</v>
          </cell>
          <cell r="I2017">
            <v>942</v>
          </cell>
          <cell r="J2017">
            <v>942</v>
          </cell>
          <cell r="K2017">
            <v>942</v>
          </cell>
          <cell r="L2017">
            <v>942</v>
          </cell>
          <cell r="M2017">
            <v>942</v>
          </cell>
          <cell r="N2017">
            <v>942</v>
          </cell>
          <cell r="O2017">
            <v>942</v>
          </cell>
          <cell r="P2017">
            <v>942</v>
          </cell>
          <cell r="Q2017">
            <v>938</v>
          </cell>
        </row>
        <row r="2018">
          <cell r="B2018" t="str">
            <v>30815082202</v>
          </cell>
          <cell r="C2018" t="str">
            <v>30815</v>
          </cell>
          <cell r="D2018">
            <v>2202</v>
          </cell>
          <cell r="E2018">
            <v>9129</v>
          </cell>
          <cell r="F2018">
            <v>761</v>
          </cell>
          <cell r="G2018">
            <v>761</v>
          </cell>
          <cell r="H2018">
            <v>761</v>
          </cell>
          <cell r="I2018">
            <v>761</v>
          </cell>
          <cell r="J2018">
            <v>761</v>
          </cell>
          <cell r="K2018">
            <v>761</v>
          </cell>
          <cell r="L2018">
            <v>761</v>
          </cell>
          <cell r="M2018">
            <v>761</v>
          </cell>
          <cell r="N2018">
            <v>761</v>
          </cell>
          <cell r="O2018">
            <v>761</v>
          </cell>
          <cell r="P2018">
            <v>761</v>
          </cell>
          <cell r="Q2018">
            <v>758</v>
          </cell>
        </row>
        <row r="2019">
          <cell r="B2019" t="str">
            <v>30815082701</v>
          </cell>
          <cell r="C2019" t="str">
            <v>30815</v>
          </cell>
          <cell r="D2019">
            <v>2701</v>
          </cell>
          <cell r="E2019">
            <v>41600</v>
          </cell>
          <cell r="F2019">
            <v>3467</v>
          </cell>
          <cell r="G2019">
            <v>3467</v>
          </cell>
          <cell r="H2019">
            <v>3467</v>
          </cell>
          <cell r="I2019">
            <v>3467</v>
          </cell>
          <cell r="J2019">
            <v>3467</v>
          </cell>
          <cell r="K2019">
            <v>3467</v>
          </cell>
          <cell r="L2019">
            <v>3467</v>
          </cell>
          <cell r="M2019">
            <v>3467</v>
          </cell>
          <cell r="N2019">
            <v>3467</v>
          </cell>
          <cell r="O2019">
            <v>3467</v>
          </cell>
          <cell r="P2019">
            <v>3467</v>
          </cell>
          <cell r="Q2019">
            <v>3463</v>
          </cell>
        </row>
        <row r="2020">
          <cell r="B2020" t="str">
            <v>30815082702</v>
          </cell>
          <cell r="C2020" t="str">
            <v>30815</v>
          </cell>
          <cell r="D2020">
            <v>2702</v>
          </cell>
          <cell r="E2020">
            <v>1600</v>
          </cell>
          <cell r="F2020">
            <v>133</v>
          </cell>
          <cell r="G2020">
            <v>133</v>
          </cell>
          <cell r="H2020">
            <v>133</v>
          </cell>
          <cell r="I2020">
            <v>133</v>
          </cell>
          <cell r="J2020">
            <v>133</v>
          </cell>
          <cell r="K2020">
            <v>133</v>
          </cell>
          <cell r="L2020">
            <v>133</v>
          </cell>
          <cell r="M2020">
            <v>133</v>
          </cell>
          <cell r="N2020">
            <v>133</v>
          </cell>
          <cell r="O2020">
            <v>133</v>
          </cell>
          <cell r="P2020">
            <v>133</v>
          </cell>
          <cell r="Q2020">
            <v>137</v>
          </cell>
        </row>
        <row r="2021">
          <cell r="B2021" t="str">
            <v>30815082900</v>
          </cell>
          <cell r="C2021" t="str">
            <v>30815</v>
          </cell>
          <cell r="D2021">
            <v>2900</v>
          </cell>
          <cell r="E2021">
            <v>22700</v>
          </cell>
          <cell r="F2021">
            <v>1892</v>
          </cell>
          <cell r="G2021">
            <v>1892</v>
          </cell>
          <cell r="H2021">
            <v>1892</v>
          </cell>
          <cell r="I2021">
            <v>1892</v>
          </cell>
          <cell r="J2021">
            <v>1892</v>
          </cell>
          <cell r="K2021">
            <v>1892</v>
          </cell>
          <cell r="L2021">
            <v>1892</v>
          </cell>
          <cell r="M2021">
            <v>1892</v>
          </cell>
          <cell r="N2021">
            <v>1892</v>
          </cell>
          <cell r="O2021">
            <v>1892</v>
          </cell>
          <cell r="P2021">
            <v>1892</v>
          </cell>
          <cell r="Q2021">
            <v>1888</v>
          </cell>
        </row>
        <row r="2022">
          <cell r="B2022" t="str">
            <v>30815083101</v>
          </cell>
          <cell r="C2022" t="str">
            <v>30815</v>
          </cell>
          <cell r="D2022">
            <v>3101</v>
          </cell>
          <cell r="E2022">
            <v>12800</v>
          </cell>
          <cell r="F2022">
            <v>1067</v>
          </cell>
          <cell r="G2022">
            <v>1067</v>
          </cell>
          <cell r="H2022">
            <v>1067</v>
          </cell>
          <cell r="I2022">
            <v>1067</v>
          </cell>
          <cell r="J2022">
            <v>1067</v>
          </cell>
          <cell r="K2022">
            <v>1067</v>
          </cell>
          <cell r="L2022">
            <v>1067</v>
          </cell>
          <cell r="M2022">
            <v>1067</v>
          </cell>
          <cell r="N2022">
            <v>1067</v>
          </cell>
          <cell r="O2022">
            <v>1067</v>
          </cell>
          <cell r="P2022">
            <v>1067</v>
          </cell>
          <cell r="Q2022">
            <v>1063</v>
          </cell>
        </row>
        <row r="2023">
          <cell r="B2023" t="str">
            <v>30815083302</v>
          </cell>
          <cell r="C2023" t="str">
            <v>30815</v>
          </cell>
          <cell r="D2023">
            <v>3302</v>
          </cell>
          <cell r="E2023">
            <v>24400</v>
          </cell>
          <cell r="F2023">
            <v>2033</v>
          </cell>
          <cell r="G2023">
            <v>2033</v>
          </cell>
          <cell r="H2023">
            <v>2033</v>
          </cell>
          <cell r="I2023">
            <v>2033</v>
          </cell>
          <cell r="J2023">
            <v>2033</v>
          </cell>
          <cell r="K2023">
            <v>2033</v>
          </cell>
          <cell r="L2023">
            <v>2033</v>
          </cell>
          <cell r="M2023">
            <v>2033</v>
          </cell>
          <cell r="N2023">
            <v>2033</v>
          </cell>
          <cell r="O2023">
            <v>2033</v>
          </cell>
          <cell r="P2023">
            <v>2033</v>
          </cell>
          <cell r="Q2023">
            <v>2037</v>
          </cell>
        </row>
        <row r="2024">
          <cell r="B2024" t="str">
            <v>30815083303</v>
          </cell>
          <cell r="C2024" t="str">
            <v>30815</v>
          </cell>
          <cell r="D2024">
            <v>3303</v>
          </cell>
          <cell r="E2024">
            <v>3200</v>
          </cell>
          <cell r="F2024">
            <v>267</v>
          </cell>
          <cell r="G2024">
            <v>267</v>
          </cell>
          <cell r="H2024">
            <v>267</v>
          </cell>
          <cell r="I2024">
            <v>267</v>
          </cell>
          <cell r="J2024">
            <v>267</v>
          </cell>
          <cell r="K2024">
            <v>267</v>
          </cell>
          <cell r="L2024">
            <v>267</v>
          </cell>
          <cell r="M2024">
            <v>267</v>
          </cell>
          <cell r="N2024">
            <v>267</v>
          </cell>
          <cell r="O2024">
            <v>267</v>
          </cell>
          <cell r="P2024">
            <v>267</v>
          </cell>
          <cell r="Q2024">
            <v>263</v>
          </cell>
        </row>
        <row r="2025">
          <cell r="B2025" t="str">
            <v>30816081302</v>
          </cell>
          <cell r="C2025" t="str">
            <v>30816</v>
          </cell>
          <cell r="D2025">
            <v>1302</v>
          </cell>
          <cell r="E2025">
            <v>1700</v>
          </cell>
          <cell r="F2025">
            <v>142</v>
          </cell>
          <cell r="G2025">
            <v>142</v>
          </cell>
          <cell r="H2025">
            <v>142</v>
          </cell>
          <cell r="I2025">
            <v>142</v>
          </cell>
          <cell r="J2025">
            <v>142</v>
          </cell>
          <cell r="K2025">
            <v>142</v>
          </cell>
          <cell r="L2025">
            <v>142</v>
          </cell>
          <cell r="M2025">
            <v>142</v>
          </cell>
          <cell r="N2025">
            <v>142</v>
          </cell>
          <cell r="O2025">
            <v>142</v>
          </cell>
          <cell r="P2025">
            <v>142</v>
          </cell>
          <cell r="Q2025">
            <v>138</v>
          </cell>
        </row>
        <row r="2026">
          <cell r="B2026" t="str">
            <v>30816082701</v>
          </cell>
          <cell r="C2026" t="str">
            <v>30816</v>
          </cell>
          <cell r="D2026">
            <v>2701</v>
          </cell>
          <cell r="E2026">
            <v>15300</v>
          </cell>
          <cell r="F2026">
            <v>1275</v>
          </cell>
          <cell r="G2026">
            <v>1275</v>
          </cell>
          <cell r="H2026">
            <v>1275</v>
          </cell>
          <cell r="I2026">
            <v>1275</v>
          </cell>
          <cell r="J2026">
            <v>1275</v>
          </cell>
          <cell r="K2026">
            <v>1275</v>
          </cell>
          <cell r="L2026">
            <v>1275</v>
          </cell>
          <cell r="M2026">
            <v>1275</v>
          </cell>
          <cell r="N2026">
            <v>1275</v>
          </cell>
          <cell r="O2026">
            <v>1275</v>
          </cell>
          <cell r="P2026">
            <v>1275</v>
          </cell>
          <cell r="Q2026">
            <v>1275</v>
          </cell>
        </row>
        <row r="2027">
          <cell r="B2027" t="str">
            <v>30816082702</v>
          </cell>
          <cell r="C2027" t="str">
            <v>30816</v>
          </cell>
          <cell r="D2027">
            <v>2702</v>
          </cell>
          <cell r="E2027">
            <v>1300</v>
          </cell>
          <cell r="F2027">
            <v>108</v>
          </cell>
          <cell r="G2027">
            <v>108</v>
          </cell>
          <cell r="H2027">
            <v>108</v>
          </cell>
          <cell r="I2027">
            <v>108</v>
          </cell>
          <cell r="J2027">
            <v>108</v>
          </cell>
          <cell r="K2027">
            <v>108</v>
          </cell>
          <cell r="L2027">
            <v>108</v>
          </cell>
          <cell r="M2027">
            <v>108</v>
          </cell>
          <cell r="N2027">
            <v>108</v>
          </cell>
          <cell r="O2027">
            <v>108</v>
          </cell>
          <cell r="P2027">
            <v>108</v>
          </cell>
          <cell r="Q2027">
            <v>112</v>
          </cell>
        </row>
        <row r="2028">
          <cell r="B2028" t="str">
            <v>30816082900</v>
          </cell>
          <cell r="C2028" t="str">
            <v>30816</v>
          </cell>
          <cell r="D2028">
            <v>2900</v>
          </cell>
          <cell r="E2028">
            <v>9600</v>
          </cell>
          <cell r="F2028">
            <v>800</v>
          </cell>
          <cell r="G2028">
            <v>800</v>
          </cell>
          <cell r="H2028">
            <v>800</v>
          </cell>
          <cell r="I2028">
            <v>800</v>
          </cell>
          <cell r="J2028">
            <v>800</v>
          </cell>
          <cell r="K2028">
            <v>800</v>
          </cell>
          <cell r="L2028">
            <v>800</v>
          </cell>
          <cell r="M2028">
            <v>800</v>
          </cell>
          <cell r="N2028">
            <v>800</v>
          </cell>
          <cell r="O2028">
            <v>800</v>
          </cell>
          <cell r="P2028">
            <v>800</v>
          </cell>
          <cell r="Q2028">
            <v>800</v>
          </cell>
        </row>
        <row r="2029">
          <cell r="B2029" t="str">
            <v>30816083101</v>
          </cell>
          <cell r="C2029" t="str">
            <v>30816</v>
          </cell>
          <cell r="D2029">
            <v>3101</v>
          </cell>
          <cell r="E2029">
            <v>37400</v>
          </cell>
          <cell r="F2029">
            <v>3117</v>
          </cell>
          <cell r="G2029">
            <v>3117</v>
          </cell>
          <cell r="H2029">
            <v>3117</v>
          </cell>
          <cell r="I2029">
            <v>3117</v>
          </cell>
          <cell r="J2029">
            <v>3117</v>
          </cell>
          <cell r="K2029">
            <v>3117</v>
          </cell>
          <cell r="L2029">
            <v>3117</v>
          </cell>
          <cell r="M2029">
            <v>3117</v>
          </cell>
          <cell r="N2029">
            <v>3117</v>
          </cell>
          <cell r="O2029">
            <v>3117</v>
          </cell>
          <cell r="P2029">
            <v>3117</v>
          </cell>
          <cell r="Q2029">
            <v>3113</v>
          </cell>
        </row>
        <row r="2030">
          <cell r="B2030" t="str">
            <v>30816083302</v>
          </cell>
          <cell r="C2030" t="str">
            <v>30816</v>
          </cell>
          <cell r="D2030">
            <v>3302</v>
          </cell>
          <cell r="E2030">
            <v>31700</v>
          </cell>
          <cell r="F2030">
            <v>2642</v>
          </cell>
          <cell r="G2030">
            <v>2642</v>
          </cell>
          <cell r="H2030">
            <v>2642</v>
          </cell>
          <cell r="I2030">
            <v>2642</v>
          </cell>
          <cell r="J2030">
            <v>2642</v>
          </cell>
          <cell r="K2030">
            <v>2642</v>
          </cell>
          <cell r="L2030">
            <v>2642</v>
          </cell>
          <cell r="M2030">
            <v>2642</v>
          </cell>
          <cell r="N2030">
            <v>2642</v>
          </cell>
          <cell r="O2030">
            <v>2642</v>
          </cell>
          <cell r="P2030">
            <v>2642</v>
          </cell>
          <cell r="Q2030">
            <v>2638</v>
          </cell>
        </row>
        <row r="2031">
          <cell r="B2031" t="str">
            <v>30816083303</v>
          </cell>
          <cell r="C2031" t="str">
            <v>30816</v>
          </cell>
          <cell r="D2031">
            <v>3303</v>
          </cell>
          <cell r="E2031">
            <v>2600</v>
          </cell>
          <cell r="F2031">
            <v>217</v>
          </cell>
          <cell r="G2031">
            <v>217</v>
          </cell>
          <cell r="H2031">
            <v>217</v>
          </cell>
          <cell r="I2031">
            <v>217</v>
          </cell>
          <cell r="J2031">
            <v>217</v>
          </cell>
          <cell r="K2031">
            <v>217</v>
          </cell>
          <cell r="L2031">
            <v>217</v>
          </cell>
          <cell r="M2031">
            <v>217</v>
          </cell>
          <cell r="N2031">
            <v>217</v>
          </cell>
          <cell r="O2031">
            <v>217</v>
          </cell>
          <cell r="P2031">
            <v>217</v>
          </cell>
          <cell r="Q2031">
            <v>213</v>
          </cell>
        </row>
        <row r="2032">
          <cell r="B2032" t="str">
            <v>30817082103</v>
          </cell>
          <cell r="C2032" t="str">
            <v>30817</v>
          </cell>
          <cell r="D2032">
            <v>2103</v>
          </cell>
          <cell r="E2032">
            <v>48900</v>
          </cell>
          <cell r="F2032">
            <v>4075</v>
          </cell>
          <cell r="G2032">
            <v>4075</v>
          </cell>
          <cell r="H2032">
            <v>4075</v>
          </cell>
          <cell r="I2032">
            <v>4075</v>
          </cell>
          <cell r="J2032">
            <v>4075</v>
          </cell>
          <cell r="K2032">
            <v>4075</v>
          </cell>
          <cell r="L2032">
            <v>4075</v>
          </cell>
          <cell r="M2032">
            <v>4075</v>
          </cell>
          <cell r="N2032">
            <v>4075</v>
          </cell>
          <cell r="O2032">
            <v>4075</v>
          </cell>
          <cell r="P2032">
            <v>4075</v>
          </cell>
          <cell r="Q2032">
            <v>4075</v>
          </cell>
        </row>
        <row r="2033">
          <cell r="B2033" t="str">
            <v>30817082202</v>
          </cell>
          <cell r="C2033" t="str">
            <v>30817</v>
          </cell>
          <cell r="D2033">
            <v>2202</v>
          </cell>
          <cell r="E2033">
            <v>18506</v>
          </cell>
          <cell r="F2033">
            <v>1542</v>
          </cell>
          <cell r="G2033">
            <v>1542</v>
          </cell>
          <cell r="H2033">
            <v>1542</v>
          </cell>
          <cell r="I2033">
            <v>1542</v>
          </cell>
          <cell r="J2033">
            <v>1542</v>
          </cell>
          <cell r="K2033">
            <v>1542</v>
          </cell>
          <cell r="L2033">
            <v>1542</v>
          </cell>
          <cell r="M2033">
            <v>1542</v>
          </cell>
          <cell r="N2033">
            <v>1542</v>
          </cell>
          <cell r="O2033">
            <v>1542</v>
          </cell>
          <cell r="P2033">
            <v>1542</v>
          </cell>
          <cell r="Q2033">
            <v>1544</v>
          </cell>
        </row>
        <row r="2034">
          <cell r="B2034" t="str">
            <v>30817082701</v>
          </cell>
          <cell r="C2034" t="str">
            <v>30817</v>
          </cell>
          <cell r="D2034">
            <v>2701</v>
          </cell>
          <cell r="E2034">
            <v>45400</v>
          </cell>
          <cell r="F2034">
            <v>3783</v>
          </cell>
          <cell r="G2034">
            <v>3783</v>
          </cell>
          <cell r="H2034">
            <v>3783</v>
          </cell>
          <cell r="I2034">
            <v>3783</v>
          </cell>
          <cell r="J2034">
            <v>3783</v>
          </cell>
          <cell r="K2034">
            <v>3783</v>
          </cell>
          <cell r="L2034">
            <v>3783</v>
          </cell>
          <cell r="M2034">
            <v>3783</v>
          </cell>
          <cell r="N2034">
            <v>3783</v>
          </cell>
          <cell r="O2034">
            <v>3783</v>
          </cell>
          <cell r="P2034">
            <v>3783</v>
          </cell>
          <cell r="Q2034">
            <v>3787</v>
          </cell>
        </row>
        <row r="2035">
          <cell r="B2035" t="str">
            <v>30817082702</v>
          </cell>
          <cell r="C2035" t="str">
            <v>30817</v>
          </cell>
          <cell r="D2035">
            <v>2702</v>
          </cell>
          <cell r="E2035">
            <v>2000</v>
          </cell>
          <cell r="F2035">
            <v>167</v>
          </cell>
          <cell r="G2035">
            <v>167</v>
          </cell>
          <cell r="H2035">
            <v>167</v>
          </cell>
          <cell r="I2035">
            <v>167</v>
          </cell>
          <cell r="J2035">
            <v>167</v>
          </cell>
          <cell r="K2035">
            <v>167</v>
          </cell>
          <cell r="L2035">
            <v>167</v>
          </cell>
          <cell r="M2035">
            <v>167</v>
          </cell>
          <cell r="N2035">
            <v>167</v>
          </cell>
          <cell r="O2035">
            <v>167</v>
          </cell>
          <cell r="P2035">
            <v>167</v>
          </cell>
          <cell r="Q2035">
            <v>163</v>
          </cell>
        </row>
        <row r="2036">
          <cell r="B2036" t="str">
            <v>30817082900</v>
          </cell>
          <cell r="C2036" t="str">
            <v>30817</v>
          </cell>
          <cell r="D2036">
            <v>2900</v>
          </cell>
          <cell r="E2036">
            <v>3200</v>
          </cell>
          <cell r="F2036">
            <v>267</v>
          </cell>
          <cell r="G2036">
            <v>267</v>
          </cell>
          <cell r="H2036">
            <v>267</v>
          </cell>
          <cell r="I2036">
            <v>267</v>
          </cell>
          <cell r="J2036">
            <v>267</v>
          </cell>
          <cell r="K2036">
            <v>267</v>
          </cell>
          <cell r="L2036">
            <v>267</v>
          </cell>
          <cell r="M2036">
            <v>267</v>
          </cell>
          <cell r="N2036">
            <v>267</v>
          </cell>
          <cell r="O2036">
            <v>267</v>
          </cell>
          <cell r="P2036">
            <v>267</v>
          </cell>
          <cell r="Q2036">
            <v>263</v>
          </cell>
        </row>
        <row r="2037">
          <cell r="B2037" t="str">
            <v>30817083101</v>
          </cell>
          <cell r="C2037" t="str">
            <v>30817</v>
          </cell>
          <cell r="D2037">
            <v>3101</v>
          </cell>
          <cell r="E2037">
            <v>46400</v>
          </cell>
          <cell r="F2037">
            <v>3867</v>
          </cell>
          <cell r="G2037">
            <v>3867</v>
          </cell>
          <cell r="H2037">
            <v>3867</v>
          </cell>
          <cell r="I2037">
            <v>3867</v>
          </cell>
          <cell r="J2037">
            <v>3867</v>
          </cell>
          <cell r="K2037">
            <v>3867</v>
          </cell>
          <cell r="L2037">
            <v>3867</v>
          </cell>
          <cell r="M2037">
            <v>3867</v>
          </cell>
          <cell r="N2037">
            <v>3867</v>
          </cell>
          <cell r="O2037">
            <v>3867</v>
          </cell>
          <cell r="P2037">
            <v>3867</v>
          </cell>
          <cell r="Q2037">
            <v>3863</v>
          </cell>
        </row>
        <row r="2038">
          <cell r="B2038" t="str">
            <v>30817083302</v>
          </cell>
          <cell r="C2038" t="str">
            <v>30817</v>
          </cell>
          <cell r="D2038">
            <v>3302</v>
          </cell>
          <cell r="E2038">
            <v>99514</v>
          </cell>
          <cell r="F2038">
            <v>8293</v>
          </cell>
          <cell r="G2038">
            <v>8293</v>
          </cell>
          <cell r="H2038">
            <v>8293</v>
          </cell>
          <cell r="I2038">
            <v>8293</v>
          </cell>
          <cell r="J2038">
            <v>8293</v>
          </cell>
          <cell r="K2038">
            <v>8293</v>
          </cell>
          <cell r="L2038">
            <v>8293</v>
          </cell>
          <cell r="M2038">
            <v>8293</v>
          </cell>
          <cell r="N2038">
            <v>8293</v>
          </cell>
          <cell r="O2038">
            <v>8293</v>
          </cell>
          <cell r="P2038">
            <v>8293</v>
          </cell>
          <cell r="Q2038">
            <v>8291</v>
          </cell>
        </row>
        <row r="2039">
          <cell r="B2039" t="str">
            <v>30817083303</v>
          </cell>
          <cell r="C2039" t="str">
            <v>30817</v>
          </cell>
          <cell r="D2039">
            <v>3303</v>
          </cell>
          <cell r="E2039">
            <v>4500</v>
          </cell>
          <cell r="F2039">
            <v>375</v>
          </cell>
          <cell r="G2039">
            <v>375</v>
          </cell>
          <cell r="H2039">
            <v>375</v>
          </cell>
          <cell r="I2039">
            <v>375</v>
          </cell>
          <cell r="J2039">
            <v>375</v>
          </cell>
          <cell r="K2039">
            <v>375</v>
          </cell>
          <cell r="L2039">
            <v>375</v>
          </cell>
          <cell r="M2039">
            <v>375</v>
          </cell>
          <cell r="N2039">
            <v>375</v>
          </cell>
          <cell r="O2039">
            <v>375</v>
          </cell>
          <cell r="P2039">
            <v>375</v>
          </cell>
          <cell r="Q2039">
            <v>375</v>
          </cell>
        </row>
        <row r="2040">
          <cell r="B2040" t="str">
            <v>30818082705</v>
          </cell>
          <cell r="C2040" t="str">
            <v>30818</v>
          </cell>
          <cell r="D2040">
            <v>2705</v>
          </cell>
          <cell r="E2040">
            <v>3200</v>
          </cell>
          <cell r="F2040">
            <v>267</v>
          </cell>
          <cell r="G2040">
            <v>267</v>
          </cell>
          <cell r="H2040">
            <v>267</v>
          </cell>
          <cell r="I2040">
            <v>267</v>
          </cell>
          <cell r="J2040">
            <v>267</v>
          </cell>
          <cell r="K2040">
            <v>267</v>
          </cell>
          <cell r="L2040">
            <v>267</v>
          </cell>
          <cell r="M2040">
            <v>267</v>
          </cell>
          <cell r="N2040">
            <v>267</v>
          </cell>
          <cell r="O2040">
            <v>267</v>
          </cell>
          <cell r="P2040">
            <v>267</v>
          </cell>
          <cell r="Q2040">
            <v>263</v>
          </cell>
        </row>
        <row r="2041">
          <cell r="B2041" t="str">
            <v>30818082900</v>
          </cell>
          <cell r="C2041" t="str">
            <v>30818</v>
          </cell>
          <cell r="D2041">
            <v>2900</v>
          </cell>
          <cell r="E2041">
            <v>6400</v>
          </cell>
          <cell r="F2041">
            <v>533</v>
          </cell>
          <cell r="G2041">
            <v>533</v>
          </cell>
          <cell r="H2041">
            <v>533</v>
          </cell>
          <cell r="I2041">
            <v>533</v>
          </cell>
          <cell r="J2041">
            <v>533</v>
          </cell>
          <cell r="K2041">
            <v>533</v>
          </cell>
          <cell r="L2041">
            <v>533</v>
          </cell>
          <cell r="M2041">
            <v>533</v>
          </cell>
          <cell r="N2041">
            <v>533</v>
          </cell>
          <cell r="O2041">
            <v>533</v>
          </cell>
          <cell r="P2041">
            <v>533</v>
          </cell>
          <cell r="Q2041">
            <v>537</v>
          </cell>
        </row>
        <row r="2042">
          <cell r="B2042" t="str">
            <v>30818083101</v>
          </cell>
          <cell r="C2042" t="str">
            <v>30818</v>
          </cell>
          <cell r="D2042">
            <v>3101</v>
          </cell>
          <cell r="E2042">
            <v>52800</v>
          </cell>
          <cell r="F2042">
            <v>4400</v>
          </cell>
          <cell r="G2042">
            <v>4400</v>
          </cell>
          <cell r="H2042">
            <v>4400</v>
          </cell>
          <cell r="I2042">
            <v>4400</v>
          </cell>
          <cell r="J2042">
            <v>4400</v>
          </cell>
          <cell r="K2042">
            <v>4400</v>
          </cell>
          <cell r="L2042">
            <v>4400</v>
          </cell>
          <cell r="M2042">
            <v>4400</v>
          </cell>
          <cell r="N2042">
            <v>4400</v>
          </cell>
          <cell r="O2042">
            <v>4400</v>
          </cell>
          <cell r="P2042">
            <v>4400</v>
          </cell>
          <cell r="Q2042">
            <v>4400</v>
          </cell>
        </row>
        <row r="2043">
          <cell r="B2043" t="str">
            <v>30818083103</v>
          </cell>
          <cell r="C2043" t="str">
            <v>30818</v>
          </cell>
          <cell r="D2043">
            <v>3103</v>
          </cell>
          <cell r="E2043">
            <v>25700</v>
          </cell>
          <cell r="F2043">
            <v>2142</v>
          </cell>
          <cell r="G2043">
            <v>2142</v>
          </cell>
          <cell r="H2043">
            <v>2142</v>
          </cell>
          <cell r="I2043">
            <v>2142</v>
          </cell>
          <cell r="J2043">
            <v>2142</v>
          </cell>
          <cell r="K2043">
            <v>2142</v>
          </cell>
          <cell r="L2043">
            <v>2142</v>
          </cell>
          <cell r="M2043">
            <v>2142</v>
          </cell>
          <cell r="N2043">
            <v>2142</v>
          </cell>
          <cell r="O2043">
            <v>2142</v>
          </cell>
          <cell r="P2043">
            <v>2142</v>
          </cell>
          <cell r="Q2043">
            <v>2138</v>
          </cell>
        </row>
        <row r="2044">
          <cell r="B2044" t="str">
            <v>30818083302</v>
          </cell>
          <cell r="C2044" t="str">
            <v>30818</v>
          </cell>
          <cell r="D2044">
            <v>3302</v>
          </cell>
          <cell r="E2044">
            <v>16000</v>
          </cell>
          <cell r="F2044">
            <v>1333</v>
          </cell>
          <cell r="G2044">
            <v>1333</v>
          </cell>
          <cell r="H2044">
            <v>1333</v>
          </cell>
          <cell r="I2044">
            <v>1333</v>
          </cell>
          <cell r="J2044">
            <v>1333</v>
          </cell>
          <cell r="K2044">
            <v>1333</v>
          </cell>
          <cell r="L2044">
            <v>1333</v>
          </cell>
          <cell r="M2044">
            <v>1333</v>
          </cell>
          <cell r="N2044">
            <v>1333</v>
          </cell>
          <cell r="O2044">
            <v>1333</v>
          </cell>
          <cell r="P2044">
            <v>1333</v>
          </cell>
          <cell r="Q2044">
            <v>1337</v>
          </cell>
        </row>
        <row r="2045">
          <cell r="B2045" t="str">
            <v>30819082900</v>
          </cell>
          <cell r="C2045" t="str">
            <v>30819</v>
          </cell>
          <cell r="D2045">
            <v>2900</v>
          </cell>
          <cell r="E2045">
            <v>33100</v>
          </cell>
          <cell r="F2045">
            <v>2758</v>
          </cell>
          <cell r="G2045">
            <v>2758</v>
          </cell>
          <cell r="H2045">
            <v>2758</v>
          </cell>
          <cell r="I2045">
            <v>2758</v>
          </cell>
          <cell r="J2045">
            <v>2758</v>
          </cell>
          <cell r="K2045">
            <v>2758</v>
          </cell>
          <cell r="L2045">
            <v>2758</v>
          </cell>
          <cell r="M2045">
            <v>2758</v>
          </cell>
          <cell r="N2045">
            <v>2758</v>
          </cell>
          <cell r="O2045">
            <v>2758</v>
          </cell>
          <cell r="P2045">
            <v>2758</v>
          </cell>
          <cell r="Q2045">
            <v>2762</v>
          </cell>
        </row>
        <row r="2046">
          <cell r="B2046" t="str">
            <v>30819083101</v>
          </cell>
          <cell r="C2046" t="str">
            <v>30819</v>
          </cell>
          <cell r="D2046">
            <v>3101</v>
          </cell>
          <cell r="E2046">
            <v>14700</v>
          </cell>
          <cell r="F2046">
            <v>1225</v>
          </cell>
          <cell r="G2046">
            <v>1225</v>
          </cell>
          <cell r="H2046">
            <v>1225</v>
          </cell>
          <cell r="I2046">
            <v>1225</v>
          </cell>
          <cell r="J2046">
            <v>1225</v>
          </cell>
          <cell r="K2046">
            <v>1225</v>
          </cell>
          <cell r="L2046">
            <v>1225</v>
          </cell>
          <cell r="M2046">
            <v>1225</v>
          </cell>
          <cell r="N2046">
            <v>1225</v>
          </cell>
          <cell r="O2046">
            <v>1225</v>
          </cell>
          <cell r="P2046">
            <v>1225</v>
          </cell>
          <cell r="Q2046">
            <v>1225</v>
          </cell>
        </row>
        <row r="2047">
          <cell r="B2047" t="str">
            <v>30819083103</v>
          </cell>
          <cell r="C2047" t="str">
            <v>30819</v>
          </cell>
          <cell r="D2047">
            <v>3103</v>
          </cell>
          <cell r="E2047">
            <v>7200</v>
          </cell>
          <cell r="F2047">
            <v>600</v>
          </cell>
          <cell r="G2047">
            <v>600</v>
          </cell>
          <cell r="H2047">
            <v>600</v>
          </cell>
          <cell r="I2047">
            <v>600</v>
          </cell>
          <cell r="J2047">
            <v>600</v>
          </cell>
          <cell r="K2047">
            <v>600</v>
          </cell>
          <cell r="L2047">
            <v>600</v>
          </cell>
          <cell r="M2047">
            <v>600</v>
          </cell>
          <cell r="N2047">
            <v>600</v>
          </cell>
          <cell r="O2047">
            <v>600</v>
          </cell>
          <cell r="P2047">
            <v>600</v>
          </cell>
          <cell r="Q2047">
            <v>600</v>
          </cell>
        </row>
        <row r="2048">
          <cell r="B2048" t="str">
            <v>30819083302</v>
          </cell>
          <cell r="C2048" t="str">
            <v>30819</v>
          </cell>
          <cell r="D2048">
            <v>3302</v>
          </cell>
          <cell r="E2048">
            <v>16000</v>
          </cell>
          <cell r="F2048">
            <v>1333</v>
          </cell>
          <cell r="G2048">
            <v>1333</v>
          </cell>
          <cell r="H2048">
            <v>1333</v>
          </cell>
          <cell r="I2048">
            <v>1333</v>
          </cell>
          <cell r="J2048">
            <v>1333</v>
          </cell>
          <cell r="K2048">
            <v>1333</v>
          </cell>
          <cell r="L2048">
            <v>1333</v>
          </cell>
          <cell r="M2048">
            <v>1333</v>
          </cell>
          <cell r="N2048">
            <v>1333</v>
          </cell>
          <cell r="O2048">
            <v>1333</v>
          </cell>
          <cell r="P2048">
            <v>1333</v>
          </cell>
          <cell r="Q2048">
            <v>1337</v>
          </cell>
        </row>
        <row r="2049">
          <cell r="B2049" t="str">
            <v>30819083303</v>
          </cell>
          <cell r="C2049" t="str">
            <v>30819</v>
          </cell>
          <cell r="D2049">
            <v>3303</v>
          </cell>
          <cell r="E2049">
            <v>9600</v>
          </cell>
          <cell r="F2049">
            <v>800</v>
          </cell>
          <cell r="G2049">
            <v>800</v>
          </cell>
          <cell r="H2049">
            <v>800</v>
          </cell>
          <cell r="I2049">
            <v>800</v>
          </cell>
          <cell r="J2049">
            <v>800</v>
          </cell>
          <cell r="K2049">
            <v>800</v>
          </cell>
          <cell r="L2049">
            <v>800</v>
          </cell>
          <cell r="M2049">
            <v>800</v>
          </cell>
          <cell r="N2049">
            <v>800</v>
          </cell>
          <cell r="O2049">
            <v>800</v>
          </cell>
          <cell r="P2049">
            <v>800</v>
          </cell>
          <cell r="Q2049">
            <v>800</v>
          </cell>
        </row>
        <row r="2050">
          <cell r="B2050" t="str">
            <v>30900061302</v>
          </cell>
          <cell r="C2050" t="str">
            <v>30900</v>
          </cell>
          <cell r="D2050">
            <v>1302</v>
          </cell>
          <cell r="E2050">
            <v>26400</v>
          </cell>
          <cell r="F2050">
            <v>2200</v>
          </cell>
          <cell r="G2050">
            <v>2200</v>
          </cell>
          <cell r="H2050">
            <v>2200</v>
          </cell>
          <cell r="I2050">
            <v>2200</v>
          </cell>
          <cell r="J2050">
            <v>2200</v>
          </cell>
          <cell r="K2050">
            <v>2200</v>
          </cell>
          <cell r="L2050">
            <v>2200</v>
          </cell>
          <cell r="M2050">
            <v>2200</v>
          </cell>
          <cell r="N2050">
            <v>2200</v>
          </cell>
          <cell r="O2050">
            <v>2200</v>
          </cell>
          <cell r="P2050">
            <v>2200</v>
          </cell>
          <cell r="Q2050">
            <v>2200</v>
          </cell>
        </row>
        <row r="2051">
          <cell r="B2051" t="str">
            <v>30900062103</v>
          </cell>
          <cell r="C2051" t="str">
            <v>30900</v>
          </cell>
          <cell r="D2051">
            <v>2103</v>
          </cell>
          <cell r="E2051">
            <v>42000</v>
          </cell>
          <cell r="F2051">
            <v>3500</v>
          </cell>
          <cell r="G2051">
            <v>3500</v>
          </cell>
          <cell r="H2051">
            <v>3500</v>
          </cell>
          <cell r="I2051">
            <v>3500</v>
          </cell>
          <cell r="J2051">
            <v>3500</v>
          </cell>
          <cell r="K2051">
            <v>3500</v>
          </cell>
          <cell r="L2051">
            <v>3500</v>
          </cell>
          <cell r="M2051">
            <v>3500</v>
          </cell>
          <cell r="N2051">
            <v>3500</v>
          </cell>
          <cell r="O2051">
            <v>3500</v>
          </cell>
          <cell r="P2051">
            <v>3500</v>
          </cell>
          <cell r="Q2051">
            <v>3500</v>
          </cell>
        </row>
        <row r="2052">
          <cell r="B2052" t="str">
            <v>30900062201</v>
          </cell>
          <cell r="C2052" t="str">
            <v>30900</v>
          </cell>
          <cell r="D2052">
            <v>2201</v>
          </cell>
          <cell r="E2052">
            <v>6900</v>
          </cell>
          <cell r="F2052">
            <v>575</v>
          </cell>
          <cell r="G2052">
            <v>575</v>
          </cell>
          <cell r="H2052">
            <v>575</v>
          </cell>
          <cell r="I2052">
            <v>575</v>
          </cell>
          <cell r="J2052">
            <v>575</v>
          </cell>
          <cell r="K2052">
            <v>575</v>
          </cell>
          <cell r="L2052">
            <v>575</v>
          </cell>
          <cell r="M2052">
            <v>575</v>
          </cell>
          <cell r="N2052">
            <v>575</v>
          </cell>
          <cell r="O2052">
            <v>575</v>
          </cell>
          <cell r="P2052">
            <v>575</v>
          </cell>
          <cell r="Q2052">
            <v>575</v>
          </cell>
        </row>
        <row r="2053">
          <cell r="B2053" t="str">
            <v>30900062202</v>
          </cell>
          <cell r="C2053" t="str">
            <v>30900</v>
          </cell>
          <cell r="D2053">
            <v>2202</v>
          </cell>
          <cell r="E2053">
            <v>306600</v>
          </cell>
          <cell r="F2053">
            <v>25550</v>
          </cell>
          <cell r="G2053">
            <v>25550</v>
          </cell>
          <cell r="H2053">
            <v>25550</v>
          </cell>
          <cell r="I2053">
            <v>25550</v>
          </cell>
          <cell r="J2053">
            <v>25550</v>
          </cell>
          <cell r="K2053">
            <v>25550</v>
          </cell>
          <cell r="L2053">
            <v>25550</v>
          </cell>
          <cell r="M2053">
            <v>25550</v>
          </cell>
          <cell r="N2053">
            <v>25550</v>
          </cell>
          <cell r="O2053">
            <v>25550</v>
          </cell>
          <cell r="P2053">
            <v>25550</v>
          </cell>
          <cell r="Q2053">
            <v>25550</v>
          </cell>
        </row>
        <row r="2054">
          <cell r="B2054" t="str">
            <v>30900062207</v>
          </cell>
          <cell r="C2054" t="str">
            <v>30900</v>
          </cell>
          <cell r="D2054">
            <v>2207</v>
          </cell>
          <cell r="E2054">
            <v>156000</v>
          </cell>
          <cell r="F2054">
            <v>13000</v>
          </cell>
          <cell r="G2054">
            <v>13000</v>
          </cell>
          <cell r="H2054">
            <v>13000</v>
          </cell>
          <cell r="I2054">
            <v>13000</v>
          </cell>
          <cell r="J2054">
            <v>13000</v>
          </cell>
          <cell r="K2054">
            <v>13000</v>
          </cell>
          <cell r="L2054">
            <v>13000</v>
          </cell>
          <cell r="M2054">
            <v>13000</v>
          </cell>
          <cell r="N2054">
            <v>13000</v>
          </cell>
          <cell r="O2054">
            <v>13000</v>
          </cell>
          <cell r="P2054">
            <v>13000</v>
          </cell>
          <cell r="Q2054">
            <v>13000</v>
          </cell>
        </row>
        <row r="2055">
          <cell r="B2055" t="str">
            <v>30900062208</v>
          </cell>
          <cell r="C2055" t="str">
            <v>30900</v>
          </cell>
          <cell r="D2055">
            <v>2208</v>
          </cell>
          <cell r="E2055">
            <v>1400</v>
          </cell>
          <cell r="F2055">
            <v>116</v>
          </cell>
          <cell r="G2055">
            <v>116</v>
          </cell>
          <cell r="H2055">
            <v>116</v>
          </cell>
          <cell r="I2055">
            <v>116</v>
          </cell>
          <cell r="J2055">
            <v>116</v>
          </cell>
          <cell r="K2055">
            <v>116</v>
          </cell>
          <cell r="L2055">
            <v>116</v>
          </cell>
          <cell r="M2055">
            <v>116</v>
          </cell>
          <cell r="N2055">
            <v>116</v>
          </cell>
          <cell r="O2055">
            <v>116</v>
          </cell>
          <cell r="P2055">
            <v>116</v>
          </cell>
          <cell r="Q2055">
            <v>124</v>
          </cell>
        </row>
        <row r="2056">
          <cell r="B2056" t="str">
            <v>30900062305</v>
          </cell>
          <cell r="C2056" t="str">
            <v>30900</v>
          </cell>
          <cell r="D2056">
            <v>2305</v>
          </cell>
          <cell r="E2056">
            <v>0</v>
          </cell>
          <cell r="F2056">
            <v>0</v>
          </cell>
          <cell r="G2056">
            <v>0</v>
          </cell>
          <cell r="H2056">
            <v>0</v>
          </cell>
          <cell r="I2056">
            <v>0</v>
          </cell>
          <cell r="J2056">
            <v>0</v>
          </cell>
          <cell r="K2056">
            <v>0</v>
          </cell>
          <cell r="L2056">
            <v>0</v>
          </cell>
          <cell r="M2056">
            <v>0</v>
          </cell>
          <cell r="N2056">
            <v>0</v>
          </cell>
          <cell r="O2056">
            <v>0</v>
          </cell>
          <cell r="P2056">
            <v>0</v>
          </cell>
          <cell r="Q2056">
            <v>0</v>
          </cell>
        </row>
        <row r="2057">
          <cell r="B2057" t="str">
            <v>30900062701</v>
          </cell>
          <cell r="C2057" t="str">
            <v>30900</v>
          </cell>
          <cell r="D2057">
            <v>2701</v>
          </cell>
          <cell r="E2057">
            <v>60000</v>
          </cell>
          <cell r="F2057">
            <v>5000</v>
          </cell>
          <cell r="G2057">
            <v>5000</v>
          </cell>
          <cell r="H2057">
            <v>5000</v>
          </cell>
          <cell r="I2057">
            <v>5000</v>
          </cell>
          <cell r="J2057">
            <v>5000</v>
          </cell>
          <cell r="K2057">
            <v>5000</v>
          </cell>
          <cell r="L2057">
            <v>5000</v>
          </cell>
          <cell r="M2057">
            <v>5000</v>
          </cell>
          <cell r="N2057">
            <v>5000</v>
          </cell>
          <cell r="O2057">
            <v>5000</v>
          </cell>
          <cell r="P2057">
            <v>5000</v>
          </cell>
          <cell r="Q2057">
            <v>5000</v>
          </cell>
        </row>
        <row r="2058">
          <cell r="B2058" t="str">
            <v>30900062705</v>
          </cell>
          <cell r="C2058" t="str">
            <v>30900</v>
          </cell>
          <cell r="D2058">
            <v>2705</v>
          </cell>
          <cell r="E2058">
            <v>6000</v>
          </cell>
          <cell r="F2058">
            <v>500</v>
          </cell>
          <cell r="G2058">
            <v>500</v>
          </cell>
          <cell r="H2058">
            <v>500</v>
          </cell>
          <cell r="I2058">
            <v>500</v>
          </cell>
          <cell r="J2058">
            <v>500</v>
          </cell>
          <cell r="K2058">
            <v>500</v>
          </cell>
          <cell r="L2058">
            <v>500</v>
          </cell>
          <cell r="M2058">
            <v>500</v>
          </cell>
          <cell r="N2058">
            <v>500</v>
          </cell>
          <cell r="O2058">
            <v>500</v>
          </cell>
          <cell r="P2058">
            <v>500</v>
          </cell>
          <cell r="Q2058">
            <v>500</v>
          </cell>
        </row>
        <row r="2059">
          <cell r="B2059" t="str">
            <v>30900062900</v>
          </cell>
          <cell r="C2059" t="str">
            <v>30900</v>
          </cell>
          <cell r="D2059">
            <v>2900</v>
          </cell>
          <cell r="E2059">
            <v>324000</v>
          </cell>
          <cell r="F2059">
            <v>27000</v>
          </cell>
          <cell r="G2059">
            <v>27000</v>
          </cell>
          <cell r="H2059">
            <v>27000</v>
          </cell>
          <cell r="I2059">
            <v>27000</v>
          </cell>
          <cell r="J2059">
            <v>27000</v>
          </cell>
          <cell r="K2059">
            <v>27000</v>
          </cell>
          <cell r="L2059">
            <v>27000</v>
          </cell>
          <cell r="M2059">
            <v>27000</v>
          </cell>
          <cell r="N2059">
            <v>27000</v>
          </cell>
          <cell r="O2059">
            <v>27000</v>
          </cell>
          <cell r="P2059">
            <v>27000</v>
          </cell>
          <cell r="Q2059">
            <v>27000</v>
          </cell>
        </row>
        <row r="2060">
          <cell r="B2060" t="str">
            <v>30900062907</v>
          </cell>
          <cell r="C2060" t="str">
            <v>30900</v>
          </cell>
          <cell r="D2060">
            <v>2907</v>
          </cell>
          <cell r="E2060">
            <v>362400</v>
          </cell>
          <cell r="F2060">
            <v>30200</v>
          </cell>
          <cell r="G2060">
            <v>30200</v>
          </cell>
          <cell r="H2060">
            <v>30200</v>
          </cell>
          <cell r="I2060">
            <v>30200</v>
          </cell>
          <cell r="J2060">
            <v>30200</v>
          </cell>
          <cell r="K2060">
            <v>30200</v>
          </cell>
          <cell r="L2060">
            <v>30200</v>
          </cell>
          <cell r="M2060">
            <v>30200</v>
          </cell>
          <cell r="N2060">
            <v>30200</v>
          </cell>
          <cell r="O2060">
            <v>30200</v>
          </cell>
          <cell r="P2060">
            <v>30200</v>
          </cell>
          <cell r="Q2060">
            <v>30200</v>
          </cell>
        </row>
        <row r="2061">
          <cell r="B2061" t="str">
            <v>30900062908</v>
          </cell>
          <cell r="C2061" t="str">
            <v>30900</v>
          </cell>
          <cell r="D2061">
            <v>2908</v>
          </cell>
          <cell r="E2061">
            <v>158400</v>
          </cell>
          <cell r="F2061">
            <v>13200</v>
          </cell>
          <cell r="G2061">
            <v>13200</v>
          </cell>
          <cell r="H2061">
            <v>13200</v>
          </cell>
          <cell r="I2061">
            <v>13200</v>
          </cell>
          <cell r="J2061">
            <v>13200</v>
          </cell>
          <cell r="K2061">
            <v>13200</v>
          </cell>
          <cell r="L2061">
            <v>13200</v>
          </cell>
          <cell r="M2061">
            <v>13200</v>
          </cell>
          <cell r="N2061">
            <v>13200</v>
          </cell>
          <cell r="O2061">
            <v>13200</v>
          </cell>
          <cell r="P2061">
            <v>13200</v>
          </cell>
          <cell r="Q2061">
            <v>13200</v>
          </cell>
        </row>
        <row r="2062">
          <cell r="B2062" t="str">
            <v>30900063101</v>
          </cell>
          <cell r="C2062" t="str">
            <v>30900</v>
          </cell>
          <cell r="D2062">
            <v>3101</v>
          </cell>
          <cell r="E2062">
            <v>14400</v>
          </cell>
          <cell r="F2062">
            <v>1200</v>
          </cell>
          <cell r="G2062">
            <v>1200</v>
          </cell>
          <cell r="H2062">
            <v>1200</v>
          </cell>
          <cell r="I2062">
            <v>1200</v>
          </cell>
          <cell r="J2062">
            <v>1200</v>
          </cell>
          <cell r="K2062">
            <v>1200</v>
          </cell>
          <cell r="L2062">
            <v>1200</v>
          </cell>
          <cell r="M2062">
            <v>1200</v>
          </cell>
          <cell r="N2062">
            <v>1200</v>
          </cell>
          <cell r="O2062">
            <v>1200</v>
          </cell>
          <cell r="P2062">
            <v>1200</v>
          </cell>
          <cell r="Q2062">
            <v>1200</v>
          </cell>
        </row>
        <row r="2063">
          <cell r="B2063" t="str">
            <v>30900063103</v>
          </cell>
          <cell r="C2063" t="str">
            <v>30900</v>
          </cell>
          <cell r="D2063">
            <v>3103</v>
          </cell>
          <cell r="E2063">
            <v>49200</v>
          </cell>
          <cell r="F2063">
            <v>4100</v>
          </cell>
          <cell r="G2063">
            <v>4100</v>
          </cell>
          <cell r="H2063">
            <v>4100</v>
          </cell>
          <cell r="I2063">
            <v>4100</v>
          </cell>
          <cell r="J2063">
            <v>4100</v>
          </cell>
          <cell r="K2063">
            <v>4100</v>
          </cell>
          <cell r="L2063">
            <v>4100</v>
          </cell>
          <cell r="M2063">
            <v>4100</v>
          </cell>
          <cell r="N2063">
            <v>4100</v>
          </cell>
          <cell r="O2063">
            <v>4100</v>
          </cell>
          <cell r="P2063">
            <v>4100</v>
          </cell>
          <cell r="Q2063">
            <v>4100</v>
          </cell>
        </row>
        <row r="2064">
          <cell r="B2064" t="str">
            <v>30900063106</v>
          </cell>
          <cell r="C2064" t="str">
            <v>30900</v>
          </cell>
          <cell r="D2064">
            <v>3106</v>
          </cell>
          <cell r="E2064">
            <v>0</v>
          </cell>
          <cell r="F2064">
            <v>0</v>
          </cell>
          <cell r="G2064">
            <v>0</v>
          </cell>
          <cell r="H2064">
            <v>0</v>
          </cell>
          <cell r="I2064">
            <v>0</v>
          </cell>
          <cell r="J2064">
            <v>0</v>
          </cell>
          <cell r="K2064">
            <v>0</v>
          </cell>
          <cell r="L2064">
            <v>0</v>
          </cell>
          <cell r="M2064">
            <v>0</v>
          </cell>
          <cell r="N2064">
            <v>0</v>
          </cell>
          <cell r="O2064">
            <v>0</v>
          </cell>
          <cell r="P2064">
            <v>0</v>
          </cell>
          <cell r="Q2064">
            <v>0</v>
          </cell>
        </row>
        <row r="2065">
          <cell r="B2065" t="str">
            <v>30900063108</v>
          </cell>
          <cell r="C2065" t="str">
            <v>30900</v>
          </cell>
          <cell r="D2065">
            <v>3108</v>
          </cell>
          <cell r="E2065">
            <v>6000</v>
          </cell>
          <cell r="F2065">
            <v>500</v>
          </cell>
          <cell r="G2065">
            <v>500</v>
          </cell>
          <cell r="H2065">
            <v>500</v>
          </cell>
          <cell r="I2065">
            <v>500</v>
          </cell>
          <cell r="J2065">
            <v>500</v>
          </cell>
          <cell r="K2065">
            <v>500</v>
          </cell>
          <cell r="L2065">
            <v>500</v>
          </cell>
          <cell r="M2065">
            <v>500</v>
          </cell>
          <cell r="N2065">
            <v>500</v>
          </cell>
          <cell r="O2065">
            <v>500</v>
          </cell>
          <cell r="P2065">
            <v>500</v>
          </cell>
          <cell r="Q2065">
            <v>500</v>
          </cell>
        </row>
        <row r="2066">
          <cell r="B2066" t="str">
            <v>30900063111</v>
          </cell>
          <cell r="C2066" t="str">
            <v>30900</v>
          </cell>
          <cell r="D2066">
            <v>3111</v>
          </cell>
          <cell r="E2066">
            <v>18000</v>
          </cell>
          <cell r="F2066">
            <v>1500</v>
          </cell>
          <cell r="G2066">
            <v>1500</v>
          </cell>
          <cell r="H2066">
            <v>1500</v>
          </cell>
          <cell r="I2066">
            <v>1500</v>
          </cell>
          <cell r="J2066">
            <v>1500</v>
          </cell>
          <cell r="K2066">
            <v>1500</v>
          </cell>
          <cell r="L2066">
            <v>1500</v>
          </cell>
          <cell r="M2066">
            <v>1500</v>
          </cell>
          <cell r="N2066">
            <v>1500</v>
          </cell>
          <cell r="O2066">
            <v>1500</v>
          </cell>
          <cell r="P2066">
            <v>1500</v>
          </cell>
          <cell r="Q2066">
            <v>1500</v>
          </cell>
        </row>
        <row r="2067">
          <cell r="B2067" t="str">
            <v>30900063302</v>
          </cell>
          <cell r="C2067" t="str">
            <v>30900</v>
          </cell>
          <cell r="D2067">
            <v>3302</v>
          </cell>
          <cell r="E2067">
            <v>90000</v>
          </cell>
          <cell r="F2067">
            <v>7500</v>
          </cell>
          <cell r="G2067">
            <v>7500</v>
          </cell>
          <cell r="H2067">
            <v>7500</v>
          </cell>
          <cell r="I2067">
            <v>7500</v>
          </cell>
          <cell r="J2067">
            <v>7500</v>
          </cell>
          <cell r="K2067">
            <v>7500</v>
          </cell>
          <cell r="L2067">
            <v>7500</v>
          </cell>
          <cell r="M2067">
            <v>7500</v>
          </cell>
          <cell r="N2067">
            <v>7500</v>
          </cell>
          <cell r="O2067">
            <v>7500</v>
          </cell>
          <cell r="P2067">
            <v>7500</v>
          </cell>
          <cell r="Q2067">
            <v>7500</v>
          </cell>
        </row>
        <row r="2068">
          <cell r="B2068" t="str">
            <v>30900063303</v>
          </cell>
          <cell r="C2068" t="str">
            <v>30900</v>
          </cell>
          <cell r="D2068">
            <v>3303</v>
          </cell>
          <cell r="E2068">
            <v>3600</v>
          </cell>
          <cell r="F2068">
            <v>300</v>
          </cell>
          <cell r="G2068">
            <v>300</v>
          </cell>
          <cell r="H2068">
            <v>300</v>
          </cell>
          <cell r="I2068">
            <v>300</v>
          </cell>
          <cell r="J2068">
            <v>300</v>
          </cell>
          <cell r="K2068">
            <v>300</v>
          </cell>
          <cell r="L2068">
            <v>300</v>
          </cell>
          <cell r="M2068">
            <v>300</v>
          </cell>
          <cell r="N2068">
            <v>300</v>
          </cell>
          <cell r="O2068">
            <v>300</v>
          </cell>
          <cell r="P2068">
            <v>300</v>
          </cell>
          <cell r="Q2068">
            <v>300</v>
          </cell>
        </row>
        <row r="2069">
          <cell r="B2069" t="str">
            <v>30900063402</v>
          </cell>
          <cell r="C2069" t="str">
            <v>30900</v>
          </cell>
          <cell r="D2069">
            <v>3402</v>
          </cell>
          <cell r="E2069">
            <v>0</v>
          </cell>
          <cell r="F2069">
            <v>0</v>
          </cell>
          <cell r="G2069">
            <v>0</v>
          </cell>
          <cell r="H2069">
            <v>0</v>
          </cell>
          <cell r="I2069">
            <v>0</v>
          </cell>
          <cell r="J2069">
            <v>0</v>
          </cell>
          <cell r="K2069">
            <v>0</v>
          </cell>
          <cell r="L2069">
            <v>0</v>
          </cell>
          <cell r="M2069">
            <v>0</v>
          </cell>
          <cell r="N2069">
            <v>0</v>
          </cell>
          <cell r="O2069">
            <v>0</v>
          </cell>
          <cell r="P2069">
            <v>0</v>
          </cell>
          <cell r="Q2069">
            <v>0</v>
          </cell>
        </row>
        <row r="2070">
          <cell r="B2070" t="str">
            <v>30900063404</v>
          </cell>
          <cell r="C2070" t="str">
            <v>30900</v>
          </cell>
          <cell r="D2070">
            <v>3404</v>
          </cell>
          <cell r="E2070">
            <v>0</v>
          </cell>
          <cell r="F2070">
            <v>0</v>
          </cell>
          <cell r="G2070">
            <v>0</v>
          </cell>
          <cell r="H2070">
            <v>0</v>
          </cell>
          <cell r="I2070">
            <v>0</v>
          </cell>
          <cell r="J2070">
            <v>0</v>
          </cell>
          <cell r="K2070">
            <v>0</v>
          </cell>
          <cell r="L2070">
            <v>0</v>
          </cell>
          <cell r="M2070">
            <v>0</v>
          </cell>
          <cell r="N2070">
            <v>0</v>
          </cell>
          <cell r="O2070">
            <v>0</v>
          </cell>
          <cell r="P2070">
            <v>0</v>
          </cell>
          <cell r="Q2070">
            <v>0</v>
          </cell>
        </row>
        <row r="2071">
          <cell r="B2071" t="str">
            <v>30901061302</v>
          </cell>
          <cell r="C2071" t="str">
            <v>30901</v>
          </cell>
          <cell r="D2071">
            <v>1302</v>
          </cell>
          <cell r="E2071">
            <v>94000</v>
          </cell>
          <cell r="F2071">
            <v>7833</v>
          </cell>
          <cell r="G2071">
            <v>7833</v>
          </cell>
          <cell r="H2071">
            <v>7833</v>
          </cell>
          <cell r="I2071">
            <v>7833</v>
          </cell>
          <cell r="J2071">
            <v>7833</v>
          </cell>
          <cell r="K2071">
            <v>7833</v>
          </cell>
          <cell r="L2071">
            <v>7833</v>
          </cell>
          <cell r="M2071">
            <v>7833</v>
          </cell>
          <cell r="N2071">
            <v>7833</v>
          </cell>
          <cell r="O2071">
            <v>7833</v>
          </cell>
          <cell r="P2071">
            <v>7833</v>
          </cell>
          <cell r="Q2071">
            <v>7837</v>
          </cell>
        </row>
        <row r="2072">
          <cell r="B2072" t="str">
            <v>30901062202</v>
          </cell>
          <cell r="C2072" t="str">
            <v>30901</v>
          </cell>
          <cell r="D2072">
            <v>2202</v>
          </cell>
          <cell r="E2072">
            <v>25400</v>
          </cell>
          <cell r="F2072">
            <v>2116</v>
          </cell>
          <cell r="G2072">
            <v>2116</v>
          </cell>
          <cell r="H2072">
            <v>2116</v>
          </cell>
          <cell r="I2072">
            <v>2116</v>
          </cell>
          <cell r="J2072">
            <v>2116</v>
          </cell>
          <cell r="K2072">
            <v>2116</v>
          </cell>
          <cell r="L2072">
            <v>2116</v>
          </cell>
          <cell r="M2072">
            <v>2116</v>
          </cell>
          <cell r="N2072">
            <v>2116</v>
          </cell>
          <cell r="O2072">
            <v>2116</v>
          </cell>
          <cell r="P2072">
            <v>2116</v>
          </cell>
          <cell r="Q2072">
            <v>2124</v>
          </cell>
        </row>
        <row r="2073">
          <cell r="B2073" t="str">
            <v>30901062207</v>
          </cell>
          <cell r="C2073" t="str">
            <v>30901</v>
          </cell>
          <cell r="D2073">
            <v>2207</v>
          </cell>
          <cell r="E2073">
            <v>90000</v>
          </cell>
          <cell r="F2073">
            <v>7500</v>
          </cell>
          <cell r="G2073">
            <v>7500</v>
          </cell>
          <cell r="H2073">
            <v>7500</v>
          </cell>
          <cell r="I2073">
            <v>7500</v>
          </cell>
          <cell r="J2073">
            <v>7500</v>
          </cell>
          <cell r="K2073">
            <v>7500</v>
          </cell>
          <cell r="L2073">
            <v>7500</v>
          </cell>
          <cell r="M2073">
            <v>7500</v>
          </cell>
          <cell r="N2073">
            <v>7500</v>
          </cell>
          <cell r="O2073">
            <v>7500</v>
          </cell>
          <cell r="P2073">
            <v>7500</v>
          </cell>
          <cell r="Q2073">
            <v>7500</v>
          </cell>
        </row>
        <row r="2074">
          <cell r="B2074" t="str">
            <v>30901062208</v>
          </cell>
          <cell r="C2074" t="str">
            <v>30901</v>
          </cell>
          <cell r="D2074">
            <v>2208</v>
          </cell>
          <cell r="E2074">
            <v>4100</v>
          </cell>
          <cell r="F2074">
            <v>341</v>
          </cell>
          <cell r="G2074">
            <v>341</v>
          </cell>
          <cell r="H2074">
            <v>341</v>
          </cell>
          <cell r="I2074">
            <v>341</v>
          </cell>
          <cell r="J2074">
            <v>341</v>
          </cell>
          <cell r="K2074">
            <v>341</v>
          </cell>
          <cell r="L2074">
            <v>341</v>
          </cell>
          <cell r="M2074">
            <v>341</v>
          </cell>
          <cell r="N2074">
            <v>341</v>
          </cell>
          <cell r="O2074">
            <v>341</v>
          </cell>
          <cell r="P2074">
            <v>341</v>
          </cell>
          <cell r="Q2074">
            <v>349</v>
          </cell>
        </row>
        <row r="2075">
          <cell r="B2075" t="str">
            <v>30901062701</v>
          </cell>
          <cell r="C2075" t="str">
            <v>30901</v>
          </cell>
          <cell r="D2075">
            <v>2701</v>
          </cell>
          <cell r="E2075">
            <v>60000</v>
          </cell>
          <cell r="F2075">
            <v>5000</v>
          </cell>
          <cell r="G2075">
            <v>5000</v>
          </cell>
          <cell r="H2075">
            <v>5000</v>
          </cell>
          <cell r="I2075">
            <v>5000</v>
          </cell>
          <cell r="J2075">
            <v>5000</v>
          </cell>
          <cell r="K2075">
            <v>5000</v>
          </cell>
          <cell r="L2075">
            <v>5000</v>
          </cell>
          <cell r="M2075">
            <v>5000</v>
          </cell>
          <cell r="N2075">
            <v>5000</v>
          </cell>
          <cell r="O2075">
            <v>5000</v>
          </cell>
          <cell r="P2075">
            <v>5000</v>
          </cell>
          <cell r="Q2075">
            <v>5000</v>
          </cell>
        </row>
        <row r="2076">
          <cell r="B2076" t="str">
            <v>30901062702</v>
          </cell>
          <cell r="C2076" t="str">
            <v>30901</v>
          </cell>
          <cell r="D2076">
            <v>2702</v>
          </cell>
          <cell r="E2076">
            <v>8400</v>
          </cell>
          <cell r="F2076">
            <v>700</v>
          </cell>
          <cell r="G2076">
            <v>700</v>
          </cell>
          <cell r="H2076">
            <v>700</v>
          </cell>
          <cell r="I2076">
            <v>700</v>
          </cell>
          <cell r="J2076">
            <v>700</v>
          </cell>
          <cell r="K2076">
            <v>700</v>
          </cell>
          <cell r="L2076">
            <v>700</v>
          </cell>
          <cell r="M2076">
            <v>700</v>
          </cell>
          <cell r="N2076">
            <v>700</v>
          </cell>
          <cell r="O2076">
            <v>700</v>
          </cell>
          <cell r="P2076">
            <v>700</v>
          </cell>
          <cell r="Q2076">
            <v>700</v>
          </cell>
        </row>
        <row r="2077">
          <cell r="B2077" t="str">
            <v>30901062705</v>
          </cell>
          <cell r="C2077" t="str">
            <v>30901</v>
          </cell>
          <cell r="D2077">
            <v>2705</v>
          </cell>
          <cell r="E2077">
            <v>6000</v>
          </cell>
          <cell r="F2077">
            <v>500</v>
          </cell>
          <cell r="G2077">
            <v>500</v>
          </cell>
          <cell r="H2077">
            <v>500</v>
          </cell>
          <cell r="I2077">
            <v>500</v>
          </cell>
          <cell r="J2077">
            <v>500</v>
          </cell>
          <cell r="K2077">
            <v>500</v>
          </cell>
          <cell r="L2077">
            <v>500</v>
          </cell>
          <cell r="M2077">
            <v>500</v>
          </cell>
          <cell r="N2077">
            <v>500</v>
          </cell>
          <cell r="O2077">
            <v>500</v>
          </cell>
          <cell r="P2077">
            <v>500</v>
          </cell>
          <cell r="Q2077">
            <v>500</v>
          </cell>
        </row>
        <row r="2078">
          <cell r="B2078" t="str">
            <v>30901062900</v>
          </cell>
          <cell r="C2078" t="str">
            <v>30901</v>
          </cell>
          <cell r="D2078">
            <v>2900</v>
          </cell>
          <cell r="E2078">
            <v>41000</v>
          </cell>
          <cell r="F2078">
            <v>3416</v>
          </cell>
          <cell r="G2078">
            <v>3416</v>
          </cell>
          <cell r="H2078">
            <v>3416</v>
          </cell>
          <cell r="I2078">
            <v>3416</v>
          </cell>
          <cell r="J2078">
            <v>3416</v>
          </cell>
          <cell r="K2078">
            <v>3416</v>
          </cell>
          <cell r="L2078">
            <v>3416</v>
          </cell>
          <cell r="M2078">
            <v>3416</v>
          </cell>
          <cell r="N2078">
            <v>3416</v>
          </cell>
          <cell r="O2078">
            <v>3416</v>
          </cell>
          <cell r="P2078">
            <v>3416</v>
          </cell>
          <cell r="Q2078">
            <v>3424</v>
          </cell>
        </row>
        <row r="2079">
          <cell r="B2079" t="str">
            <v>30901062907</v>
          </cell>
          <cell r="C2079" t="str">
            <v>30901</v>
          </cell>
          <cell r="D2079">
            <v>2907</v>
          </cell>
          <cell r="E2079">
            <v>36000</v>
          </cell>
          <cell r="F2079">
            <v>3000</v>
          </cell>
          <cell r="G2079">
            <v>3000</v>
          </cell>
          <cell r="H2079">
            <v>3000</v>
          </cell>
          <cell r="I2079">
            <v>3000</v>
          </cell>
          <cell r="J2079">
            <v>3000</v>
          </cell>
          <cell r="K2079">
            <v>3000</v>
          </cell>
          <cell r="L2079">
            <v>3000</v>
          </cell>
          <cell r="M2079">
            <v>3000</v>
          </cell>
          <cell r="N2079">
            <v>3000</v>
          </cell>
          <cell r="O2079">
            <v>3000</v>
          </cell>
          <cell r="P2079">
            <v>3000</v>
          </cell>
          <cell r="Q2079">
            <v>3000</v>
          </cell>
        </row>
        <row r="2080">
          <cell r="B2080" t="str">
            <v>30901062908</v>
          </cell>
          <cell r="C2080" t="str">
            <v>30901</v>
          </cell>
          <cell r="D2080">
            <v>2908</v>
          </cell>
          <cell r="E2080">
            <v>36000</v>
          </cell>
          <cell r="F2080">
            <v>3000</v>
          </cell>
          <cell r="G2080">
            <v>3000</v>
          </cell>
          <cell r="H2080">
            <v>3000</v>
          </cell>
          <cell r="I2080">
            <v>3000</v>
          </cell>
          <cell r="J2080">
            <v>3000</v>
          </cell>
          <cell r="K2080">
            <v>3000</v>
          </cell>
          <cell r="L2080">
            <v>3000</v>
          </cell>
          <cell r="M2080">
            <v>3000</v>
          </cell>
          <cell r="N2080">
            <v>3000</v>
          </cell>
          <cell r="O2080">
            <v>3000</v>
          </cell>
          <cell r="P2080">
            <v>3000</v>
          </cell>
          <cell r="Q2080">
            <v>3000</v>
          </cell>
        </row>
        <row r="2081">
          <cell r="B2081" t="str">
            <v>30901063101</v>
          </cell>
          <cell r="C2081" t="str">
            <v>30901</v>
          </cell>
          <cell r="D2081">
            <v>3101</v>
          </cell>
          <cell r="E2081">
            <v>12000</v>
          </cell>
          <cell r="F2081">
            <v>1000</v>
          </cell>
          <cell r="G2081">
            <v>1000</v>
          </cell>
          <cell r="H2081">
            <v>1000</v>
          </cell>
          <cell r="I2081">
            <v>1000</v>
          </cell>
          <cell r="J2081">
            <v>1000</v>
          </cell>
          <cell r="K2081">
            <v>1000</v>
          </cell>
          <cell r="L2081">
            <v>1000</v>
          </cell>
          <cell r="M2081">
            <v>1000</v>
          </cell>
          <cell r="N2081">
            <v>1000</v>
          </cell>
          <cell r="O2081">
            <v>1000</v>
          </cell>
          <cell r="P2081">
            <v>1000</v>
          </cell>
          <cell r="Q2081">
            <v>1000</v>
          </cell>
        </row>
        <row r="2082">
          <cell r="B2082" t="str">
            <v>30901063103</v>
          </cell>
          <cell r="C2082" t="str">
            <v>30901</v>
          </cell>
          <cell r="D2082">
            <v>3103</v>
          </cell>
          <cell r="E2082">
            <v>14400</v>
          </cell>
          <cell r="F2082">
            <v>1200</v>
          </cell>
          <cell r="G2082">
            <v>1200</v>
          </cell>
          <cell r="H2082">
            <v>1200</v>
          </cell>
          <cell r="I2082">
            <v>1200</v>
          </cell>
          <cell r="J2082">
            <v>1200</v>
          </cell>
          <cell r="K2082">
            <v>1200</v>
          </cell>
          <cell r="L2082">
            <v>1200</v>
          </cell>
          <cell r="M2082">
            <v>1200</v>
          </cell>
          <cell r="N2082">
            <v>1200</v>
          </cell>
          <cell r="O2082">
            <v>1200</v>
          </cell>
          <cell r="P2082">
            <v>1200</v>
          </cell>
          <cell r="Q2082">
            <v>1200</v>
          </cell>
        </row>
        <row r="2083">
          <cell r="B2083" t="str">
            <v>30901063302</v>
          </cell>
          <cell r="C2083" t="str">
            <v>30901</v>
          </cell>
          <cell r="D2083">
            <v>3302</v>
          </cell>
          <cell r="E2083">
            <v>115000</v>
          </cell>
          <cell r="F2083">
            <v>9583</v>
          </cell>
          <cell r="G2083">
            <v>9583</v>
          </cell>
          <cell r="H2083">
            <v>9583</v>
          </cell>
          <cell r="I2083">
            <v>9583</v>
          </cell>
          <cell r="J2083">
            <v>9583</v>
          </cell>
          <cell r="K2083">
            <v>9583</v>
          </cell>
          <cell r="L2083">
            <v>9583</v>
          </cell>
          <cell r="M2083">
            <v>9583</v>
          </cell>
          <cell r="N2083">
            <v>9583</v>
          </cell>
          <cell r="O2083">
            <v>9583</v>
          </cell>
          <cell r="P2083">
            <v>9583</v>
          </cell>
          <cell r="Q2083">
            <v>9587</v>
          </cell>
        </row>
        <row r="2084">
          <cell r="B2084" t="str">
            <v>30901063303</v>
          </cell>
          <cell r="C2084" t="str">
            <v>30901</v>
          </cell>
          <cell r="D2084">
            <v>3303</v>
          </cell>
          <cell r="E2084">
            <v>8400</v>
          </cell>
          <cell r="F2084">
            <v>700</v>
          </cell>
          <cell r="G2084">
            <v>700</v>
          </cell>
          <cell r="H2084">
            <v>700</v>
          </cell>
          <cell r="I2084">
            <v>700</v>
          </cell>
          <cell r="J2084">
            <v>700</v>
          </cell>
          <cell r="K2084">
            <v>700</v>
          </cell>
          <cell r="L2084">
            <v>700</v>
          </cell>
          <cell r="M2084">
            <v>700</v>
          </cell>
          <cell r="N2084">
            <v>700</v>
          </cell>
          <cell r="O2084">
            <v>700</v>
          </cell>
          <cell r="P2084">
            <v>700</v>
          </cell>
          <cell r="Q2084">
            <v>700</v>
          </cell>
        </row>
        <row r="2085">
          <cell r="B2085" t="str">
            <v>30901063402</v>
          </cell>
          <cell r="C2085" t="str">
            <v>30901</v>
          </cell>
          <cell r="D2085">
            <v>3402</v>
          </cell>
          <cell r="E2085">
            <v>0</v>
          </cell>
          <cell r="F2085">
            <v>0</v>
          </cell>
          <cell r="G2085">
            <v>0</v>
          </cell>
          <cell r="H2085">
            <v>0</v>
          </cell>
          <cell r="I2085">
            <v>0</v>
          </cell>
          <cell r="J2085">
            <v>0</v>
          </cell>
          <cell r="K2085">
            <v>0</v>
          </cell>
          <cell r="L2085">
            <v>0</v>
          </cell>
          <cell r="M2085">
            <v>0</v>
          </cell>
          <cell r="N2085">
            <v>0</v>
          </cell>
          <cell r="O2085">
            <v>0</v>
          </cell>
          <cell r="P2085">
            <v>0</v>
          </cell>
          <cell r="Q2085">
            <v>0</v>
          </cell>
        </row>
        <row r="2086">
          <cell r="B2086" t="str">
            <v>30902061302</v>
          </cell>
          <cell r="C2086" t="str">
            <v>30902</v>
          </cell>
          <cell r="D2086">
            <v>1302</v>
          </cell>
          <cell r="E2086">
            <v>0</v>
          </cell>
          <cell r="F2086">
            <v>0</v>
          </cell>
          <cell r="G2086">
            <v>0</v>
          </cell>
          <cell r="H2086">
            <v>0</v>
          </cell>
          <cell r="I2086">
            <v>0</v>
          </cell>
          <cell r="J2086">
            <v>0</v>
          </cell>
          <cell r="K2086">
            <v>0</v>
          </cell>
          <cell r="L2086">
            <v>0</v>
          </cell>
          <cell r="M2086">
            <v>0</v>
          </cell>
          <cell r="N2086">
            <v>0</v>
          </cell>
          <cell r="O2086">
            <v>0</v>
          </cell>
          <cell r="P2086">
            <v>0</v>
          </cell>
          <cell r="Q2086">
            <v>0</v>
          </cell>
        </row>
        <row r="2087">
          <cell r="B2087" t="str">
            <v>30902062103</v>
          </cell>
          <cell r="C2087" t="str">
            <v>30902</v>
          </cell>
          <cell r="D2087">
            <v>2103</v>
          </cell>
          <cell r="E2087">
            <v>0</v>
          </cell>
          <cell r="F2087">
            <v>0</v>
          </cell>
          <cell r="G2087">
            <v>0</v>
          </cell>
          <cell r="H2087">
            <v>0</v>
          </cell>
          <cell r="I2087">
            <v>0</v>
          </cell>
          <cell r="J2087">
            <v>0</v>
          </cell>
          <cell r="K2087">
            <v>0</v>
          </cell>
          <cell r="L2087">
            <v>0</v>
          </cell>
          <cell r="M2087">
            <v>0</v>
          </cell>
          <cell r="N2087">
            <v>0</v>
          </cell>
          <cell r="O2087">
            <v>0</v>
          </cell>
          <cell r="P2087">
            <v>0</v>
          </cell>
          <cell r="Q2087">
            <v>0</v>
          </cell>
        </row>
        <row r="2088">
          <cell r="B2088" t="str">
            <v>30902062202</v>
          </cell>
          <cell r="C2088" t="str">
            <v>30902</v>
          </cell>
          <cell r="D2088">
            <v>2202</v>
          </cell>
          <cell r="E2088">
            <v>0</v>
          </cell>
          <cell r="F2088">
            <v>0</v>
          </cell>
          <cell r="G2088">
            <v>0</v>
          </cell>
          <cell r="H2088">
            <v>0</v>
          </cell>
          <cell r="I2088">
            <v>0</v>
          </cell>
          <cell r="J2088">
            <v>0</v>
          </cell>
          <cell r="K2088">
            <v>0</v>
          </cell>
          <cell r="L2088">
            <v>0</v>
          </cell>
          <cell r="M2088">
            <v>0</v>
          </cell>
          <cell r="N2088">
            <v>0</v>
          </cell>
          <cell r="O2088">
            <v>0</v>
          </cell>
          <cell r="P2088">
            <v>0</v>
          </cell>
          <cell r="Q2088">
            <v>0</v>
          </cell>
        </row>
        <row r="2089">
          <cell r="B2089" t="str">
            <v>30902062207</v>
          </cell>
          <cell r="C2089" t="str">
            <v>30902</v>
          </cell>
          <cell r="D2089">
            <v>2207</v>
          </cell>
          <cell r="E2089">
            <v>0</v>
          </cell>
          <cell r="F2089">
            <v>0</v>
          </cell>
          <cell r="G2089">
            <v>0</v>
          </cell>
          <cell r="H2089">
            <v>0</v>
          </cell>
          <cell r="I2089">
            <v>0</v>
          </cell>
          <cell r="J2089">
            <v>0</v>
          </cell>
          <cell r="K2089">
            <v>0</v>
          </cell>
          <cell r="L2089">
            <v>0</v>
          </cell>
          <cell r="M2089">
            <v>0</v>
          </cell>
          <cell r="N2089">
            <v>0</v>
          </cell>
          <cell r="O2089">
            <v>0</v>
          </cell>
          <cell r="P2089">
            <v>0</v>
          </cell>
          <cell r="Q2089">
            <v>0</v>
          </cell>
        </row>
        <row r="2090">
          <cell r="B2090" t="str">
            <v>30902062208</v>
          </cell>
          <cell r="C2090" t="str">
            <v>30902</v>
          </cell>
          <cell r="D2090">
            <v>2208</v>
          </cell>
          <cell r="E2090">
            <v>0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</row>
        <row r="2091">
          <cell r="B2091" t="str">
            <v>30902062306</v>
          </cell>
          <cell r="C2091" t="str">
            <v>30902</v>
          </cell>
          <cell r="D2091">
            <v>2306</v>
          </cell>
          <cell r="E2091">
            <v>0</v>
          </cell>
          <cell r="F2091">
            <v>0</v>
          </cell>
          <cell r="G2091">
            <v>0</v>
          </cell>
          <cell r="H2091">
            <v>0</v>
          </cell>
          <cell r="I2091">
            <v>0</v>
          </cell>
          <cell r="J2091">
            <v>0</v>
          </cell>
          <cell r="K2091">
            <v>0</v>
          </cell>
          <cell r="L2091">
            <v>0</v>
          </cell>
          <cell r="M2091">
            <v>0</v>
          </cell>
          <cell r="N2091">
            <v>0</v>
          </cell>
          <cell r="O2091">
            <v>0</v>
          </cell>
          <cell r="P2091">
            <v>0</v>
          </cell>
          <cell r="Q2091">
            <v>0</v>
          </cell>
        </row>
        <row r="2092">
          <cell r="B2092" t="str">
            <v>30902062310</v>
          </cell>
          <cell r="C2092" t="str">
            <v>30902</v>
          </cell>
          <cell r="D2092">
            <v>2310</v>
          </cell>
          <cell r="E2092">
            <v>0</v>
          </cell>
          <cell r="F2092">
            <v>0</v>
          </cell>
          <cell r="G2092">
            <v>0</v>
          </cell>
          <cell r="H2092">
            <v>0</v>
          </cell>
          <cell r="I2092">
            <v>0</v>
          </cell>
          <cell r="J2092">
            <v>0</v>
          </cell>
          <cell r="K2092">
            <v>0</v>
          </cell>
          <cell r="L2092">
            <v>0</v>
          </cell>
          <cell r="M2092">
            <v>0</v>
          </cell>
          <cell r="N2092">
            <v>0</v>
          </cell>
          <cell r="O2092">
            <v>0</v>
          </cell>
          <cell r="P2092">
            <v>0</v>
          </cell>
          <cell r="Q2092">
            <v>0</v>
          </cell>
        </row>
        <row r="2093">
          <cell r="B2093" t="str">
            <v>30902062701</v>
          </cell>
          <cell r="C2093" t="str">
            <v>30902</v>
          </cell>
          <cell r="D2093">
            <v>2701</v>
          </cell>
          <cell r="E2093">
            <v>0</v>
          </cell>
          <cell r="F2093">
            <v>0</v>
          </cell>
          <cell r="G2093">
            <v>0</v>
          </cell>
          <cell r="H2093">
            <v>0</v>
          </cell>
          <cell r="I2093">
            <v>0</v>
          </cell>
          <cell r="J2093">
            <v>0</v>
          </cell>
          <cell r="K2093">
            <v>0</v>
          </cell>
          <cell r="L2093">
            <v>0</v>
          </cell>
          <cell r="M2093">
            <v>0</v>
          </cell>
          <cell r="N2093">
            <v>0</v>
          </cell>
          <cell r="O2093">
            <v>0</v>
          </cell>
          <cell r="P2093">
            <v>0</v>
          </cell>
          <cell r="Q2093">
            <v>0</v>
          </cell>
        </row>
        <row r="2094">
          <cell r="B2094" t="str">
            <v>30902062702</v>
          </cell>
          <cell r="C2094" t="str">
            <v>30902</v>
          </cell>
          <cell r="D2094">
            <v>2702</v>
          </cell>
          <cell r="E2094">
            <v>0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0</v>
          </cell>
          <cell r="N2094">
            <v>0</v>
          </cell>
          <cell r="O2094">
            <v>0</v>
          </cell>
          <cell r="P2094">
            <v>0</v>
          </cell>
          <cell r="Q2094">
            <v>0</v>
          </cell>
        </row>
        <row r="2095">
          <cell r="B2095" t="str">
            <v>30902062704</v>
          </cell>
          <cell r="C2095" t="str">
            <v>30902</v>
          </cell>
          <cell r="D2095">
            <v>2704</v>
          </cell>
          <cell r="E2095">
            <v>0</v>
          </cell>
          <cell r="F2095">
            <v>0</v>
          </cell>
          <cell r="G2095">
            <v>0</v>
          </cell>
          <cell r="H2095">
            <v>0</v>
          </cell>
          <cell r="I2095">
            <v>0</v>
          </cell>
          <cell r="J2095">
            <v>0</v>
          </cell>
          <cell r="K2095">
            <v>0</v>
          </cell>
          <cell r="L2095">
            <v>0</v>
          </cell>
          <cell r="M2095">
            <v>0</v>
          </cell>
          <cell r="N2095">
            <v>0</v>
          </cell>
          <cell r="O2095">
            <v>0</v>
          </cell>
          <cell r="P2095">
            <v>0</v>
          </cell>
          <cell r="Q2095">
            <v>0</v>
          </cell>
        </row>
        <row r="2096">
          <cell r="B2096" t="str">
            <v>30902062705</v>
          </cell>
          <cell r="C2096" t="str">
            <v>30902</v>
          </cell>
          <cell r="D2096">
            <v>2705</v>
          </cell>
          <cell r="E2096">
            <v>0</v>
          </cell>
          <cell r="F2096">
            <v>0</v>
          </cell>
          <cell r="G2096">
            <v>0</v>
          </cell>
          <cell r="H2096">
            <v>0</v>
          </cell>
          <cell r="I2096">
            <v>0</v>
          </cell>
          <cell r="J2096">
            <v>0</v>
          </cell>
          <cell r="K2096">
            <v>0</v>
          </cell>
          <cell r="L2096">
            <v>0</v>
          </cell>
          <cell r="M2096">
            <v>0</v>
          </cell>
          <cell r="N2096">
            <v>0</v>
          </cell>
          <cell r="O2096">
            <v>0</v>
          </cell>
          <cell r="P2096">
            <v>0</v>
          </cell>
          <cell r="Q2096">
            <v>0</v>
          </cell>
        </row>
        <row r="2097">
          <cell r="B2097" t="str">
            <v>30902062800</v>
          </cell>
          <cell r="C2097" t="str">
            <v>30902</v>
          </cell>
          <cell r="D2097">
            <v>2800</v>
          </cell>
          <cell r="E2097">
            <v>1</v>
          </cell>
          <cell r="F2097">
            <v>1</v>
          </cell>
          <cell r="G2097">
            <v>0</v>
          </cell>
          <cell r="H2097">
            <v>0</v>
          </cell>
          <cell r="I2097">
            <v>0</v>
          </cell>
          <cell r="J2097">
            <v>0</v>
          </cell>
          <cell r="K2097">
            <v>0</v>
          </cell>
          <cell r="L2097">
            <v>0</v>
          </cell>
          <cell r="M2097">
            <v>0</v>
          </cell>
          <cell r="N2097">
            <v>0</v>
          </cell>
          <cell r="O2097">
            <v>0</v>
          </cell>
          <cell r="P2097">
            <v>0</v>
          </cell>
          <cell r="Q2097">
            <v>0</v>
          </cell>
        </row>
        <row r="2098">
          <cell r="B2098" t="str">
            <v>30902062900</v>
          </cell>
          <cell r="C2098" t="str">
            <v>30902</v>
          </cell>
          <cell r="D2098">
            <v>2900</v>
          </cell>
          <cell r="E2098">
            <v>0</v>
          </cell>
          <cell r="F2098">
            <v>0</v>
          </cell>
          <cell r="G2098">
            <v>0</v>
          </cell>
          <cell r="H2098">
            <v>0</v>
          </cell>
          <cell r="I2098">
            <v>0</v>
          </cell>
          <cell r="J2098">
            <v>0</v>
          </cell>
          <cell r="K2098">
            <v>0</v>
          </cell>
          <cell r="L2098">
            <v>0</v>
          </cell>
          <cell r="M2098">
            <v>0</v>
          </cell>
          <cell r="N2098">
            <v>0</v>
          </cell>
          <cell r="O2098">
            <v>0</v>
          </cell>
          <cell r="P2098">
            <v>0</v>
          </cell>
          <cell r="Q2098">
            <v>0</v>
          </cell>
        </row>
        <row r="2099">
          <cell r="B2099" t="str">
            <v>30902062904</v>
          </cell>
          <cell r="C2099" t="str">
            <v>30902</v>
          </cell>
          <cell r="D2099">
            <v>2904</v>
          </cell>
          <cell r="E2099">
            <v>0</v>
          </cell>
          <cell r="F2099">
            <v>0</v>
          </cell>
          <cell r="G2099">
            <v>0</v>
          </cell>
          <cell r="H2099">
            <v>0</v>
          </cell>
          <cell r="I2099">
            <v>0</v>
          </cell>
          <cell r="J2099">
            <v>0</v>
          </cell>
          <cell r="K2099">
            <v>0</v>
          </cell>
          <cell r="L2099">
            <v>0</v>
          </cell>
          <cell r="M2099">
            <v>0</v>
          </cell>
          <cell r="N2099">
            <v>0</v>
          </cell>
          <cell r="O2099">
            <v>0</v>
          </cell>
          <cell r="P2099">
            <v>0</v>
          </cell>
          <cell r="Q2099">
            <v>0</v>
          </cell>
        </row>
        <row r="2100">
          <cell r="B2100" t="str">
            <v>30902062907</v>
          </cell>
          <cell r="C2100" t="str">
            <v>30902</v>
          </cell>
          <cell r="D2100">
            <v>2907</v>
          </cell>
          <cell r="E2100">
            <v>0</v>
          </cell>
          <cell r="F2100">
            <v>0</v>
          </cell>
          <cell r="G2100">
            <v>0</v>
          </cell>
          <cell r="H2100">
            <v>0</v>
          </cell>
          <cell r="I2100">
            <v>0</v>
          </cell>
          <cell r="J2100">
            <v>0</v>
          </cell>
          <cell r="K2100">
            <v>0</v>
          </cell>
          <cell r="L2100">
            <v>0</v>
          </cell>
          <cell r="M2100">
            <v>0</v>
          </cell>
          <cell r="N2100">
            <v>0</v>
          </cell>
          <cell r="O2100">
            <v>0</v>
          </cell>
          <cell r="P2100">
            <v>0</v>
          </cell>
          <cell r="Q2100">
            <v>0</v>
          </cell>
        </row>
        <row r="2101">
          <cell r="B2101" t="str">
            <v>30902062908</v>
          </cell>
          <cell r="C2101" t="str">
            <v>30902</v>
          </cell>
          <cell r="D2101">
            <v>2908</v>
          </cell>
          <cell r="E2101">
            <v>0</v>
          </cell>
          <cell r="F2101">
            <v>0</v>
          </cell>
          <cell r="G2101">
            <v>0</v>
          </cell>
          <cell r="H2101">
            <v>0</v>
          </cell>
          <cell r="I2101">
            <v>0</v>
          </cell>
          <cell r="J2101">
            <v>0</v>
          </cell>
          <cell r="K2101">
            <v>0</v>
          </cell>
          <cell r="L2101">
            <v>0</v>
          </cell>
          <cell r="M2101">
            <v>0</v>
          </cell>
          <cell r="N2101">
            <v>0</v>
          </cell>
          <cell r="O2101">
            <v>0</v>
          </cell>
          <cell r="P2101">
            <v>0</v>
          </cell>
          <cell r="Q2101">
            <v>0</v>
          </cell>
        </row>
        <row r="2102">
          <cell r="B2102" t="str">
            <v>30902063101</v>
          </cell>
          <cell r="C2102" t="str">
            <v>30902</v>
          </cell>
          <cell r="D2102">
            <v>3101</v>
          </cell>
          <cell r="E2102">
            <v>0</v>
          </cell>
          <cell r="F2102">
            <v>0</v>
          </cell>
          <cell r="G2102">
            <v>0</v>
          </cell>
          <cell r="H2102">
            <v>0</v>
          </cell>
          <cell r="I2102">
            <v>0</v>
          </cell>
          <cell r="J2102">
            <v>0</v>
          </cell>
          <cell r="K2102">
            <v>0</v>
          </cell>
          <cell r="L2102">
            <v>0</v>
          </cell>
          <cell r="M2102">
            <v>0</v>
          </cell>
          <cell r="N2102">
            <v>0</v>
          </cell>
          <cell r="O2102">
            <v>0</v>
          </cell>
          <cell r="P2102">
            <v>0</v>
          </cell>
          <cell r="Q2102">
            <v>0</v>
          </cell>
        </row>
        <row r="2103">
          <cell r="B2103" t="str">
            <v>30902063103</v>
          </cell>
          <cell r="C2103" t="str">
            <v>30902</v>
          </cell>
          <cell r="D2103">
            <v>3103</v>
          </cell>
          <cell r="E2103">
            <v>0</v>
          </cell>
          <cell r="F2103">
            <v>0</v>
          </cell>
          <cell r="G2103">
            <v>0</v>
          </cell>
          <cell r="H2103">
            <v>0</v>
          </cell>
          <cell r="I2103">
            <v>0</v>
          </cell>
          <cell r="J2103">
            <v>0</v>
          </cell>
          <cell r="K2103">
            <v>0</v>
          </cell>
          <cell r="L2103">
            <v>0</v>
          </cell>
          <cell r="M2103">
            <v>0</v>
          </cell>
          <cell r="N2103">
            <v>0</v>
          </cell>
          <cell r="O2103">
            <v>0</v>
          </cell>
          <cell r="P2103">
            <v>0</v>
          </cell>
          <cell r="Q2103">
            <v>0</v>
          </cell>
        </row>
        <row r="2104">
          <cell r="B2104" t="str">
            <v>30902063302</v>
          </cell>
          <cell r="C2104" t="str">
            <v>30902</v>
          </cell>
          <cell r="D2104">
            <v>3302</v>
          </cell>
          <cell r="E2104">
            <v>0</v>
          </cell>
          <cell r="F2104">
            <v>0</v>
          </cell>
          <cell r="G2104">
            <v>0</v>
          </cell>
          <cell r="H2104">
            <v>0</v>
          </cell>
          <cell r="I2104">
            <v>0</v>
          </cell>
          <cell r="J2104">
            <v>0</v>
          </cell>
          <cell r="K2104">
            <v>0</v>
          </cell>
          <cell r="L2104">
            <v>0</v>
          </cell>
          <cell r="M2104">
            <v>0</v>
          </cell>
          <cell r="N2104">
            <v>0</v>
          </cell>
          <cell r="O2104">
            <v>0</v>
          </cell>
          <cell r="P2104">
            <v>0</v>
          </cell>
          <cell r="Q2104">
            <v>0</v>
          </cell>
        </row>
        <row r="2105">
          <cell r="B2105" t="str">
            <v>30902063303</v>
          </cell>
          <cell r="C2105" t="str">
            <v>30902</v>
          </cell>
          <cell r="D2105">
            <v>3303</v>
          </cell>
          <cell r="E2105">
            <v>0</v>
          </cell>
          <cell r="F2105">
            <v>0</v>
          </cell>
          <cell r="G2105">
            <v>0</v>
          </cell>
          <cell r="H2105">
            <v>0</v>
          </cell>
          <cell r="I2105">
            <v>0</v>
          </cell>
          <cell r="J2105">
            <v>0</v>
          </cell>
          <cell r="K2105">
            <v>0</v>
          </cell>
          <cell r="L2105">
            <v>0</v>
          </cell>
          <cell r="M2105">
            <v>0</v>
          </cell>
          <cell r="N2105">
            <v>0</v>
          </cell>
          <cell r="O2105">
            <v>0</v>
          </cell>
          <cell r="P2105">
            <v>0</v>
          </cell>
          <cell r="Q2105">
            <v>0</v>
          </cell>
        </row>
        <row r="2106">
          <cell r="B2106" t="str">
            <v>30902063401</v>
          </cell>
          <cell r="C2106" t="str">
            <v>30902</v>
          </cell>
          <cell r="D2106">
            <v>3401</v>
          </cell>
          <cell r="E2106">
            <v>0</v>
          </cell>
          <cell r="F2106">
            <v>0</v>
          </cell>
          <cell r="G2106">
            <v>0</v>
          </cell>
          <cell r="H2106">
            <v>0</v>
          </cell>
          <cell r="I2106">
            <v>0</v>
          </cell>
          <cell r="J2106">
            <v>0</v>
          </cell>
          <cell r="K2106">
            <v>0</v>
          </cell>
          <cell r="L2106">
            <v>0</v>
          </cell>
          <cell r="M2106">
            <v>0</v>
          </cell>
          <cell r="N2106">
            <v>0</v>
          </cell>
          <cell r="O2106">
            <v>0</v>
          </cell>
          <cell r="P2106">
            <v>0</v>
          </cell>
          <cell r="Q2106">
            <v>0</v>
          </cell>
        </row>
        <row r="2107">
          <cell r="B2107" t="str">
            <v>30902063410</v>
          </cell>
          <cell r="C2107" t="str">
            <v>30902</v>
          </cell>
          <cell r="D2107">
            <v>3410</v>
          </cell>
          <cell r="E2107">
            <v>0</v>
          </cell>
          <cell r="F2107">
            <v>0</v>
          </cell>
          <cell r="G2107">
            <v>0</v>
          </cell>
          <cell r="H2107">
            <v>0</v>
          </cell>
          <cell r="I2107">
            <v>0</v>
          </cell>
          <cell r="J2107">
            <v>0</v>
          </cell>
          <cell r="K2107">
            <v>0</v>
          </cell>
          <cell r="L2107">
            <v>0</v>
          </cell>
          <cell r="M2107">
            <v>0</v>
          </cell>
          <cell r="N2107">
            <v>0</v>
          </cell>
          <cell r="O2107">
            <v>0</v>
          </cell>
          <cell r="P2107">
            <v>0</v>
          </cell>
          <cell r="Q2107">
            <v>0</v>
          </cell>
        </row>
        <row r="2108">
          <cell r="B2108" t="str">
            <v>30903031302</v>
          </cell>
          <cell r="C2108" t="str">
            <v>30903</v>
          </cell>
          <cell r="D2108">
            <v>1302</v>
          </cell>
          <cell r="E2108">
            <v>260000</v>
          </cell>
          <cell r="F2108">
            <v>21666</v>
          </cell>
          <cell r="G2108">
            <v>21666</v>
          </cell>
          <cell r="H2108">
            <v>21666</v>
          </cell>
          <cell r="I2108">
            <v>21666</v>
          </cell>
          <cell r="J2108">
            <v>21666</v>
          </cell>
          <cell r="K2108">
            <v>21666</v>
          </cell>
          <cell r="L2108">
            <v>21666</v>
          </cell>
          <cell r="M2108">
            <v>21666</v>
          </cell>
          <cell r="N2108">
            <v>21666</v>
          </cell>
          <cell r="O2108">
            <v>21666</v>
          </cell>
          <cell r="P2108">
            <v>21666</v>
          </cell>
          <cell r="Q2108">
            <v>21674</v>
          </cell>
        </row>
        <row r="2109">
          <cell r="B2109" t="str">
            <v>30903032103</v>
          </cell>
          <cell r="C2109" t="str">
            <v>30903</v>
          </cell>
          <cell r="D2109">
            <v>2103</v>
          </cell>
          <cell r="E2109">
            <v>135000</v>
          </cell>
          <cell r="F2109">
            <v>11250</v>
          </cell>
          <cell r="G2109">
            <v>11250</v>
          </cell>
          <cell r="H2109">
            <v>11250</v>
          </cell>
          <cell r="I2109">
            <v>11250</v>
          </cell>
          <cell r="J2109">
            <v>11250</v>
          </cell>
          <cell r="K2109">
            <v>11250</v>
          </cell>
          <cell r="L2109">
            <v>11250</v>
          </cell>
          <cell r="M2109">
            <v>11250</v>
          </cell>
          <cell r="N2109">
            <v>11250</v>
          </cell>
          <cell r="O2109">
            <v>11250</v>
          </cell>
          <cell r="P2109">
            <v>11250</v>
          </cell>
          <cell r="Q2109">
            <v>11250</v>
          </cell>
        </row>
        <row r="2110">
          <cell r="B2110" t="str">
            <v>30903032202</v>
          </cell>
          <cell r="C2110" t="str">
            <v>30903</v>
          </cell>
          <cell r="D2110">
            <v>2202</v>
          </cell>
          <cell r="E2110">
            <v>167900</v>
          </cell>
          <cell r="F2110">
            <v>13991</v>
          </cell>
          <cell r="G2110">
            <v>13991</v>
          </cell>
          <cell r="H2110">
            <v>13991</v>
          </cell>
          <cell r="I2110">
            <v>13991</v>
          </cell>
          <cell r="J2110">
            <v>13991</v>
          </cell>
          <cell r="K2110">
            <v>13991</v>
          </cell>
          <cell r="L2110">
            <v>13991</v>
          </cell>
          <cell r="M2110">
            <v>13991</v>
          </cell>
          <cell r="N2110">
            <v>13991</v>
          </cell>
          <cell r="O2110">
            <v>13991</v>
          </cell>
          <cell r="P2110">
            <v>13991</v>
          </cell>
          <cell r="Q2110">
            <v>13999</v>
          </cell>
        </row>
        <row r="2111">
          <cell r="B2111" t="str">
            <v>30903032207</v>
          </cell>
          <cell r="C2111" t="str">
            <v>30903</v>
          </cell>
          <cell r="D2111">
            <v>2207</v>
          </cell>
          <cell r="E2111">
            <v>48000</v>
          </cell>
          <cell r="F2111">
            <v>4000</v>
          </cell>
          <cell r="G2111">
            <v>4000</v>
          </cell>
          <cell r="H2111">
            <v>4000</v>
          </cell>
          <cell r="I2111">
            <v>4000</v>
          </cell>
          <cell r="J2111">
            <v>4000</v>
          </cell>
          <cell r="K2111">
            <v>4000</v>
          </cell>
          <cell r="L2111">
            <v>4000</v>
          </cell>
          <cell r="M2111">
            <v>4000</v>
          </cell>
          <cell r="N2111">
            <v>4000</v>
          </cell>
          <cell r="O2111">
            <v>4000</v>
          </cell>
          <cell r="P2111">
            <v>4000</v>
          </cell>
          <cell r="Q2111">
            <v>4000</v>
          </cell>
        </row>
        <row r="2112">
          <cell r="B2112" t="str">
            <v>30903032208</v>
          </cell>
          <cell r="C2112" t="str">
            <v>30903</v>
          </cell>
          <cell r="D2112">
            <v>2208</v>
          </cell>
          <cell r="E2112">
            <v>4100</v>
          </cell>
          <cell r="F2112">
            <v>341</v>
          </cell>
          <cell r="G2112">
            <v>341</v>
          </cell>
          <cell r="H2112">
            <v>341</v>
          </cell>
          <cell r="I2112">
            <v>341</v>
          </cell>
          <cell r="J2112">
            <v>341</v>
          </cell>
          <cell r="K2112">
            <v>341</v>
          </cell>
          <cell r="L2112">
            <v>341</v>
          </cell>
          <cell r="M2112">
            <v>341</v>
          </cell>
          <cell r="N2112">
            <v>341</v>
          </cell>
          <cell r="O2112">
            <v>341</v>
          </cell>
          <cell r="P2112">
            <v>341</v>
          </cell>
          <cell r="Q2112">
            <v>349</v>
          </cell>
        </row>
        <row r="2113">
          <cell r="B2113" t="str">
            <v>30903032701</v>
          </cell>
          <cell r="C2113" t="str">
            <v>30903</v>
          </cell>
          <cell r="D2113">
            <v>2701</v>
          </cell>
          <cell r="E2113">
            <v>72000</v>
          </cell>
          <cell r="F2113">
            <v>6000</v>
          </cell>
          <cell r="G2113">
            <v>6000</v>
          </cell>
          <cell r="H2113">
            <v>6000</v>
          </cell>
          <cell r="I2113">
            <v>6000</v>
          </cell>
          <cell r="J2113">
            <v>6000</v>
          </cell>
          <cell r="K2113">
            <v>6000</v>
          </cell>
          <cell r="L2113">
            <v>6000</v>
          </cell>
          <cell r="M2113">
            <v>6000</v>
          </cell>
          <cell r="N2113">
            <v>6000</v>
          </cell>
          <cell r="O2113">
            <v>6000</v>
          </cell>
          <cell r="P2113">
            <v>6000</v>
          </cell>
          <cell r="Q2113">
            <v>6000</v>
          </cell>
        </row>
        <row r="2114">
          <cell r="B2114" t="str">
            <v>30903032702</v>
          </cell>
          <cell r="C2114" t="str">
            <v>30903</v>
          </cell>
          <cell r="D2114">
            <v>2702</v>
          </cell>
          <cell r="E2114">
            <v>51600</v>
          </cell>
          <cell r="F2114">
            <v>4300</v>
          </cell>
          <cell r="G2114">
            <v>4300</v>
          </cell>
          <cell r="H2114">
            <v>4300</v>
          </cell>
          <cell r="I2114">
            <v>4300</v>
          </cell>
          <cell r="J2114">
            <v>4300</v>
          </cell>
          <cell r="K2114">
            <v>4300</v>
          </cell>
          <cell r="L2114">
            <v>4300</v>
          </cell>
          <cell r="M2114">
            <v>4300</v>
          </cell>
          <cell r="N2114">
            <v>4300</v>
          </cell>
          <cell r="O2114">
            <v>4300</v>
          </cell>
          <cell r="P2114">
            <v>4300</v>
          </cell>
          <cell r="Q2114">
            <v>4300</v>
          </cell>
        </row>
        <row r="2115">
          <cell r="B2115" t="str">
            <v>30903032704</v>
          </cell>
          <cell r="C2115" t="str">
            <v>30903</v>
          </cell>
          <cell r="D2115">
            <v>2704</v>
          </cell>
          <cell r="E2115">
            <v>32400</v>
          </cell>
          <cell r="F2115">
            <v>2700</v>
          </cell>
          <cell r="G2115">
            <v>2700</v>
          </cell>
          <cell r="H2115">
            <v>2700</v>
          </cell>
          <cell r="I2115">
            <v>2700</v>
          </cell>
          <cell r="J2115">
            <v>2700</v>
          </cell>
          <cell r="K2115">
            <v>2700</v>
          </cell>
          <cell r="L2115">
            <v>2700</v>
          </cell>
          <cell r="M2115">
            <v>2700</v>
          </cell>
          <cell r="N2115">
            <v>2700</v>
          </cell>
          <cell r="O2115">
            <v>2700</v>
          </cell>
          <cell r="P2115">
            <v>2700</v>
          </cell>
          <cell r="Q2115">
            <v>2700</v>
          </cell>
        </row>
        <row r="2116">
          <cell r="B2116" t="str">
            <v>30903032705</v>
          </cell>
          <cell r="C2116" t="str">
            <v>30903</v>
          </cell>
          <cell r="D2116">
            <v>2705</v>
          </cell>
          <cell r="E2116">
            <v>68400</v>
          </cell>
          <cell r="F2116">
            <v>5700</v>
          </cell>
          <cell r="G2116">
            <v>5700</v>
          </cell>
          <cell r="H2116">
            <v>5700</v>
          </cell>
          <cell r="I2116">
            <v>5700</v>
          </cell>
          <cell r="J2116">
            <v>5700</v>
          </cell>
          <cell r="K2116">
            <v>5700</v>
          </cell>
          <cell r="L2116">
            <v>5700</v>
          </cell>
          <cell r="M2116">
            <v>5700</v>
          </cell>
          <cell r="N2116">
            <v>5700</v>
          </cell>
          <cell r="O2116">
            <v>5700</v>
          </cell>
          <cell r="P2116">
            <v>5700</v>
          </cell>
          <cell r="Q2116">
            <v>5700</v>
          </cell>
        </row>
        <row r="2117">
          <cell r="B2117" t="str">
            <v>30903032900</v>
          </cell>
          <cell r="C2117" t="str">
            <v>30903</v>
          </cell>
          <cell r="D2117">
            <v>2900</v>
          </cell>
          <cell r="E2117">
            <v>93600</v>
          </cell>
          <cell r="F2117">
            <v>7800</v>
          </cell>
          <cell r="G2117">
            <v>7800</v>
          </cell>
          <cell r="H2117">
            <v>7800</v>
          </cell>
          <cell r="I2117">
            <v>7800</v>
          </cell>
          <cell r="J2117">
            <v>7800</v>
          </cell>
          <cell r="K2117">
            <v>7800</v>
          </cell>
          <cell r="L2117">
            <v>7800</v>
          </cell>
          <cell r="M2117">
            <v>7800</v>
          </cell>
          <cell r="N2117">
            <v>7800</v>
          </cell>
          <cell r="O2117">
            <v>7800</v>
          </cell>
          <cell r="P2117">
            <v>7800</v>
          </cell>
          <cell r="Q2117">
            <v>7800</v>
          </cell>
        </row>
        <row r="2118">
          <cell r="B2118" t="str">
            <v>30903032907</v>
          </cell>
          <cell r="C2118" t="str">
            <v>30903</v>
          </cell>
          <cell r="D2118">
            <v>2907</v>
          </cell>
          <cell r="E2118">
            <v>24000</v>
          </cell>
          <cell r="F2118">
            <v>2000</v>
          </cell>
          <cell r="G2118">
            <v>2000</v>
          </cell>
          <cell r="H2118">
            <v>2000</v>
          </cell>
          <cell r="I2118">
            <v>2000</v>
          </cell>
          <cell r="J2118">
            <v>2000</v>
          </cell>
          <cell r="K2118">
            <v>2000</v>
          </cell>
          <cell r="L2118">
            <v>2000</v>
          </cell>
          <cell r="M2118">
            <v>2000</v>
          </cell>
          <cell r="N2118">
            <v>2000</v>
          </cell>
          <cell r="O2118">
            <v>2000</v>
          </cell>
          <cell r="P2118">
            <v>2000</v>
          </cell>
          <cell r="Q2118">
            <v>2000</v>
          </cell>
        </row>
        <row r="2119">
          <cell r="B2119" t="str">
            <v>30903032908</v>
          </cell>
          <cell r="C2119" t="str">
            <v>30903</v>
          </cell>
          <cell r="D2119">
            <v>2908</v>
          </cell>
          <cell r="E2119">
            <v>36000</v>
          </cell>
          <cell r="F2119">
            <v>3000</v>
          </cell>
          <cell r="G2119">
            <v>3000</v>
          </cell>
          <cell r="H2119">
            <v>3000</v>
          </cell>
          <cell r="I2119">
            <v>3000</v>
          </cell>
          <cell r="J2119">
            <v>3000</v>
          </cell>
          <cell r="K2119">
            <v>3000</v>
          </cell>
          <cell r="L2119">
            <v>3000</v>
          </cell>
          <cell r="M2119">
            <v>3000</v>
          </cell>
          <cell r="N2119">
            <v>3000</v>
          </cell>
          <cell r="O2119">
            <v>3000</v>
          </cell>
          <cell r="P2119">
            <v>3000</v>
          </cell>
          <cell r="Q2119">
            <v>3000</v>
          </cell>
        </row>
        <row r="2120">
          <cell r="B2120" t="str">
            <v>30903033101</v>
          </cell>
          <cell r="C2120" t="str">
            <v>30903</v>
          </cell>
          <cell r="D2120">
            <v>3101</v>
          </cell>
          <cell r="E2120">
            <v>354000</v>
          </cell>
          <cell r="F2120">
            <v>29500</v>
          </cell>
          <cell r="G2120">
            <v>29500</v>
          </cell>
          <cell r="H2120">
            <v>29500</v>
          </cell>
          <cell r="I2120">
            <v>29500</v>
          </cell>
          <cell r="J2120">
            <v>29500</v>
          </cell>
          <cell r="K2120">
            <v>29500</v>
          </cell>
          <cell r="L2120">
            <v>29500</v>
          </cell>
          <cell r="M2120">
            <v>29500</v>
          </cell>
          <cell r="N2120">
            <v>29500</v>
          </cell>
          <cell r="O2120">
            <v>29500</v>
          </cell>
          <cell r="P2120">
            <v>29500</v>
          </cell>
          <cell r="Q2120">
            <v>29500</v>
          </cell>
        </row>
        <row r="2121">
          <cell r="B2121" t="str">
            <v>30903033103</v>
          </cell>
          <cell r="C2121" t="str">
            <v>30903</v>
          </cell>
          <cell r="D2121">
            <v>3103</v>
          </cell>
          <cell r="E2121">
            <v>340800</v>
          </cell>
          <cell r="F2121">
            <v>28400</v>
          </cell>
          <cell r="G2121">
            <v>28400</v>
          </cell>
          <cell r="H2121">
            <v>28400</v>
          </cell>
          <cell r="I2121">
            <v>28400</v>
          </cell>
          <cell r="J2121">
            <v>28400</v>
          </cell>
          <cell r="K2121">
            <v>28400</v>
          </cell>
          <cell r="L2121">
            <v>28400</v>
          </cell>
          <cell r="M2121">
            <v>28400</v>
          </cell>
          <cell r="N2121">
            <v>28400</v>
          </cell>
          <cell r="O2121">
            <v>28400</v>
          </cell>
          <cell r="P2121">
            <v>28400</v>
          </cell>
          <cell r="Q2121">
            <v>28400</v>
          </cell>
        </row>
        <row r="2122">
          <cell r="B2122" t="str">
            <v>30903033302</v>
          </cell>
          <cell r="C2122" t="str">
            <v>30903</v>
          </cell>
          <cell r="D2122">
            <v>3302</v>
          </cell>
          <cell r="E2122">
            <v>1025800</v>
          </cell>
          <cell r="F2122">
            <v>85483</v>
          </cell>
          <cell r="G2122">
            <v>85483</v>
          </cell>
          <cell r="H2122">
            <v>85483</v>
          </cell>
          <cell r="I2122">
            <v>85483</v>
          </cell>
          <cell r="J2122">
            <v>85483</v>
          </cell>
          <cell r="K2122">
            <v>85483</v>
          </cell>
          <cell r="L2122">
            <v>85483</v>
          </cell>
          <cell r="M2122">
            <v>85483</v>
          </cell>
          <cell r="N2122">
            <v>85483</v>
          </cell>
          <cell r="O2122">
            <v>85483</v>
          </cell>
          <cell r="P2122">
            <v>85483</v>
          </cell>
          <cell r="Q2122">
            <v>85487</v>
          </cell>
        </row>
        <row r="2123">
          <cell r="B2123" t="str">
            <v>30903033303</v>
          </cell>
          <cell r="C2123" t="str">
            <v>30903</v>
          </cell>
          <cell r="D2123">
            <v>3303</v>
          </cell>
          <cell r="E2123">
            <v>85200</v>
          </cell>
          <cell r="F2123">
            <v>7100</v>
          </cell>
          <cell r="G2123">
            <v>7100</v>
          </cell>
          <cell r="H2123">
            <v>7100</v>
          </cell>
          <cell r="I2123">
            <v>7100</v>
          </cell>
          <cell r="J2123">
            <v>7100</v>
          </cell>
          <cell r="K2123">
            <v>7100</v>
          </cell>
          <cell r="L2123">
            <v>7100</v>
          </cell>
          <cell r="M2123">
            <v>7100</v>
          </cell>
          <cell r="N2123">
            <v>7100</v>
          </cell>
          <cell r="O2123">
            <v>7100</v>
          </cell>
          <cell r="P2123">
            <v>7100</v>
          </cell>
          <cell r="Q2123">
            <v>7100</v>
          </cell>
        </row>
        <row r="2124">
          <cell r="B2124" t="str">
            <v>30904071302</v>
          </cell>
          <cell r="C2124" t="str">
            <v>30904</v>
          </cell>
          <cell r="D2124">
            <v>1302</v>
          </cell>
          <cell r="E2124">
            <v>15000</v>
          </cell>
          <cell r="F2124">
            <v>1250</v>
          </cell>
          <cell r="G2124">
            <v>1250</v>
          </cell>
          <cell r="H2124">
            <v>1250</v>
          </cell>
          <cell r="I2124">
            <v>1250</v>
          </cell>
          <cell r="J2124">
            <v>1250</v>
          </cell>
          <cell r="K2124">
            <v>1250</v>
          </cell>
          <cell r="L2124">
            <v>1250</v>
          </cell>
          <cell r="M2124">
            <v>1250</v>
          </cell>
          <cell r="N2124">
            <v>1250</v>
          </cell>
          <cell r="O2124">
            <v>1250</v>
          </cell>
          <cell r="P2124">
            <v>1250</v>
          </cell>
          <cell r="Q2124">
            <v>1250</v>
          </cell>
        </row>
        <row r="2125">
          <cell r="B2125" t="str">
            <v>30904072103</v>
          </cell>
          <cell r="C2125" t="str">
            <v>30904</v>
          </cell>
          <cell r="D2125">
            <v>2103</v>
          </cell>
          <cell r="E2125">
            <v>30500</v>
          </cell>
          <cell r="F2125">
            <v>2541</v>
          </cell>
          <cell r="G2125">
            <v>2541</v>
          </cell>
          <cell r="H2125">
            <v>2541</v>
          </cell>
          <cell r="I2125">
            <v>2541</v>
          </cell>
          <cell r="J2125">
            <v>2541</v>
          </cell>
          <cell r="K2125">
            <v>2541</v>
          </cell>
          <cell r="L2125">
            <v>2541</v>
          </cell>
          <cell r="M2125">
            <v>2541</v>
          </cell>
          <cell r="N2125">
            <v>2541</v>
          </cell>
          <cell r="O2125">
            <v>2541</v>
          </cell>
          <cell r="P2125">
            <v>2541</v>
          </cell>
          <cell r="Q2125">
            <v>2549</v>
          </cell>
        </row>
        <row r="2126">
          <cell r="B2126" t="str">
            <v>30904072202</v>
          </cell>
          <cell r="C2126" t="str">
            <v>30904</v>
          </cell>
          <cell r="D2126">
            <v>2202</v>
          </cell>
          <cell r="E2126">
            <v>117500</v>
          </cell>
          <cell r="F2126">
            <v>9791</v>
          </cell>
          <cell r="G2126">
            <v>9791</v>
          </cell>
          <cell r="H2126">
            <v>9791</v>
          </cell>
          <cell r="I2126">
            <v>9791</v>
          </cell>
          <cell r="J2126">
            <v>9791</v>
          </cell>
          <cell r="K2126">
            <v>9791</v>
          </cell>
          <cell r="L2126">
            <v>9791</v>
          </cell>
          <cell r="M2126">
            <v>9791</v>
          </cell>
          <cell r="N2126">
            <v>9791</v>
          </cell>
          <cell r="O2126">
            <v>9791</v>
          </cell>
          <cell r="P2126">
            <v>9791</v>
          </cell>
          <cell r="Q2126">
            <v>9799</v>
          </cell>
        </row>
        <row r="2127">
          <cell r="B2127" t="str">
            <v>30904072207</v>
          </cell>
          <cell r="C2127" t="str">
            <v>30904</v>
          </cell>
          <cell r="D2127">
            <v>2207</v>
          </cell>
          <cell r="E2127">
            <v>24000</v>
          </cell>
          <cell r="F2127">
            <v>2000</v>
          </cell>
          <cell r="G2127">
            <v>2000</v>
          </cell>
          <cell r="H2127">
            <v>2000</v>
          </cell>
          <cell r="I2127">
            <v>2000</v>
          </cell>
          <cell r="J2127">
            <v>2000</v>
          </cell>
          <cell r="K2127">
            <v>2000</v>
          </cell>
          <cell r="L2127">
            <v>2000</v>
          </cell>
          <cell r="M2127">
            <v>2000</v>
          </cell>
          <cell r="N2127">
            <v>2000</v>
          </cell>
          <cell r="O2127">
            <v>2000</v>
          </cell>
          <cell r="P2127">
            <v>2000</v>
          </cell>
          <cell r="Q2127">
            <v>2000</v>
          </cell>
        </row>
        <row r="2128">
          <cell r="B2128" t="str">
            <v>30904072208</v>
          </cell>
          <cell r="C2128" t="str">
            <v>30904</v>
          </cell>
          <cell r="D2128">
            <v>2208</v>
          </cell>
          <cell r="E2128">
            <v>4100</v>
          </cell>
          <cell r="F2128">
            <v>341</v>
          </cell>
          <cell r="G2128">
            <v>341</v>
          </cell>
          <cell r="H2128">
            <v>341</v>
          </cell>
          <cell r="I2128">
            <v>341</v>
          </cell>
          <cell r="J2128">
            <v>341</v>
          </cell>
          <cell r="K2128">
            <v>341</v>
          </cell>
          <cell r="L2128">
            <v>341</v>
          </cell>
          <cell r="M2128">
            <v>341</v>
          </cell>
          <cell r="N2128">
            <v>341</v>
          </cell>
          <cell r="O2128">
            <v>341</v>
          </cell>
          <cell r="P2128">
            <v>341</v>
          </cell>
          <cell r="Q2128">
            <v>349</v>
          </cell>
        </row>
        <row r="2129">
          <cell r="B2129" t="str">
            <v>30904072306</v>
          </cell>
          <cell r="C2129" t="str">
            <v>30904</v>
          </cell>
          <cell r="D2129">
            <v>2306</v>
          </cell>
          <cell r="E2129">
            <v>0</v>
          </cell>
          <cell r="F2129">
            <v>0</v>
          </cell>
          <cell r="G2129">
            <v>0</v>
          </cell>
          <cell r="H2129">
            <v>0</v>
          </cell>
          <cell r="I2129">
            <v>0</v>
          </cell>
          <cell r="J2129">
            <v>0</v>
          </cell>
          <cell r="K2129">
            <v>0</v>
          </cell>
          <cell r="L2129">
            <v>0</v>
          </cell>
          <cell r="M2129">
            <v>0</v>
          </cell>
          <cell r="N2129">
            <v>0</v>
          </cell>
          <cell r="O2129">
            <v>0</v>
          </cell>
          <cell r="P2129">
            <v>0</v>
          </cell>
          <cell r="Q2129">
            <v>0</v>
          </cell>
        </row>
        <row r="2130">
          <cell r="B2130" t="str">
            <v>30904072701</v>
          </cell>
          <cell r="C2130" t="str">
            <v>30904</v>
          </cell>
          <cell r="D2130">
            <v>2701</v>
          </cell>
          <cell r="E2130">
            <v>18000</v>
          </cell>
          <cell r="F2130">
            <v>1500</v>
          </cell>
          <cell r="G2130">
            <v>1500</v>
          </cell>
          <cell r="H2130">
            <v>1500</v>
          </cell>
          <cell r="I2130">
            <v>1500</v>
          </cell>
          <cell r="J2130">
            <v>1500</v>
          </cell>
          <cell r="K2130">
            <v>1500</v>
          </cell>
          <cell r="L2130">
            <v>1500</v>
          </cell>
          <cell r="M2130">
            <v>1500</v>
          </cell>
          <cell r="N2130">
            <v>1500</v>
          </cell>
          <cell r="O2130">
            <v>1500</v>
          </cell>
          <cell r="P2130">
            <v>1500</v>
          </cell>
          <cell r="Q2130">
            <v>1500</v>
          </cell>
        </row>
        <row r="2131">
          <cell r="B2131" t="str">
            <v>30904072702</v>
          </cell>
          <cell r="C2131" t="str">
            <v>30904</v>
          </cell>
          <cell r="D2131">
            <v>2702</v>
          </cell>
          <cell r="E2131">
            <v>0</v>
          </cell>
          <cell r="F2131">
            <v>0</v>
          </cell>
          <cell r="G2131">
            <v>0</v>
          </cell>
          <cell r="H2131">
            <v>0</v>
          </cell>
          <cell r="I2131">
            <v>0</v>
          </cell>
          <cell r="J2131">
            <v>0</v>
          </cell>
          <cell r="K2131">
            <v>0</v>
          </cell>
          <cell r="L2131">
            <v>0</v>
          </cell>
          <cell r="M2131">
            <v>0</v>
          </cell>
          <cell r="N2131">
            <v>0</v>
          </cell>
          <cell r="O2131">
            <v>0</v>
          </cell>
          <cell r="P2131">
            <v>0</v>
          </cell>
          <cell r="Q2131">
            <v>0</v>
          </cell>
        </row>
        <row r="2132">
          <cell r="B2132" t="str">
            <v>30904072705</v>
          </cell>
          <cell r="C2132" t="str">
            <v>30904</v>
          </cell>
          <cell r="D2132">
            <v>2705</v>
          </cell>
          <cell r="E2132">
            <v>8400</v>
          </cell>
          <cell r="F2132">
            <v>700</v>
          </cell>
          <cell r="G2132">
            <v>700</v>
          </cell>
          <cell r="H2132">
            <v>700</v>
          </cell>
          <cell r="I2132">
            <v>700</v>
          </cell>
          <cell r="J2132">
            <v>700</v>
          </cell>
          <cell r="K2132">
            <v>700</v>
          </cell>
          <cell r="L2132">
            <v>700</v>
          </cell>
          <cell r="M2132">
            <v>700</v>
          </cell>
          <cell r="N2132">
            <v>700</v>
          </cell>
          <cell r="O2132">
            <v>700</v>
          </cell>
          <cell r="P2132">
            <v>700</v>
          </cell>
          <cell r="Q2132">
            <v>700</v>
          </cell>
        </row>
        <row r="2133">
          <cell r="B2133" t="str">
            <v>30904072900</v>
          </cell>
          <cell r="C2133" t="str">
            <v>30904</v>
          </cell>
          <cell r="D2133">
            <v>2900</v>
          </cell>
          <cell r="E2133">
            <v>40800</v>
          </cell>
          <cell r="F2133">
            <v>3400</v>
          </cell>
          <cell r="G2133">
            <v>3400</v>
          </cell>
          <cell r="H2133">
            <v>3400</v>
          </cell>
          <cell r="I2133">
            <v>3400</v>
          </cell>
          <cell r="J2133">
            <v>3400</v>
          </cell>
          <cell r="K2133">
            <v>3400</v>
          </cell>
          <cell r="L2133">
            <v>3400</v>
          </cell>
          <cell r="M2133">
            <v>3400</v>
          </cell>
          <cell r="N2133">
            <v>3400</v>
          </cell>
          <cell r="O2133">
            <v>3400</v>
          </cell>
          <cell r="P2133">
            <v>3400</v>
          </cell>
          <cell r="Q2133">
            <v>3400</v>
          </cell>
        </row>
        <row r="2134">
          <cell r="B2134" t="str">
            <v>30904072907</v>
          </cell>
          <cell r="C2134" t="str">
            <v>30904</v>
          </cell>
          <cell r="D2134">
            <v>2907</v>
          </cell>
          <cell r="E2134">
            <v>18000</v>
          </cell>
          <cell r="F2134">
            <v>1500</v>
          </cell>
          <cell r="G2134">
            <v>1500</v>
          </cell>
          <cell r="H2134">
            <v>1500</v>
          </cell>
          <cell r="I2134">
            <v>1500</v>
          </cell>
          <cell r="J2134">
            <v>1500</v>
          </cell>
          <cell r="K2134">
            <v>1500</v>
          </cell>
          <cell r="L2134">
            <v>1500</v>
          </cell>
          <cell r="M2134">
            <v>1500</v>
          </cell>
          <cell r="N2134">
            <v>1500</v>
          </cell>
          <cell r="O2134">
            <v>1500</v>
          </cell>
          <cell r="P2134">
            <v>1500</v>
          </cell>
          <cell r="Q2134">
            <v>1500</v>
          </cell>
        </row>
        <row r="2135">
          <cell r="B2135" t="str">
            <v>30904072908</v>
          </cell>
          <cell r="C2135" t="str">
            <v>30904</v>
          </cell>
          <cell r="D2135">
            <v>2908</v>
          </cell>
          <cell r="E2135">
            <v>18900</v>
          </cell>
          <cell r="F2135">
            <v>1575</v>
          </cell>
          <cell r="G2135">
            <v>1575</v>
          </cell>
          <cell r="H2135">
            <v>1575</v>
          </cell>
          <cell r="I2135">
            <v>1575</v>
          </cell>
          <cell r="J2135">
            <v>1575</v>
          </cell>
          <cell r="K2135">
            <v>1575</v>
          </cell>
          <cell r="L2135">
            <v>1575</v>
          </cell>
          <cell r="M2135">
            <v>1575</v>
          </cell>
          <cell r="N2135">
            <v>1575</v>
          </cell>
          <cell r="O2135">
            <v>1575</v>
          </cell>
          <cell r="P2135">
            <v>1575</v>
          </cell>
          <cell r="Q2135">
            <v>1575</v>
          </cell>
        </row>
        <row r="2136">
          <cell r="B2136" t="str">
            <v>30904073101</v>
          </cell>
          <cell r="C2136" t="str">
            <v>30904</v>
          </cell>
          <cell r="D2136">
            <v>3101</v>
          </cell>
          <cell r="E2136">
            <v>57000</v>
          </cell>
          <cell r="F2136">
            <v>4750</v>
          </cell>
          <cell r="G2136">
            <v>4750</v>
          </cell>
          <cell r="H2136">
            <v>4750</v>
          </cell>
          <cell r="I2136">
            <v>4750</v>
          </cell>
          <cell r="J2136">
            <v>4750</v>
          </cell>
          <cell r="K2136">
            <v>4750</v>
          </cell>
          <cell r="L2136">
            <v>4750</v>
          </cell>
          <cell r="M2136">
            <v>4750</v>
          </cell>
          <cell r="N2136">
            <v>4750</v>
          </cell>
          <cell r="O2136">
            <v>4750</v>
          </cell>
          <cell r="P2136">
            <v>4750</v>
          </cell>
          <cell r="Q2136">
            <v>4750</v>
          </cell>
        </row>
        <row r="2137">
          <cell r="B2137" t="str">
            <v>30904073103</v>
          </cell>
          <cell r="C2137" t="str">
            <v>30904</v>
          </cell>
          <cell r="D2137">
            <v>3103</v>
          </cell>
          <cell r="E2137">
            <v>22800</v>
          </cell>
          <cell r="F2137">
            <v>1900</v>
          </cell>
          <cell r="G2137">
            <v>1900</v>
          </cell>
          <cell r="H2137">
            <v>1900</v>
          </cell>
          <cell r="I2137">
            <v>1900</v>
          </cell>
          <cell r="J2137">
            <v>1900</v>
          </cell>
          <cell r="K2137">
            <v>1900</v>
          </cell>
          <cell r="L2137">
            <v>1900</v>
          </cell>
          <cell r="M2137">
            <v>1900</v>
          </cell>
          <cell r="N2137">
            <v>1900</v>
          </cell>
          <cell r="O2137">
            <v>1900</v>
          </cell>
          <cell r="P2137">
            <v>1900</v>
          </cell>
          <cell r="Q2137">
            <v>1900</v>
          </cell>
        </row>
        <row r="2138">
          <cell r="B2138" t="str">
            <v>30904073106</v>
          </cell>
          <cell r="C2138" t="str">
            <v>30904</v>
          </cell>
          <cell r="D2138">
            <v>3106</v>
          </cell>
          <cell r="E2138">
            <v>0</v>
          </cell>
          <cell r="F2138">
            <v>0</v>
          </cell>
          <cell r="G2138">
            <v>0</v>
          </cell>
          <cell r="H2138">
            <v>0</v>
          </cell>
          <cell r="I2138">
            <v>0</v>
          </cell>
          <cell r="J2138">
            <v>0</v>
          </cell>
          <cell r="K2138">
            <v>0</v>
          </cell>
          <cell r="L2138">
            <v>0</v>
          </cell>
          <cell r="M2138">
            <v>0</v>
          </cell>
          <cell r="N2138">
            <v>0</v>
          </cell>
          <cell r="O2138">
            <v>0</v>
          </cell>
          <cell r="P2138">
            <v>0</v>
          </cell>
          <cell r="Q2138">
            <v>0</v>
          </cell>
        </row>
        <row r="2139">
          <cell r="B2139" t="str">
            <v>30904073111</v>
          </cell>
          <cell r="C2139" t="str">
            <v>30904</v>
          </cell>
          <cell r="D2139">
            <v>3111</v>
          </cell>
          <cell r="E2139">
            <v>0</v>
          </cell>
          <cell r="F2139">
            <v>0</v>
          </cell>
          <cell r="G2139">
            <v>0</v>
          </cell>
          <cell r="H2139">
            <v>0</v>
          </cell>
          <cell r="I2139">
            <v>0</v>
          </cell>
          <cell r="J2139">
            <v>0</v>
          </cell>
          <cell r="K2139">
            <v>0</v>
          </cell>
          <cell r="L2139">
            <v>0</v>
          </cell>
          <cell r="M2139">
            <v>0</v>
          </cell>
          <cell r="N2139">
            <v>0</v>
          </cell>
          <cell r="O2139">
            <v>0</v>
          </cell>
          <cell r="P2139">
            <v>0</v>
          </cell>
          <cell r="Q2139">
            <v>0</v>
          </cell>
        </row>
        <row r="2140">
          <cell r="B2140" t="str">
            <v>30904073302</v>
          </cell>
          <cell r="C2140" t="str">
            <v>30904</v>
          </cell>
          <cell r="D2140">
            <v>3302</v>
          </cell>
          <cell r="E2140">
            <v>470000</v>
          </cell>
          <cell r="F2140">
            <v>39166</v>
          </cell>
          <cell r="G2140">
            <v>39166</v>
          </cell>
          <cell r="H2140">
            <v>39166</v>
          </cell>
          <cell r="I2140">
            <v>39166</v>
          </cell>
          <cell r="J2140">
            <v>39166</v>
          </cell>
          <cell r="K2140">
            <v>39166</v>
          </cell>
          <cell r="L2140">
            <v>39166</v>
          </cell>
          <cell r="M2140">
            <v>39166</v>
          </cell>
          <cell r="N2140">
            <v>39166</v>
          </cell>
          <cell r="O2140">
            <v>39166</v>
          </cell>
          <cell r="P2140">
            <v>39166</v>
          </cell>
          <cell r="Q2140">
            <v>39174</v>
          </cell>
        </row>
        <row r="2141">
          <cell r="B2141" t="str">
            <v>30904073303</v>
          </cell>
          <cell r="C2141" t="str">
            <v>30904</v>
          </cell>
          <cell r="D2141">
            <v>3303</v>
          </cell>
          <cell r="E2141">
            <v>12000</v>
          </cell>
          <cell r="F2141">
            <v>1000</v>
          </cell>
          <cell r="G2141">
            <v>1000</v>
          </cell>
          <cell r="H2141">
            <v>1000</v>
          </cell>
          <cell r="I2141">
            <v>1000</v>
          </cell>
          <cell r="J2141">
            <v>1000</v>
          </cell>
          <cell r="K2141">
            <v>1000</v>
          </cell>
          <cell r="L2141">
            <v>1000</v>
          </cell>
          <cell r="M2141">
            <v>1000</v>
          </cell>
          <cell r="N2141">
            <v>1000</v>
          </cell>
          <cell r="O2141">
            <v>1000</v>
          </cell>
          <cell r="P2141">
            <v>1000</v>
          </cell>
          <cell r="Q2141">
            <v>1000</v>
          </cell>
        </row>
        <row r="2142">
          <cell r="B2142" t="str">
            <v>30904073401</v>
          </cell>
          <cell r="C2142" t="str">
            <v>30904</v>
          </cell>
          <cell r="D2142">
            <v>3401</v>
          </cell>
          <cell r="E2142">
            <v>0</v>
          </cell>
          <cell r="F2142">
            <v>0</v>
          </cell>
          <cell r="G2142">
            <v>0</v>
          </cell>
          <cell r="H2142">
            <v>0</v>
          </cell>
          <cell r="I2142">
            <v>0</v>
          </cell>
          <cell r="J2142">
            <v>0</v>
          </cell>
          <cell r="K2142">
            <v>0</v>
          </cell>
          <cell r="L2142">
            <v>0</v>
          </cell>
          <cell r="M2142">
            <v>0</v>
          </cell>
          <cell r="N2142">
            <v>0</v>
          </cell>
          <cell r="O2142">
            <v>0</v>
          </cell>
          <cell r="P2142">
            <v>0</v>
          </cell>
          <cell r="Q2142">
            <v>0</v>
          </cell>
        </row>
        <row r="2143">
          <cell r="B2143" t="str">
            <v>30904073402</v>
          </cell>
          <cell r="C2143" t="str">
            <v>30904</v>
          </cell>
          <cell r="D2143">
            <v>3402</v>
          </cell>
          <cell r="E2143">
            <v>0</v>
          </cell>
          <cell r="F2143">
            <v>0</v>
          </cell>
          <cell r="G2143">
            <v>0</v>
          </cell>
          <cell r="H2143">
            <v>0</v>
          </cell>
          <cell r="I2143">
            <v>0</v>
          </cell>
          <cell r="J2143">
            <v>0</v>
          </cell>
          <cell r="K2143">
            <v>0</v>
          </cell>
          <cell r="L2143">
            <v>0</v>
          </cell>
          <cell r="M2143">
            <v>0</v>
          </cell>
          <cell r="N2143">
            <v>0</v>
          </cell>
          <cell r="O2143">
            <v>0</v>
          </cell>
          <cell r="P2143">
            <v>0</v>
          </cell>
          <cell r="Q2143">
            <v>0</v>
          </cell>
        </row>
        <row r="2144">
          <cell r="B2144" t="str">
            <v>30905031302</v>
          </cell>
          <cell r="C2144" t="str">
            <v>30905</v>
          </cell>
          <cell r="D2144">
            <v>1302</v>
          </cell>
          <cell r="E2144">
            <v>36000</v>
          </cell>
          <cell r="F2144">
            <v>3000</v>
          </cell>
          <cell r="G2144">
            <v>3000</v>
          </cell>
          <cell r="H2144">
            <v>3000</v>
          </cell>
          <cell r="I2144">
            <v>3000</v>
          </cell>
          <cell r="J2144">
            <v>3000</v>
          </cell>
          <cell r="K2144">
            <v>3000</v>
          </cell>
          <cell r="L2144">
            <v>3000</v>
          </cell>
          <cell r="M2144">
            <v>3000</v>
          </cell>
          <cell r="N2144">
            <v>3000</v>
          </cell>
          <cell r="O2144">
            <v>3000</v>
          </cell>
          <cell r="P2144">
            <v>3000</v>
          </cell>
          <cell r="Q2144">
            <v>3000</v>
          </cell>
        </row>
        <row r="2145">
          <cell r="B2145" t="str">
            <v>30905032103</v>
          </cell>
          <cell r="C2145" t="str">
            <v>30905</v>
          </cell>
          <cell r="D2145">
            <v>2103</v>
          </cell>
          <cell r="E2145">
            <v>8400</v>
          </cell>
          <cell r="F2145">
            <v>700</v>
          </cell>
          <cell r="G2145">
            <v>700</v>
          </cell>
          <cell r="H2145">
            <v>700</v>
          </cell>
          <cell r="I2145">
            <v>700</v>
          </cell>
          <cell r="J2145">
            <v>700</v>
          </cell>
          <cell r="K2145">
            <v>700</v>
          </cell>
          <cell r="L2145">
            <v>700</v>
          </cell>
          <cell r="M2145">
            <v>700</v>
          </cell>
          <cell r="N2145">
            <v>700</v>
          </cell>
          <cell r="O2145">
            <v>700</v>
          </cell>
          <cell r="P2145">
            <v>700</v>
          </cell>
          <cell r="Q2145">
            <v>700</v>
          </cell>
        </row>
        <row r="2146">
          <cell r="B2146" t="str">
            <v>30905032202</v>
          </cell>
          <cell r="C2146" t="str">
            <v>30905</v>
          </cell>
          <cell r="D2146">
            <v>2202</v>
          </cell>
          <cell r="E2146">
            <v>38700</v>
          </cell>
          <cell r="F2146">
            <v>3225</v>
          </cell>
          <cell r="G2146">
            <v>3225</v>
          </cell>
          <cell r="H2146">
            <v>3225</v>
          </cell>
          <cell r="I2146">
            <v>3225</v>
          </cell>
          <cell r="J2146">
            <v>3225</v>
          </cell>
          <cell r="K2146">
            <v>3225</v>
          </cell>
          <cell r="L2146">
            <v>3225</v>
          </cell>
          <cell r="M2146">
            <v>3225</v>
          </cell>
          <cell r="N2146">
            <v>3225</v>
          </cell>
          <cell r="O2146">
            <v>3225</v>
          </cell>
          <cell r="P2146">
            <v>3225</v>
          </cell>
          <cell r="Q2146">
            <v>3225</v>
          </cell>
        </row>
        <row r="2147">
          <cell r="B2147" t="str">
            <v>30905032207</v>
          </cell>
          <cell r="C2147" t="str">
            <v>30905</v>
          </cell>
          <cell r="D2147">
            <v>2207</v>
          </cell>
          <cell r="E2147">
            <v>24000</v>
          </cell>
          <cell r="F2147">
            <v>2000</v>
          </cell>
          <cell r="G2147">
            <v>2000</v>
          </cell>
          <cell r="H2147">
            <v>2000</v>
          </cell>
          <cell r="I2147">
            <v>2000</v>
          </cell>
          <cell r="J2147">
            <v>2000</v>
          </cell>
          <cell r="K2147">
            <v>2000</v>
          </cell>
          <cell r="L2147">
            <v>2000</v>
          </cell>
          <cell r="M2147">
            <v>2000</v>
          </cell>
          <cell r="N2147">
            <v>2000</v>
          </cell>
          <cell r="O2147">
            <v>2000</v>
          </cell>
          <cell r="P2147">
            <v>2000</v>
          </cell>
          <cell r="Q2147">
            <v>2000</v>
          </cell>
        </row>
        <row r="2148">
          <cell r="B2148" t="str">
            <v>30905032208</v>
          </cell>
          <cell r="C2148" t="str">
            <v>30905</v>
          </cell>
          <cell r="D2148">
            <v>2208</v>
          </cell>
          <cell r="E2148">
            <v>1380</v>
          </cell>
          <cell r="F2148">
            <v>115</v>
          </cell>
          <cell r="G2148">
            <v>115</v>
          </cell>
          <cell r="H2148">
            <v>115</v>
          </cell>
          <cell r="I2148">
            <v>115</v>
          </cell>
          <cell r="J2148">
            <v>115</v>
          </cell>
          <cell r="K2148">
            <v>115</v>
          </cell>
          <cell r="L2148">
            <v>115</v>
          </cell>
          <cell r="M2148">
            <v>115</v>
          </cell>
          <cell r="N2148">
            <v>115</v>
          </cell>
          <cell r="O2148">
            <v>115</v>
          </cell>
          <cell r="P2148">
            <v>115</v>
          </cell>
          <cell r="Q2148">
            <v>115</v>
          </cell>
        </row>
        <row r="2149">
          <cell r="B2149" t="str">
            <v>30905032701</v>
          </cell>
          <cell r="C2149" t="str">
            <v>30905</v>
          </cell>
          <cell r="D2149">
            <v>2701</v>
          </cell>
          <cell r="E2149">
            <v>15000</v>
          </cell>
          <cell r="F2149">
            <v>1250</v>
          </cell>
          <cell r="G2149">
            <v>1250</v>
          </cell>
          <cell r="H2149">
            <v>1250</v>
          </cell>
          <cell r="I2149">
            <v>1250</v>
          </cell>
          <cell r="J2149">
            <v>1250</v>
          </cell>
          <cell r="K2149">
            <v>1250</v>
          </cell>
          <cell r="L2149">
            <v>1250</v>
          </cell>
          <cell r="M2149">
            <v>1250</v>
          </cell>
          <cell r="N2149">
            <v>1250</v>
          </cell>
          <cell r="O2149">
            <v>1250</v>
          </cell>
          <cell r="P2149">
            <v>1250</v>
          </cell>
          <cell r="Q2149">
            <v>1250</v>
          </cell>
        </row>
        <row r="2150">
          <cell r="B2150" t="str">
            <v>30905032702</v>
          </cell>
          <cell r="C2150" t="str">
            <v>30905</v>
          </cell>
          <cell r="D2150">
            <v>2702</v>
          </cell>
          <cell r="E2150">
            <v>0</v>
          </cell>
          <cell r="F2150">
            <v>0</v>
          </cell>
          <cell r="G2150">
            <v>0</v>
          </cell>
          <cell r="H2150">
            <v>0</v>
          </cell>
          <cell r="I2150">
            <v>0</v>
          </cell>
          <cell r="J2150">
            <v>0</v>
          </cell>
          <cell r="K2150">
            <v>0</v>
          </cell>
          <cell r="L2150">
            <v>0</v>
          </cell>
          <cell r="M2150">
            <v>0</v>
          </cell>
          <cell r="N2150">
            <v>0</v>
          </cell>
          <cell r="O2150">
            <v>0</v>
          </cell>
          <cell r="P2150">
            <v>0</v>
          </cell>
          <cell r="Q2150">
            <v>0</v>
          </cell>
        </row>
        <row r="2151">
          <cell r="B2151" t="str">
            <v>30905032705</v>
          </cell>
          <cell r="C2151" t="str">
            <v>30905</v>
          </cell>
          <cell r="D2151">
            <v>2705</v>
          </cell>
          <cell r="E2151">
            <v>6000</v>
          </cell>
          <cell r="F2151">
            <v>500</v>
          </cell>
          <cell r="G2151">
            <v>500</v>
          </cell>
          <cell r="H2151">
            <v>500</v>
          </cell>
          <cell r="I2151">
            <v>500</v>
          </cell>
          <cell r="J2151">
            <v>500</v>
          </cell>
          <cell r="K2151">
            <v>500</v>
          </cell>
          <cell r="L2151">
            <v>500</v>
          </cell>
          <cell r="M2151">
            <v>500</v>
          </cell>
          <cell r="N2151">
            <v>500</v>
          </cell>
          <cell r="O2151">
            <v>500</v>
          </cell>
          <cell r="P2151">
            <v>500</v>
          </cell>
          <cell r="Q2151">
            <v>500</v>
          </cell>
        </row>
        <row r="2152">
          <cell r="B2152" t="str">
            <v>30905032900</v>
          </cell>
          <cell r="C2152" t="str">
            <v>30905</v>
          </cell>
          <cell r="D2152">
            <v>2900</v>
          </cell>
          <cell r="E2152">
            <v>12000</v>
          </cell>
          <cell r="F2152">
            <v>1000</v>
          </cell>
          <cell r="G2152">
            <v>1000</v>
          </cell>
          <cell r="H2152">
            <v>1000</v>
          </cell>
          <cell r="I2152">
            <v>1000</v>
          </cell>
          <cell r="J2152">
            <v>1000</v>
          </cell>
          <cell r="K2152">
            <v>1000</v>
          </cell>
          <cell r="L2152">
            <v>1000</v>
          </cell>
          <cell r="M2152">
            <v>1000</v>
          </cell>
          <cell r="N2152">
            <v>1000</v>
          </cell>
          <cell r="O2152">
            <v>1000</v>
          </cell>
          <cell r="P2152">
            <v>1000</v>
          </cell>
          <cell r="Q2152">
            <v>1000</v>
          </cell>
        </row>
        <row r="2153">
          <cell r="B2153" t="str">
            <v>30905032908</v>
          </cell>
          <cell r="C2153" t="str">
            <v>30905</v>
          </cell>
          <cell r="D2153">
            <v>2908</v>
          </cell>
          <cell r="E2153">
            <v>18900</v>
          </cell>
          <cell r="F2153">
            <v>1575</v>
          </cell>
          <cell r="G2153">
            <v>1575</v>
          </cell>
          <cell r="H2153">
            <v>1575</v>
          </cell>
          <cell r="I2153">
            <v>1575</v>
          </cell>
          <cell r="J2153">
            <v>1575</v>
          </cell>
          <cell r="K2153">
            <v>1575</v>
          </cell>
          <cell r="L2153">
            <v>1575</v>
          </cell>
          <cell r="M2153">
            <v>1575</v>
          </cell>
          <cell r="N2153">
            <v>1575</v>
          </cell>
          <cell r="O2153">
            <v>1575</v>
          </cell>
          <cell r="P2153">
            <v>1575</v>
          </cell>
          <cell r="Q2153">
            <v>1575</v>
          </cell>
        </row>
        <row r="2154">
          <cell r="B2154" t="str">
            <v>30905033101</v>
          </cell>
          <cell r="C2154" t="str">
            <v>30905</v>
          </cell>
          <cell r="D2154">
            <v>3101</v>
          </cell>
          <cell r="E2154">
            <v>14000</v>
          </cell>
          <cell r="F2154">
            <v>1166</v>
          </cell>
          <cell r="G2154">
            <v>1166</v>
          </cell>
          <cell r="H2154">
            <v>1166</v>
          </cell>
          <cell r="I2154">
            <v>1166</v>
          </cell>
          <cell r="J2154">
            <v>1166</v>
          </cell>
          <cell r="K2154">
            <v>1166</v>
          </cell>
          <cell r="L2154">
            <v>1166</v>
          </cell>
          <cell r="M2154">
            <v>1166</v>
          </cell>
          <cell r="N2154">
            <v>1166</v>
          </cell>
          <cell r="O2154">
            <v>1166</v>
          </cell>
          <cell r="P2154">
            <v>1166</v>
          </cell>
          <cell r="Q2154">
            <v>1174</v>
          </cell>
        </row>
        <row r="2155">
          <cell r="B2155" t="str">
            <v>30905033103</v>
          </cell>
          <cell r="C2155" t="str">
            <v>30905</v>
          </cell>
          <cell r="D2155">
            <v>3103</v>
          </cell>
          <cell r="E2155">
            <v>6000</v>
          </cell>
          <cell r="F2155">
            <v>500</v>
          </cell>
          <cell r="G2155">
            <v>500</v>
          </cell>
          <cell r="H2155">
            <v>500</v>
          </cell>
          <cell r="I2155">
            <v>500</v>
          </cell>
          <cell r="J2155">
            <v>500</v>
          </cell>
          <cell r="K2155">
            <v>500</v>
          </cell>
          <cell r="L2155">
            <v>500</v>
          </cell>
          <cell r="M2155">
            <v>500</v>
          </cell>
          <cell r="N2155">
            <v>500</v>
          </cell>
          <cell r="O2155">
            <v>500</v>
          </cell>
          <cell r="P2155">
            <v>500</v>
          </cell>
          <cell r="Q2155">
            <v>500</v>
          </cell>
        </row>
        <row r="2156">
          <cell r="B2156" t="str">
            <v>30905033106</v>
          </cell>
          <cell r="C2156" t="str">
            <v>30905</v>
          </cell>
          <cell r="D2156">
            <v>3106</v>
          </cell>
          <cell r="E2156">
            <v>0</v>
          </cell>
          <cell r="F2156">
            <v>0</v>
          </cell>
          <cell r="G2156">
            <v>0</v>
          </cell>
          <cell r="H2156">
            <v>0</v>
          </cell>
          <cell r="I2156">
            <v>0</v>
          </cell>
          <cell r="J2156">
            <v>0</v>
          </cell>
          <cell r="K2156">
            <v>0</v>
          </cell>
          <cell r="L2156">
            <v>0</v>
          </cell>
          <cell r="M2156">
            <v>0</v>
          </cell>
          <cell r="N2156">
            <v>0</v>
          </cell>
          <cell r="O2156">
            <v>0</v>
          </cell>
          <cell r="P2156">
            <v>0</v>
          </cell>
          <cell r="Q2156">
            <v>0</v>
          </cell>
        </row>
        <row r="2157">
          <cell r="B2157" t="str">
            <v>30905033302</v>
          </cell>
          <cell r="C2157" t="str">
            <v>30905</v>
          </cell>
          <cell r="D2157">
            <v>3302</v>
          </cell>
          <cell r="E2157">
            <v>25920</v>
          </cell>
          <cell r="F2157">
            <v>2160</v>
          </cell>
          <cell r="G2157">
            <v>2160</v>
          </cell>
          <cell r="H2157">
            <v>2160</v>
          </cell>
          <cell r="I2157">
            <v>2160</v>
          </cell>
          <cell r="J2157">
            <v>2160</v>
          </cell>
          <cell r="K2157">
            <v>2160</v>
          </cell>
          <cell r="L2157">
            <v>2160</v>
          </cell>
          <cell r="M2157">
            <v>2160</v>
          </cell>
          <cell r="N2157">
            <v>2160</v>
          </cell>
          <cell r="O2157">
            <v>2160</v>
          </cell>
          <cell r="P2157">
            <v>2160</v>
          </cell>
          <cell r="Q2157">
            <v>2160</v>
          </cell>
        </row>
        <row r="2158">
          <cell r="B2158" t="str">
            <v>30905033303</v>
          </cell>
          <cell r="C2158" t="str">
            <v>30905</v>
          </cell>
          <cell r="D2158">
            <v>3303</v>
          </cell>
          <cell r="E2158">
            <v>8400</v>
          </cell>
          <cell r="F2158">
            <v>700</v>
          </cell>
          <cell r="G2158">
            <v>700</v>
          </cell>
          <cell r="H2158">
            <v>700</v>
          </cell>
          <cell r="I2158">
            <v>700</v>
          </cell>
          <cell r="J2158">
            <v>700</v>
          </cell>
          <cell r="K2158">
            <v>700</v>
          </cell>
          <cell r="L2158">
            <v>700</v>
          </cell>
          <cell r="M2158">
            <v>700</v>
          </cell>
          <cell r="N2158">
            <v>700</v>
          </cell>
          <cell r="O2158">
            <v>700</v>
          </cell>
          <cell r="P2158">
            <v>700</v>
          </cell>
          <cell r="Q2158">
            <v>700</v>
          </cell>
        </row>
        <row r="2159">
          <cell r="B2159" t="str">
            <v>30905033402</v>
          </cell>
          <cell r="C2159" t="str">
            <v>30905</v>
          </cell>
          <cell r="D2159">
            <v>3402</v>
          </cell>
          <cell r="E2159">
            <v>0</v>
          </cell>
          <cell r="F2159">
            <v>0</v>
          </cell>
          <cell r="G2159">
            <v>0</v>
          </cell>
          <cell r="H2159">
            <v>0</v>
          </cell>
          <cell r="I2159">
            <v>0</v>
          </cell>
          <cell r="J2159">
            <v>0</v>
          </cell>
          <cell r="K2159">
            <v>0</v>
          </cell>
          <cell r="L2159">
            <v>0</v>
          </cell>
          <cell r="M2159">
            <v>0</v>
          </cell>
          <cell r="N2159">
            <v>0</v>
          </cell>
          <cell r="O2159">
            <v>0</v>
          </cell>
          <cell r="P2159">
            <v>0</v>
          </cell>
          <cell r="Q2159">
            <v>0</v>
          </cell>
        </row>
        <row r="2160">
          <cell r="B2160" t="str">
            <v>30906031302</v>
          </cell>
          <cell r="C2160" t="str">
            <v>30906</v>
          </cell>
          <cell r="D2160">
            <v>1302</v>
          </cell>
          <cell r="E2160">
            <v>12000</v>
          </cell>
          <cell r="F2160">
            <v>1000</v>
          </cell>
          <cell r="G2160">
            <v>1000</v>
          </cell>
          <cell r="H2160">
            <v>1000</v>
          </cell>
          <cell r="I2160">
            <v>1000</v>
          </cell>
          <cell r="J2160">
            <v>1000</v>
          </cell>
          <cell r="K2160">
            <v>1000</v>
          </cell>
          <cell r="L2160">
            <v>1000</v>
          </cell>
          <cell r="M2160">
            <v>1000</v>
          </cell>
          <cell r="N2160">
            <v>1000</v>
          </cell>
          <cell r="O2160">
            <v>1000</v>
          </cell>
          <cell r="P2160">
            <v>1000</v>
          </cell>
          <cell r="Q2160">
            <v>1000</v>
          </cell>
        </row>
        <row r="2161">
          <cell r="B2161" t="str">
            <v>30906032103</v>
          </cell>
          <cell r="C2161" t="str">
            <v>30906</v>
          </cell>
          <cell r="D2161">
            <v>2103</v>
          </cell>
          <cell r="E2161">
            <v>10200</v>
          </cell>
          <cell r="F2161">
            <v>850</v>
          </cell>
          <cell r="G2161">
            <v>850</v>
          </cell>
          <cell r="H2161">
            <v>850</v>
          </cell>
          <cell r="I2161">
            <v>850</v>
          </cell>
          <cell r="J2161">
            <v>850</v>
          </cell>
          <cell r="K2161">
            <v>850</v>
          </cell>
          <cell r="L2161">
            <v>850</v>
          </cell>
          <cell r="M2161">
            <v>850</v>
          </cell>
          <cell r="N2161">
            <v>850</v>
          </cell>
          <cell r="O2161">
            <v>850</v>
          </cell>
          <cell r="P2161">
            <v>850</v>
          </cell>
          <cell r="Q2161">
            <v>850</v>
          </cell>
        </row>
        <row r="2162">
          <cell r="B2162" t="str">
            <v>30906032202</v>
          </cell>
          <cell r="C2162" t="str">
            <v>30906</v>
          </cell>
          <cell r="D2162">
            <v>2202</v>
          </cell>
          <cell r="E2162">
            <v>45600</v>
          </cell>
          <cell r="F2162">
            <v>3800</v>
          </cell>
          <cell r="G2162">
            <v>3800</v>
          </cell>
          <cell r="H2162">
            <v>3800</v>
          </cell>
          <cell r="I2162">
            <v>3800</v>
          </cell>
          <cell r="J2162">
            <v>3800</v>
          </cell>
          <cell r="K2162">
            <v>3800</v>
          </cell>
          <cell r="L2162">
            <v>3800</v>
          </cell>
          <cell r="M2162">
            <v>3800</v>
          </cell>
          <cell r="N2162">
            <v>3800</v>
          </cell>
          <cell r="O2162">
            <v>3800</v>
          </cell>
          <cell r="P2162">
            <v>3800</v>
          </cell>
          <cell r="Q2162">
            <v>3800</v>
          </cell>
        </row>
        <row r="2163">
          <cell r="B2163" t="str">
            <v>30906032207</v>
          </cell>
          <cell r="C2163" t="str">
            <v>30906</v>
          </cell>
          <cell r="D2163">
            <v>2207</v>
          </cell>
          <cell r="E2163">
            <v>24000</v>
          </cell>
          <cell r="F2163">
            <v>2000</v>
          </cell>
          <cell r="G2163">
            <v>2000</v>
          </cell>
          <cell r="H2163">
            <v>2000</v>
          </cell>
          <cell r="I2163">
            <v>2000</v>
          </cell>
          <cell r="J2163">
            <v>2000</v>
          </cell>
          <cell r="K2163">
            <v>2000</v>
          </cell>
          <cell r="L2163">
            <v>2000</v>
          </cell>
          <cell r="M2163">
            <v>2000</v>
          </cell>
          <cell r="N2163">
            <v>2000</v>
          </cell>
          <cell r="O2163">
            <v>2000</v>
          </cell>
          <cell r="P2163">
            <v>2000</v>
          </cell>
          <cell r="Q2163">
            <v>2000</v>
          </cell>
        </row>
        <row r="2164">
          <cell r="B2164" t="str">
            <v>30906032208</v>
          </cell>
          <cell r="C2164" t="str">
            <v>30906</v>
          </cell>
          <cell r="D2164">
            <v>2208</v>
          </cell>
          <cell r="E2164">
            <v>2800</v>
          </cell>
          <cell r="F2164">
            <v>233</v>
          </cell>
          <cell r="G2164">
            <v>233</v>
          </cell>
          <cell r="H2164">
            <v>233</v>
          </cell>
          <cell r="I2164">
            <v>233</v>
          </cell>
          <cell r="J2164">
            <v>233</v>
          </cell>
          <cell r="K2164">
            <v>233</v>
          </cell>
          <cell r="L2164">
            <v>233</v>
          </cell>
          <cell r="M2164">
            <v>233</v>
          </cell>
          <cell r="N2164">
            <v>233</v>
          </cell>
          <cell r="O2164">
            <v>233</v>
          </cell>
          <cell r="P2164">
            <v>233</v>
          </cell>
          <cell r="Q2164">
            <v>237</v>
          </cell>
        </row>
        <row r="2165">
          <cell r="B2165" t="str">
            <v>30906032701</v>
          </cell>
          <cell r="C2165" t="str">
            <v>30906</v>
          </cell>
          <cell r="D2165">
            <v>2701</v>
          </cell>
          <cell r="E2165">
            <v>15000</v>
          </cell>
          <cell r="F2165">
            <v>1250</v>
          </cell>
          <cell r="G2165">
            <v>1250</v>
          </cell>
          <cell r="H2165">
            <v>1250</v>
          </cell>
          <cell r="I2165">
            <v>1250</v>
          </cell>
          <cell r="J2165">
            <v>1250</v>
          </cell>
          <cell r="K2165">
            <v>1250</v>
          </cell>
          <cell r="L2165">
            <v>1250</v>
          </cell>
          <cell r="M2165">
            <v>1250</v>
          </cell>
          <cell r="N2165">
            <v>1250</v>
          </cell>
          <cell r="O2165">
            <v>1250</v>
          </cell>
          <cell r="P2165">
            <v>1250</v>
          </cell>
          <cell r="Q2165">
            <v>1250</v>
          </cell>
        </row>
        <row r="2166">
          <cell r="B2166" t="str">
            <v>30906032705</v>
          </cell>
          <cell r="C2166" t="str">
            <v>30906</v>
          </cell>
          <cell r="D2166">
            <v>2705</v>
          </cell>
          <cell r="E2166">
            <v>6000</v>
          </cell>
          <cell r="F2166">
            <v>500</v>
          </cell>
          <cell r="G2166">
            <v>500</v>
          </cell>
          <cell r="H2166">
            <v>500</v>
          </cell>
          <cell r="I2166">
            <v>500</v>
          </cell>
          <cell r="J2166">
            <v>500</v>
          </cell>
          <cell r="K2166">
            <v>500</v>
          </cell>
          <cell r="L2166">
            <v>500</v>
          </cell>
          <cell r="M2166">
            <v>500</v>
          </cell>
          <cell r="N2166">
            <v>500</v>
          </cell>
          <cell r="O2166">
            <v>500</v>
          </cell>
          <cell r="P2166">
            <v>500</v>
          </cell>
          <cell r="Q2166">
            <v>500</v>
          </cell>
        </row>
        <row r="2167">
          <cell r="B2167" t="str">
            <v>30906032900</v>
          </cell>
          <cell r="C2167" t="str">
            <v>30906</v>
          </cell>
          <cell r="D2167">
            <v>2900</v>
          </cell>
          <cell r="E2167">
            <v>9600</v>
          </cell>
          <cell r="F2167">
            <v>800</v>
          </cell>
          <cell r="G2167">
            <v>800</v>
          </cell>
          <cell r="H2167">
            <v>800</v>
          </cell>
          <cell r="I2167">
            <v>800</v>
          </cell>
          <cell r="J2167">
            <v>800</v>
          </cell>
          <cell r="K2167">
            <v>800</v>
          </cell>
          <cell r="L2167">
            <v>800</v>
          </cell>
          <cell r="M2167">
            <v>800</v>
          </cell>
          <cell r="N2167">
            <v>800</v>
          </cell>
          <cell r="O2167">
            <v>800</v>
          </cell>
          <cell r="P2167">
            <v>800</v>
          </cell>
          <cell r="Q2167">
            <v>800</v>
          </cell>
        </row>
        <row r="2168">
          <cell r="B2168" t="str">
            <v>30906032908</v>
          </cell>
          <cell r="C2168" t="str">
            <v>30906</v>
          </cell>
          <cell r="D2168">
            <v>2908</v>
          </cell>
          <cell r="E2168">
            <v>18900</v>
          </cell>
          <cell r="F2168">
            <v>1575</v>
          </cell>
          <cell r="G2168">
            <v>1575</v>
          </cell>
          <cell r="H2168">
            <v>1575</v>
          </cell>
          <cell r="I2168">
            <v>1575</v>
          </cell>
          <cell r="J2168">
            <v>1575</v>
          </cell>
          <cell r="K2168">
            <v>1575</v>
          </cell>
          <cell r="L2168">
            <v>1575</v>
          </cell>
          <cell r="M2168">
            <v>1575</v>
          </cell>
          <cell r="N2168">
            <v>1575</v>
          </cell>
          <cell r="O2168">
            <v>1575</v>
          </cell>
          <cell r="P2168">
            <v>1575</v>
          </cell>
          <cell r="Q2168">
            <v>1575</v>
          </cell>
        </row>
        <row r="2169">
          <cell r="B2169" t="str">
            <v>30906033101</v>
          </cell>
          <cell r="C2169" t="str">
            <v>30906</v>
          </cell>
          <cell r="D2169">
            <v>3101</v>
          </cell>
          <cell r="E2169">
            <v>7200</v>
          </cell>
          <cell r="F2169">
            <v>600</v>
          </cell>
          <cell r="G2169">
            <v>600</v>
          </cell>
          <cell r="H2169">
            <v>600</v>
          </cell>
          <cell r="I2169">
            <v>600</v>
          </cell>
          <cell r="J2169">
            <v>600</v>
          </cell>
          <cell r="K2169">
            <v>600</v>
          </cell>
          <cell r="L2169">
            <v>600</v>
          </cell>
          <cell r="M2169">
            <v>600</v>
          </cell>
          <cell r="N2169">
            <v>600</v>
          </cell>
          <cell r="O2169">
            <v>600</v>
          </cell>
          <cell r="P2169">
            <v>600</v>
          </cell>
          <cell r="Q2169">
            <v>600</v>
          </cell>
        </row>
        <row r="2170">
          <cell r="B2170" t="str">
            <v>30906033103</v>
          </cell>
          <cell r="C2170" t="str">
            <v>30906</v>
          </cell>
          <cell r="D2170">
            <v>3103</v>
          </cell>
          <cell r="E2170">
            <v>6000</v>
          </cell>
          <cell r="F2170">
            <v>500</v>
          </cell>
          <cell r="G2170">
            <v>500</v>
          </cell>
          <cell r="H2170">
            <v>500</v>
          </cell>
          <cell r="I2170">
            <v>500</v>
          </cell>
          <cell r="J2170">
            <v>500</v>
          </cell>
          <cell r="K2170">
            <v>500</v>
          </cell>
          <cell r="L2170">
            <v>500</v>
          </cell>
          <cell r="M2170">
            <v>500</v>
          </cell>
          <cell r="N2170">
            <v>500</v>
          </cell>
          <cell r="O2170">
            <v>500</v>
          </cell>
          <cell r="P2170">
            <v>500</v>
          </cell>
          <cell r="Q2170">
            <v>500</v>
          </cell>
        </row>
        <row r="2171">
          <cell r="B2171" t="str">
            <v>30906033106</v>
          </cell>
          <cell r="C2171" t="str">
            <v>30906</v>
          </cell>
          <cell r="D2171">
            <v>3106</v>
          </cell>
          <cell r="E2171">
            <v>0</v>
          </cell>
          <cell r="F2171">
            <v>0</v>
          </cell>
          <cell r="G2171">
            <v>0</v>
          </cell>
          <cell r="H2171">
            <v>0</v>
          </cell>
          <cell r="I2171">
            <v>0</v>
          </cell>
          <cell r="J2171">
            <v>0</v>
          </cell>
          <cell r="K2171">
            <v>0</v>
          </cell>
          <cell r="L2171">
            <v>0</v>
          </cell>
          <cell r="M2171">
            <v>0</v>
          </cell>
          <cell r="N2171">
            <v>0</v>
          </cell>
          <cell r="O2171">
            <v>0</v>
          </cell>
          <cell r="P2171">
            <v>0</v>
          </cell>
          <cell r="Q2171">
            <v>0</v>
          </cell>
        </row>
        <row r="2172">
          <cell r="B2172" t="str">
            <v>30906033302</v>
          </cell>
          <cell r="C2172" t="str">
            <v>30906</v>
          </cell>
          <cell r="D2172">
            <v>3302</v>
          </cell>
          <cell r="E2172">
            <v>42000</v>
          </cell>
          <cell r="F2172">
            <v>3500</v>
          </cell>
          <cell r="G2172">
            <v>3500</v>
          </cell>
          <cell r="H2172">
            <v>3500</v>
          </cell>
          <cell r="I2172">
            <v>3500</v>
          </cell>
          <cell r="J2172">
            <v>3500</v>
          </cell>
          <cell r="K2172">
            <v>3500</v>
          </cell>
          <cell r="L2172">
            <v>3500</v>
          </cell>
          <cell r="M2172">
            <v>3500</v>
          </cell>
          <cell r="N2172">
            <v>3500</v>
          </cell>
          <cell r="O2172">
            <v>3500</v>
          </cell>
          <cell r="P2172">
            <v>3500</v>
          </cell>
          <cell r="Q2172">
            <v>3500</v>
          </cell>
        </row>
        <row r="2173">
          <cell r="B2173" t="str">
            <v>30906033303</v>
          </cell>
          <cell r="C2173" t="str">
            <v>30906</v>
          </cell>
          <cell r="D2173">
            <v>3303</v>
          </cell>
          <cell r="E2173">
            <v>3600</v>
          </cell>
          <cell r="F2173">
            <v>300</v>
          </cell>
          <cell r="G2173">
            <v>300</v>
          </cell>
          <cell r="H2173">
            <v>300</v>
          </cell>
          <cell r="I2173">
            <v>300</v>
          </cell>
          <cell r="J2173">
            <v>300</v>
          </cell>
          <cell r="K2173">
            <v>300</v>
          </cell>
          <cell r="L2173">
            <v>300</v>
          </cell>
          <cell r="M2173">
            <v>300</v>
          </cell>
          <cell r="N2173">
            <v>300</v>
          </cell>
          <cell r="O2173">
            <v>300</v>
          </cell>
          <cell r="P2173">
            <v>300</v>
          </cell>
          <cell r="Q2173">
            <v>300</v>
          </cell>
        </row>
        <row r="2174">
          <cell r="B2174" t="str">
            <v>30907071302</v>
          </cell>
          <cell r="C2174" t="str">
            <v>30907</v>
          </cell>
          <cell r="D2174">
            <v>1302</v>
          </cell>
          <cell r="E2174">
            <v>10000</v>
          </cell>
          <cell r="F2174">
            <v>833</v>
          </cell>
          <cell r="G2174">
            <v>833</v>
          </cell>
          <cell r="H2174">
            <v>833</v>
          </cell>
          <cell r="I2174">
            <v>833</v>
          </cell>
          <cell r="J2174">
            <v>833</v>
          </cell>
          <cell r="K2174">
            <v>833</v>
          </cell>
          <cell r="L2174">
            <v>833</v>
          </cell>
          <cell r="M2174">
            <v>833</v>
          </cell>
          <cell r="N2174">
            <v>833</v>
          </cell>
          <cell r="O2174">
            <v>833</v>
          </cell>
          <cell r="P2174">
            <v>833</v>
          </cell>
          <cell r="Q2174">
            <v>837</v>
          </cell>
        </row>
        <row r="2175">
          <cell r="B2175" t="str">
            <v>30907072202</v>
          </cell>
          <cell r="C2175" t="str">
            <v>30907</v>
          </cell>
          <cell r="D2175">
            <v>2202</v>
          </cell>
          <cell r="E2175">
            <v>3966</v>
          </cell>
          <cell r="F2175">
            <v>330</v>
          </cell>
          <cell r="G2175">
            <v>330</v>
          </cell>
          <cell r="H2175">
            <v>330</v>
          </cell>
          <cell r="I2175">
            <v>330</v>
          </cell>
          <cell r="J2175">
            <v>330</v>
          </cell>
          <cell r="K2175">
            <v>330</v>
          </cell>
          <cell r="L2175">
            <v>330</v>
          </cell>
          <cell r="M2175">
            <v>330</v>
          </cell>
          <cell r="N2175">
            <v>330</v>
          </cell>
          <cell r="O2175">
            <v>330</v>
          </cell>
          <cell r="P2175">
            <v>330</v>
          </cell>
          <cell r="Q2175">
            <v>336</v>
          </cell>
        </row>
        <row r="2176">
          <cell r="B2176" t="str">
            <v>30907072207</v>
          </cell>
          <cell r="C2176" t="str">
            <v>30907</v>
          </cell>
          <cell r="D2176">
            <v>2207</v>
          </cell>
          <cell r="E2176">
            <v>48000</v>
          </cell>
          <cell r="F2176">
            <v>4000</v>
          </cell>
          <cell r="G2176">
            <v>4000</v>
          </cell>
          <cell r="H2176">
            <v>4000</v>
          </cell>
          <cell r="I2176">
            <v>4000</v>
          </cell>
          <cell r="J2176">
            <v>4000</v>
          </cell>
          <cell r="K2176">
            <v>4000</v>
          </cell>
          <cell r="L2176">
            <v>4000</v>
          </cell>
          <cell r="M2176">
            <v>4000</v>
          </cell>
          <cell r="N2176">
            <v>4000</v>
          </cell>
          <cell r="O2176">
            <v>4000</v>
          </cell>
          <cell r="P2176">
            <v>4000</v>
          </cell>
          <cell r="Q2176">
            <v>4000</v>
          </cell>
        </row>
        <row r="2177">
          <cell r="B2177" t="str">
            <v>30907072208</v>
          </cell>
          <cell r="C2177" t="str">
            <v>30907</v>
          </cell>
          <cell r="D2177">
            <v>2208</v>
          </cell>
          <cell r="E2177">
            <v>1400</v>
          </cell>
          <cell r="F2177">
            <v>116</v>
          </cell>
          <cell r="G2177">
            <v>116</v>
          </cell>
          <cell r="H2177">
            <v>116</v>
          </cell>
          <cell r="I2177">
            <v>116</v>
          </cell>
          <cell r="J2177">
            <v>116</v>
          </cell>
          <cell r="K2177">
            <v>116</v>
          </cell>
          <cell r="L2177">
            <v>116</v>
          </cell>
          <cell r="M2177">
            <v>116</v>
          </cell>
          <cell r="N2177">
            <v>116</v>
          </cell>
          <cell r="O2177">
            <v>116</v>
          </cell>
          <cell r="P2177">
            <v>116</v>
          </cell>
          <cell r="Q2177">
            <v>124</v>
          </cell>
        </row>
        <row r="2178">
          <cell r="B2178" t="str">
            <v>30907072701</v>
          </cell>
          <cell r="C2178" t="str">
            <v>30907</v>
          </cell>
          <cell r="D2178">
            <v>2701</v>
          </cell>
          <cell r="E2178">
            <v>36000</v>
          </cell>
          <cell r="F2178">
            <v>3000</v>
          </cell>
          <cell r="G2178">
            <v>3000</v>
          </cell>
          <cell r="H2178">
            <v>3000</v>
          </cell>
          <cell r="I2178">
            <v>3000</v>
          </cell>
          <cell r="J2178">
            <v>3000</v>
          </cell>
          <cell r="K2178">
            <v>3000</v>
          </cell>
          <cell r="L2178">
            <v>3000</v>
          </cell>
          <cell r="M2178">
            <v>3000</v>
          </cell>
          <cell r="N2178">
            <v>3000</v>
          </cell>
          <cell r="O2178">
            <v>3000</v>
          </cell>
          <cell r="P2178">
            <v>3000</v>
          </cell>
          <cell r="Q2178">
            <v>3000</v>
          </cell>
        </row>
        <row r="2179">
          <cell r="B2179" t="str">
            <v>30907072702</v>
          </cell>
          <cell r="C2179" t="str">
            <v>30907</v>
          </cell>
          <cell r="D2179">
            <v>2702</v>
          </cell>
          <cell r="E2179">
            <v>25200</v>
          </cell>
          <cell r="F2179">
            <v>2100</v>
          </cell>
          <cell r="G2179">
            <v>2100</v>
          </cell>
          <cell r="H2179">
            <v>2100</v>
          </cell>
          <cell r="I2179">
            <v>2100</v>
          </cell>
          <cell r="J2179">
            <v>2100</v>
          </cell>
          <cell r="K2179">
            <v>2100</v>
          </cell>
          <cell r="L2179">
            <v>2100</v>
          </cell>
          <cell r="M2179">
            <v>2100</v>
          </cell>
          <cell r="N2179">
            <v>2100</v>
          </cell>
          <cell r="O2179">
            <v>2100</v>
          </cell>
          <cell r="P2179">
            <v>2100</v>
          </cell>
          <cell r="Q2179">
            <v>2100</v>
          </cell>
        </row>
        <row r="2180">
          <cell r="B2180" t="str">
            <v>30907072705</v>
          </cell>
          <cell r="C2180" t="str">
            <v>30907</v>
          </cell>
          <cell r="D2180">
            <v>2705</v>
          </cell>
          <cell r="E2180">
            <v>6000</v>
          </cell>
          <cell r="F2180">
            <v>500</v>
          </cell>
          <cell r="G2180">
            <v>500</v>
          </cell>
          <cell r="H2180">
            <v>500</v>
          </cell>
          <cell r="I2180">
            <v>500</v>
          </cell>
          <cell r="J2180">
            <v>500</v>
          </cell>
          <cell r="K2180">
            <v>500</v>
          </cell>
          <cell r="L2180">
            <v>500</v>
          </cell>
          <cell r="M2180">
            <v>500</v>
          </cell>
          <cell r="N2180">
            <v>500</v>
          </cell>
          <cell r="O2180">
            <v>500</v>
          </cell>
          <cell r="P2180">
            <v>500</v>
          </cell>
          <cell r="Q2180">
            <v>500</v>
          </cell>
        </row>
        <row r="2181">
          <cell r="B2181" t="str">
            <v>30907072900</v>
          </cell>
          <cell r="C2181" t="str">
            <v>30907</v>
          </cell>
          <cell r="D2181">
            <v>2900</v>
          </cell>
          <cell r="E2181">
            <v>24000</v>
          </cell>
          <cell r="F2181">
            <v>2000</v>
          </cell>
          <cell r="G2181">
            <v>2000</v>
          </cell>
          <cell r="H2181">
            <v>2000</v>
          </cell>
          <cell r="I2181">
            <v>2000</v>
          </cell>
          <cell r="J2181">
            <v>2000</v>
          </cell>
          <cell r="K2181">
            <v>2000</v>
          </cell>
          <cell r="L2181">
            <v>2000</v>
          </cell>
          <cell r="M2181">
            <v>2000</v>
          </cell>
          <cell r="N2181">
            <v>2000</v>
          </cell>
          <cell r="O2181">
            <v>2000</v>
          </cell>
          <cell r="P2181">
            <v>2000</v>
          </cell>
          <cell r="Q2181">
            <v>2000</v>
          </cell>
        </row>
        <row r="2182">
          <cell r="B2182" t="str">
            <v>30907072907</v>
          </cell>
          <cell r="C2182" t="str">
            <v>30907</v>
          </cell>
          <cell r="D2182">
            <v>2907</v>
          </cell>
          <cell r="E2182">
            <v>30000</v>
          </cell>
          <cell r="F2182">
            <v>2500</v>
          </cell>
          <cell r="G2182">
            <v>2500</v>
          </cell>
          <cell r="H2182">
            <v>2500</v>
          </cell>
          <cell r="I2182">
            <v>2500</v>
          </cell>
          <cell r="J2182">
            <v>2500</v>
          </cell>
          <cell r="K2182">
            <v>2500</v>
          </cell>
          <cell r="L2182">
            <v>2500</v>
          </cell>
          <cell r="M2182">
            <v>2500</v>
          </cell>
          <cell r="N2182">
            <v>2500</v>
          </cell>
          <cell r="O2182">
            <v>2500</v>
          </cell>
          <cell r="P2182">
            <v>2500</v>
          </cell>
          <cell r="Q2182">
            <v>2500</v>
          </cell>
        </row>
        <row r="2183">
          <cell r="B2183" t="str">
            <v>30907072908</v>
          </cell>
          <cell r="C2183" t="str">
            <v>30907</v>
          </cell>
          <cell r="D2183">
            <v>2908</v>
          </cell>
          <cell r="E2183">
            <v>36000</v>
          </cell>
          <cell r="F2183">
            <v>3000</v>
          </cell>
          <cell r="G2183">
            <v>3000</v>
          </cell>
          <cell r="H2183">
            <v>3000</v>
          </cell>
          <cell r="I2183">
            <v>3000</v>
          </cell>
          <cell r="J2183">
            <v>3000</v>
          </cell>
          <cell r="K2183">
            <v>3000</v>
          </cell>
          <cell r="L2183">
            <v>3000</v>
          </cell>
          <cell r="M2183">
            <v>3000</v>
          </cell>
          <cell r="N2183">
            <v>3000</v>
          </cell>
          <cell r="O2183">
            <v>3000</v>
          </cell>
          <cell r="P2183">
            <v>3000</v>
          </cell>
          <cell r="Q2183">
            <v>3000</v>
          </cell>
        </row>
        <row r="2184">
          <cell r="B2184" t="str">
            <v>30907073101</v>
          </cell>
          <cell r="C2184" t="str">
            <v>30907</v>
          </cell>
          <cell r="D2184">
            <v>3101</v>
          </cell>
          <cell r="E2184">
            <v>8400</v>
          </cell>
          <cell r="F2184">
            <v>700</v>
          </cell>
          <cell r="G2184">
            <v>700</v>
          </cell>
          <cell r="H2184">
            <v>700</v>
          </cell>
          <cell r="I2184">
            <v>700</v>
          </cell>
          <cell r="J2184">
            <v>700</v>
          </cell>
          <cell r="K2184">
            <v>700</v>
          </cell>
          <cell r="L2184">
            <v>700</v>
          </cell>
          <cell r="M2184">
            <v>700</v>
          </cell>
          <cell r="N2184">
            <v>700</v>
          </cell>
          <cell r="O2184">
            <v>700</v>
          </cell>
          <cell r="P2184">
            <v>700</v>
          </cell>
          <cell r="Q2184">
            <v>700</v>
          </cell>
        </row>
        <row r="2185">
          <cell r="B2185" t="str">
            <v>30907073103</v>
          </cell>
          <cell r="C2185" t="str">
            <v>30907</v>
          </cell>
          <cell r="D2185">
            <v>3103</v>
          </cell>
          <cell r="E2185">
            <v>8400</v>
          </cell>
          <cell r="F2185">
            <v>700</v>
          </cell>
          <cell r="G2185">
            <v>700</v>
          </cell>
          <cell r="H2185">
            <v>700</v>
          </cell>
          <cell r="I2185">
            <v>700</v>
          </cell>
          <cell r="J2185">
            <v>700</v>
          </cell>
          <cell r="K2185">
            <v>700</v>
          </cell>
          <cell r="L2185">
            <v>700</v>
          </cell>
          <cell r="M2185">
            <v>700</v>
          </cell>
          <cell r="N2185">
            <v>700</v>
          </cell>
          <cell r="O2185">
            <v>700</v>
          </cell>
          <cell r="P2185">
            <v>700</v>
          </cell>
          <cell r="Q2185">
            <v>700</v>
          </cell>
        </row>
        <row r="2186">
          <cell r="B2186" t="str">
            <v>30907073302</v>
          </cell>
          <cell r="C2186" t="str">
            <v>30907</v>
          </cell>
          <cell r="D2186">
            <v>3302</v>
          </cell>
          <cell r="E2186">
            <v>49300</v>
          </cell>
          <cell r="F2186">
            <v>4108</v>
          </cell>
          <cell r="G2186">
            <v>4108</v>
          </cell>
          <cell r="H2186">
            <v>4108</v>
          </cell>
          <cell r="I2186">
            <v>4108</v>
          </cell>
          <cell r="J2186">
            <v>4108</v>
          </cell>
          <cell r="K2186">
            <v>4108</v>
          </cell>
          <cell r="L2186">
            <v>4108</v>
          </cell>
          <cell r="M2186">
            <v>4108</v>
          </cell>
          <cell r="N2186">
            <v>4108</v>
          </cell>
          <cell r="O2186">
            <v>4108</v>
          </cell>
          <cell r="P2186">
            <v>4108</v>
          </cell>
          <cell r="Q2186">
            <v>4112</v>
          </cell>
        </row>
        <row r="2187">
          <cell r="B2187" t="str">
            <v>30907073303</v>
          </cell>
          <cell r="C2187" t="str">
            <v>30907</v>
          </cell>
          <cell r="D2187">
            <v>3303</v>
          </cell>
          <cell r="E2187">
            <v>3600</v>
          </cell>
          <cell r="F2187">
            <v>300</v>
          </cell>
          <cell r="G2187">
            <v>300</v>
          </cell>
          <cell r="H2187">
            <v>300</v>
          </cell>
          <cell r="I2187">
            <v>300</v>
          </cell>
          <cell r="J2187">
            <v>300</v>
          </cell>
          <cell r="K2187">
            <v>300</v>
          </cell>
          <cell r="L2187">
            <v>300</v>
          </cell>
          <cell r="M2187">
            <v>300</v>
          </cell>
          <cell r="N2187">
            <v>300</v>
          </cell>
          <cell r="O2187">
            <v>300</v>
          </cell>
          <cell r="P2187">
            <v>300</v>
          </cell>
          <cell r="Q2187">
            <v>300</v>
          </cell>
        </row>
        <row r="2188">
          <cell r="B2188" t="str">
            <v>30907073402</v>
          </cell>
          <cell r="C2188" t="str">
            <v>30907</v>
          </cell>
          <cell r="D2188">
            <v>3402</v>
          </cell>
          <cell r="E2188">
            <v>0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</row>
        <row r="2189">
          <cell r="B2189" t="str">
            <v>30908071302</v>
          </cell>
          <cell r="C2189" t="str">
            <v>30908</v>
          </cell>
          <cell r="D2189">
            <v>1302</v>
          </cell>
          <cell r="E2189">
            <v>396000</v>
          </cell>
          <cell r="F2189">
            <v>33000</v>
          </cell>
          <cell r="G2189">
            <v>33000</v>
          </cell>
          <cell r="H2189">
            <v>33000</v>
          </cell>
          <cell r="I2189">
            <v>33000</v>
          </cell>
          <cell r="J2189">
            <v>33000</v>
          </cell>
          <cell r="K2189">
            <v>33000</v>
          </cell>
          <cell r="L2189">
            <v>33000</v>
          </cell>
          <cell r="M2189">
            <v>33000</v>
          </cell>
          <cell r="N2189">
            <v>33000</v>
          </cell>
          <cell r="O2189">
            <v>33000</v>
          </cell>
          <cell r="P2189">
            <v>33000</v>
          </cell>
          <cell r="Q2189">
            <v>33000</v>
          </cell>
        </row>
        <row r="2190">
          <cell r="B2190" t="str">
            <v>30908072103</v>
          </cell>
          <cell r="C2190" t="str">
            <v>30908</v>
          </cell>
          <cell r="D2190">
            <v>2103</v>
          </cell>
          <cell r="E2190">
            <v>45000</v>
          </cell>
          <cell r="F2190">
            <v>3750</v>
          </cell>
          <cell r="G2190">
            <v>3750</v>
          </cell>
          <cell r="H2190">
            <v>3750</v>
          </cell>
          <cell r="I2190">
            <v>3750</v>
          </cell>
          <cell r="J2190">
            <v>3750</v>
          </cell>
          <cell r="K2190">
            <v>3750</v>
          </cell>
          <cell r="L2190">
            <v>3750</v>
          </cell>
          <cell r="M2190">
            <v>3750</v>
          </cell>
          <cell r="N2190">
            <v>3750</v>
          </cell>
          <cell r="O2190">
            <v>3750</v>
          </cell>
          <cell r="P2190">
            <v>3750</v>
          </cell>
          <cell r="Q2190">
            <v>3750</v>
          </cell>
        </row>
        <row r="2191">
          <cell r="B2191" t="str">
            <v>30908072201</v>
          </cell>
          <cell r="C2191" t="str">
            <v>30908</v>
          </cell>
          <cell r="D2191">
            <v>2201</v>
          </cell>
          <cell r="E2191">
            <v>33000</v>
          </cell>
          <cell r="F2191">
            <v>2750</v>
          </cell>
          <cell r="G2191">
            <v>2750</v>
          </cell>
          <cell r="H2191">
            <v>2750</v>
          </cell>
          <cell r="I2191">
            <v>2750</v>
          </cell>
          <cell r="J2191">
            <v>2750</v>
          </cell>
          <cell r="K2191">
            <v>2750</v>
          </cell>
          <cell r="L2191">
            <v>2750</v>
          </cell>
          <cell r="M2191">
            <v>2750</v>
          </cell>
          <cell r="N2191">
            <v>2750</v>
          </cell>
          <cell r="O2191">
            <v>2750</v>
          </cell>
          <cell r="P2191">
            <v>2750</v>
          </cell>
          <cell r="Q2191">
            <v>2750</v>
          </cell>
        </row>
        <row r="2192">
          <cell r="B2192" t="str">
            <v>30908072202</v>
          </cell>
          <cell r="C2192" t="str">
            <v>30908</v>
          </cell>
          <cell r="D2192">
            <v>2202</v>
          </cell>
          <cell r="E2192">
            <v>434600</v>
          </cell>
          <cell r="F2192">
            <v>36216</v>
          </cell>
          <cell r="G2192">
            <v>36216</v>
          </cell>
          <cell r="H2192">
            <v>36216</v>
          </cell>
          <cell r="I2192">
            <v>36216</v>
          </cell>
          <cell r="J2192">
            <v>36216</v>
          </cell>
          <cell r="K2192">
            <v>36216</v>
          </cell>
          <cell r="L2192">
            <v>36216</v>
          </cell>
          <cell r="M2192">
            <v>36216</v>
          </cell>
          <cell r="N2192">
            <v>36216</v>
          </cell>
          <cell r="O2192">
            <v>36216</v>
          </cell>
          <cell r="P2192">
            <v>36216</v>
          </cell>
          <cell r="Q2192">
            <v>36224</v>
          </cell>
        </row>
        <row r="2193">
          <cell r="B2193" t="str">
            <v>30908072207</v>
          </cell>
          <cell r="C2193" t="str">
            <v>30908</v>
          </cell>
          <cell r="D2193">
            <v>2207</v>
          </cell>
          <cell r="E2193">
            <v>24000</v>
          </cell>
          <cell r="F2193">
            <v>2000</v>
          </cell>
          <cell r="G2193">
            <v>2000</v>
          </cell>
          <cell r="H2193">
            <v>2000</v>
          </cell>
          <cell r="I2193">
            <v>2000</v>
          </cell>
          <cell r="J2193">
            <v>2000</v>
          </cell>
          <cell r="K2193">
            <v>2000</v>
          </cell>
          <cell r="L2193">
            <v>2000</v>
          </cell>
          <cell r="M2193">
            <v>2000</v>
          </cell>
          <cell r="N2193">
            <v>2000</v>
          </cell>
          <cell r="O2193">
            <v>2000</v>
          </cell>
          <cell r="P2193">
            <v>2000</v>
          </cell>
          <cell r="Q2193">
            <v>2000</v>
          </cell>
        </row>
        <row r="2194">
          <cell r="B2194" t="str">
            <v>30908072701</v>
          </cell>
          <cell r="C2194" t="str">
            <v>30908</v>
          </cell>
          <cell r="D2194">
            <v>2701</v>
          </cell>
          <cell r="E2194">
            <v>103200</v>
          </cell>
          <cell r="F2194">
            <v>8600</v>
          </cell>
          <cell r="G2194">
            <v>8600</v>
          </cell>
          <cell r="H2194">
            <v>8600</v>
          </cell>
          <cell r="I2194">
            <v>8600</v>
          </cell>
          <cell r="J2194">
            <v>8600</v>
          </cell>
          <cell r="K2194">
            <v>8600</v>
          </cell>
          <cell r="L2194">
            <v>8600</v>
          </cell>
          <cell r="M2194">
            <v>8600</v>
          </cell>
          <cell r="N2194">
            <v>8600</v>
          </cell>
          <cell r="O2194">
            <v>8600</v>
          </cell>
          <cell r="P2194">
            <v>8600</v>
          </cell>
          <cell r="Q2194">
            <v>8600</v>
          </cell>
        </row>
        <row r="2195">
          <cell r="B2195" t="str">
            <v>30908072702</v>
          </cell>
          <cell r="C2195" t="str">
            <v>30908</v>
          </cell>
          <cell r="D2195">
            <v>2702</v>
          </cell>
          <cell r="E2195">
            <v>0</v>
          </cell>
          <cell r="F2195">
            <v>0</v>
          </cell>
          <cell r="G2195">
            <v>0</v>
          </cell>
          <cell r="H2195">
            <v>0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</row>
        <row r="2196">
          <cell r="B2196" t="str">
            <v>30908072704</v>
          </cell>
          <cell r="C2196" t="str">
            <v>30908</v>
          </cell>
          <cell r="D2196">
            <v>2704</v>
          </cell>
          <cell r="E2196">
            <v>0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0</v>
          </cell>
          <cell r="M2196">
            <v>0</v>
          </cell>
          <cell r="N2196">
            <v>0</v>
          </cell>
          <cell r="O2196">
            <v>0</v>
          </cell>
          <cell r="P2196">
            <v>0</v>
          </cell>
          <cell r="Q2196">
            <v>0</v>
          </cell>
        </row>
        <row r="2197">
          <cell r="B2197" t="str">
            <v>30908072705</v>
          </cell>
          <cell r="C2197" t="str">
            <v>30908</v>
          </cell>
          <cell r="D2197">
            <v>2705</v>
          </cell>
          <cell r="E2197">
            <v>52400</v>
          </cell>
          <cell r="F2197">
            <v>4366</v>
          </cell>
          <cell r="G2197">
            <v>4366</v>
          </cell>
          <cell r="H2197">
            <v>4366</v>
          </cell>
          <cell r="I2197">
            <v>4366</v>
          </cell>
          <cell r="J2197">
            <v>4366</v>
          </cell>
          <cell r="K2197">
            <v>4366</v>
          </cell>
          <cell r="L2197">
            <v>4366</v>
          </cell>
          <cell r="M2197">
            <v>4366</v>
          </cell>
          <cell r="N2197">
            <v>4366</v>
          </cell>
          <cell r="O2197">
            <v>4366</v>
          </cell>
          <cell r="P2197">
            <v>4366</v>
          </cell>
          <cell r="Q2197">
            <v>4374</v>
          </cell>
        </row>
        <row r="2198">
          <cell r="B2198" t="str">
            <v>30908072900</v>
          </cell>
          <cell r="C2198" t="str">
            <v>30908</v>
          </cell>
          <cell r="D2198">
            <v>2900</v>
          </cell>
          <cell r="E2198">
            <v>48000</v>
          </cell>
          <cell r="F2198">
            <v>4000</v>
          </cell>
          <cell r="G2198">
            <v>4000</v>
          </cell>
          <cell r="H2198">
            <v>4000</v>
          </cell>
          <cell r="I2198">
            <v>4000</v>
          </cell>
          <cell r="J2198">
            <v>4000</v>
          </cell>
          <cell r="K2198">
            <v>4000</v>
          </cell>
          <cell r="L2198">
            <v>4000</v>
          </cell>
          <cell r="M2198">
            <v>4000</v>
          </cell>
          <cell r="N2198">
            <v>4000</v>
          </cell>
          <cell r="O2198">
            <v>4000</v>
          </cell>
          <cell r="P2198">
            <v>4000</v>
          </cell>
          <cell r="Q2198">
            <v>4000</v>
          </cell>
        </row>
        <row r="2199">
          <cell r="B2199" t="str">
            <v>30908072907</v>
          </cell>
          <cell r="C2199" t="str">
            <v>30908</v>
          </cell>
          <cell r="D2199">
            <v>2907</v>
          </cell>
          <cell r="E2199">
            <v>12000</v>
          </cell>
          <cell r="F2199">
            <v>1000</v>
          </cell>
          <cell r="G2199">
            <v>1000</v>
          </cell>
          <cell r="H2199">
            <v>1000</v>
          </cell>
          <cell r="I2199">
            <v>1000</v>
          </cell>
          <cell r="J2199">
            <v>1000</v>
          </cell>
          <cell r="K2199">
            <v>1000</v>
          </cell>
          <cell r="L2199">
            <v>1000</v>
          </cell>
          <cell r="M2199">
            <v>1000</v>
          </cell>
          <cell r="N2199">
            <v>1000</v>
          </cell>
          <cell r="O2199">
            <v>1000</v>
          </cell>
          <cell r="P2199">
            <v>1000</v>
          </cell>
          <cell r="Q2199">
            <v>1000</v>
          </cell>
        </row>
        <row r="2200">
          <cell r="B2200" t="str">
            <v>30908072908</v>
          </cell>
          <cell r="C2200" t="str">
            <v>30908</v>
          </cell>
          <cell r="D2200">
            <v>2908</v>
          </cell>
          <cell r="E2200">
            <v>18900</v>
          </cell>
          <cell r="F2200">
            <v>1575</v>
          </cell>
          <cell r="G2200">
            <v>1575</v>
          </cell>
          <cell r="H2200">
            <v>1575</v>
          </cell>
          <cell r="I2200">
            <v>1575</v>
          </cell>
          <cell r="J2200">
            <v>1575</v>
          </cell>
          <cell r="K2200">
            <v>1575</v>
          </cell>
          <cell r="L2200">
            <v>1575</v>
          </cell>
          <cell r="M2200">
            <v>1575</v>
          </cell>
          <cell r="N2200">
            <v>1575</v>
          </cell>
          <cell r="O2200">
            <v>1575</v>
          </cell>
          <cell r="P2200">
            <v>1575</v>
          </cell>
          <cell r="Q2200">
            <v>1575</v>
          </cell>
        </row>
        <row r="2201">
          <cell r="B2201" t="str">
            <v>30908073101</v>
          </cell>
          <cell r="C2201" t="str">
            <v>30908</v>
          </cell>
          <cell r="D2201">
            <v>3101</v>
          </cell>
          <cell r="E2201">
            <v>60000</v>
          </cell>
          <cell r="F2201">
            <v>5000</v>
          </cell>
          <cell r="G2201">
            <v>5000</v>
          </cell>
          <cell r="H2201">
            <v>5000</v>
          </cell>
          <cell r="I2201">
            <v>5000</v>
          </cell>
          <cell r="J2201">
            <v>5000</v>
          </cell>
          <cell r="K2201">
            <v>5000</v>
          </cell>
          <cell r="L2201">
            <v>5000</v>
          </cell>
          <cell r="M2201">
            <v>5000</v>
          </cell>
          <cell r="N2201">
            <v>5000</v>
          </cell>
          <cell r="O2201">
            <v>5000</v>
          </cell>
          <cell r="P2201">
            <v>5000</v>
          </cell>
          <cell r="Q2201">
            <v>5000</v>
          </cell>
        </row>
        <row r="2202">
          <cell r="B2202" t="str">
            <v>30908073103</v>
          </cell>
          <cell r="C2202" t="str">
            <v>30908</v>
          </cell>
          <cell r="D2202">
            <v>3103</v>
          </cell>
          <cell r="E2202">
            <v>27600</v>
          </cell>
          <cell r="F2202">
            <v>2300</v>
          </cell>
          <cell r="G2202">
            <v>2300</v>
          </cell>
          <cell r="H2202">
            <v>2300</v>
          </cell>
          <cell r="I2202">
            <v>2300</v>
          </cell>
          <cell r="J2202">
            <v>2300</v>
          </cell>
          <cell r="K2202">
            <v>2300</v>
          </cell>
          <cell r="L2202">
            <v>2300</v>
          </cell>
          <cell r="M2202">
            <v>2300</v>
          </cell>
          <cell r="N2202">
            <v>2300</v>
          </cell>
          <cell r="O2202">
            <v>2300</v>
          </cell>
          <cell r="P2202">
            <v>2300</v>
          </cell>
          <cell r="Q2202">
            <v>2300</v>
          </cell>
        </row>
        <row r="2203">
          <cell r="B2203" t="str">
            <v>30908073106</v>
          </cell>
          <cell r="C2203" t="str">
            <v>30908</v>
          </cell>
          <cell r="D2203">
            <v>3106</v>
          </cell>
          <cell r="E2203">
            <v>0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</row>
        <row r="2204">
          <cell r="B2204" t="str">
            <v>30908073111</v>
          </cell>
          <cell r="C2204" t="str">
            <v>30908</v>
          </cell>
          <cell r="D2204">
            <v>3111</v>
          </cell>
          <cell r="E2204">
            <v>0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0</v>
          </cell>
          <cell r="O2204">
            <v>0</v>
          </cell>
          <cell r="P2204">
            <v>0</v>
          </cell>
          <cell r="Q2204">
            <v>0</v>
          </cell>
        </row>
        <row r="2205">
          <cell r="B2205" t="str">
            <v>30908073302</v>
          </cell>
          <cell r="C2205" t="str">
            <v>30908</v>
          </cell>
          <cell r="D2205">
            <v>3302</v>
          </cell>
          <cell r="E2205">
            <v>246500</v>
          </cell>
          <cell r="F2205">
            <v>20541</v>
          </cell>
          <cell r="G2205">
            <v>20541</v>
          </cell>
          <cell r="H2205">
            <v>20541</v>
          </cell>
          <cell r="I2205">
            <v>20541</v>
          </cell>
          <cell r="J2205">
            <v>20541</v>
          </cell>
          <cell r="K2205">
            <v>20541</v>
          </cell>
          <cell r="L2205">
            <v>20541</v>
          </cell>
          <cell r="M2205">
            <v>20541</v>
          </cell>
          <cell r="N2205">
            <v>20541</v>
          </cell>
          <cell r="O2205">
            <v>20541</v>
          </cell>
          <cell r="P2205">
            <v>20541</v>
          </cell>
          <cell r="Q2205">
            <v>20549</v>
          </cell>
        </row>
        <row r="2206">
          <cell r="B2206" t="str">
            <v>30908073303</v>
          </cell>
          <cell r="C2206" t="str">
            <v>30908</v>
          </cell>
          <cell r="D2206">
            <v>3303</v>
          </cell>
          <cell r="E2206">
            <v>42000</v>
          </cell>
          <cell r="F2206">
            <v>3500</v>
          </cell>
          <cell r="G2206">
            <v>3500</v>
          </cell>
          <cell r="H2206">
            <v>3500</v>
          </cell>
          <cell r="I2206">
            <v>3500</v>
          </cell>
          <cell r="J2206">
            <v>3500</v>
          </cell>
          <cell r="K2206">
            <v>3500</v>
          </cell>
          <cell r="L2206">
            <v>3500</v>
          </cell>
          <cell r="M2206">
            <v>3500</v>
          </cell>
          <cell r="N2206">
            <v>3500</v>
          </cell>
          <cell r="O2206">
            <v>3500</v>
          </cell>
          <cell r="P2206">
            <v>3500</v>
          </cell>
          <cell r="Q2206">
            <v>3500</v>
          </cell>
        </row>
        <row r="2207">
          <cell r="B2207" t="str">
            <v>30908073402</v>
          </cell>
          <cell r="C2207" t="str">
            <v>30908</v>
          </cell>
          <cell r="D2207">
            <v>3402</v>
          </cell>
          <cell r="E2207">
            <v>0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</row>
        <row r="2208">
          <cell r="B2208" t="str">
            <v>30908073404</v>
          </cell>
          <cell r="C2208" t="str">
            <v>30908</v>
          </cell>
          <cell r="D2208">
            <v>3404</v>
          </cell>
          <cell r="E2208">
            <v>0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0</v>
          </cell>
          <cell r="K2208">
            <v>0</v>
          </cell>
          <cell r="L2208">
            <v>0</v>
          </cell>
          <cell r="M2208">
            <v>0</v>
          </cell>
          <cell r="N2208">
            <v>0</v>
          </cell>
          <cell r="O2208">
            <v>0</v>
          </cell>
          <cell r="P2208">
            <v>0</v>
          </cell>
          <cell r="Q2208">
            <v>0</v>
          </cell>
        </row>
        <row r="2209">
          <cell r="B2209" t="str">
            <v>30909071302</v>
          </cell>
          <cell r="C2209" t="str">
            <v>30909</v>
          </cell>
          <cell r="D2209">
            <v>1302</v>
          </cell>
          <cell r="E2209">
            <v>145200</v>
          </cell>
          <cell r="F2209">
            <v>12100</v>
          </cell>
          <cell r="G2209">
            <v>12100</v>
          </cell>
          <cell r="H2209">
            <v>12100</v>
          </cell>
          <cell r="I2209">
            <v>12100</v>
          </cell>
          <cell r="J2209">
            <v>12100</v>
          </cell>
          <cell r="K2209">
            <v>12100</v>
          </cell>
          <cell r="L2209">
            <v>12100</v>
          </cell>
          <cell r="M2209">
            <v>12100</v>
          </cell>
          <cell r="N2209">
            <v>12100</v>
          </cell>
          <cell r="O2209">
            <v>12100</v>
          </cell>
          <cell r="P2209">
            <v>12100</v>
          </cell>
          <cell r="Q2209">
            <v>12100</v>
          </cell>
        </row>
        <row r="2210">
          <cell r="B2210" t="str">
            <v>30909072103</v>
          </cell>
          <cell r="C2210" t="str">
            <v>30909</v>
          </cell>
          <cell r="D2210">
            <v>2103</v>
          </cell>
          <cell r="E2210">
            <v>78000</v>
          </cell>
          <cell r="F2210">
            <v>6500</v>
          </cell>
          <cell r="G2210">
            <v>6500</v>
          </cell>
          <cell r="H2210">
            <v>6500</v>
          </cell>
          <cell r="I2210">
            <v>6500</v>
          </cell>
          <cell r="J2210">
            <v>6500</v>
          </cell>
          <cell r="K2210">
            <v>6500</v>
          </cell>
          <cell r="L2210">
            <v>6500</v>
          </cell>
          <cell r="M2210">
            <v>6500</v>
          </cell>
          <cell r="N2210">
            <v>6500</v>
          </cell>
          <cell r="O2210">
            <v>6500</v>
          </cell>
          <cell r="P2210">
            <v>6500</v>
          </cell>
          <cell r="Q2210">
            <v>6500</v>
          </cell>
        </row>
        <row r="2211">
          <cell r="B2211" t="str">
            <v>30909072202</v>
          </cell>
          <cell r="C2211" t="str">
            <v>30909</v>
          </cell>
          <cell r="D2211">
            <v>2202</v>
          </cell>
          <cell r="E2211">
            <v>156700</v>
          </cell>
          <cell r="F2211">
            <v>13058</v>
          </cell>
          <cell r="G2211">
            <v>13058</v>
          </cell>
          <cell r="H2211">
            <v>13058</v>
          </cell>
          <cell r="I2211">
            <v>13058</v>
          </cell>
          <cell r="J2211">
            <v>13058</v>
          </cell>
          <cell r="K2211">
            <v>13058</v>
          </cell>
          <cell r="L2211">
            <v>13058</v>
          </cell>
          <cell r="M2211">
            <v>13058</v>
          </cell>
          <cell r="N2211">
            <v>13058</v>
          </cell>
          <cell r="O2211">
            <v>13058</v>
          </cell>
          <cell r="P2211">
            <v>13058</v>
          </cell>
          <cell r="Q2211">
            <v>13062</v>
          </cell>
        </row>
        <row r="2212">
          <cell r="B2212" t="str">
            <v>30909072207</v>
          </cell>
          <cell r="C2212" t="str">
            <v>30909</v>
          </cell>
          <cell r="D2212">
            <v>2207</v>
          </cell>
          <cell r="E2212">
            <v>24000</v>
          </cell>
          <cell r="F2212">
            <v>2000</v>
          </cell>
          <cell r="G2212">
            <v>2000</v>
          </cell>
          <cell r="H2212">
            <v>2000</v>
          </cell>
          <cell r="I2212">
            <v>2000</v>
          </cell>
          <cell r="J2212">
            <v>2000</v>
          </cell>
          <cell r="K2212">
            <v>2000</v>
          </cell>
          <cell r="L2212">
            <v>2000</v>
          </cell>
          <cell r="M2212">
            <v>2000</v>
          </cell>
          <cell r="N2212">
            <v>2000</v>
          </cell>
          <cell r="O2212">
            <v>2000</v>
          </cell>
          <cell r="P2212">
            <v>2000</v>
          </cell>
          <cell r="Q2212">
            <v>2000</v>
          </cell>
        </row>
        <row r="2213">
          <cell r="B2213" t="str">
            <v>30909072208</v>
          </cell>
          <cell r="C2213" t="str">
            <v>30909</v>
          </cell>
          <cell r="D2213">
            <v>2208</v>
          </cell>
          <cell r="E2213">
            <v>2800</v>
          </cell>
          <cell r="F2213">
            <v>233</v>
          </cell>
          <cell r="G2213">
            <v>233</v>
          </cell>
          <cell r="H2213">
            <v>233</v>
          </cell>
          <cell r="I2213">
            <v>233</v>
          </cell>
          <cell r="J2213">
            <v>233</v>
          </cell>
          <cell r="K2213">
            <v>233</v>
          </cell>
          <cell r="L2213">
            <v>233</v>
          </cell>
          <cell r="M2213">
            <v>233</v>
          </cell>
          <cell r="N2213">
            <v>233</v>
          </cell>
          <cell r="O2213">
            <v>233</v>
          </cell>
          <cell r="P2213">
            <v>233</v>
          </cell>
          <cell r="Q2213">
            <v>237</v>
          </cell>
        </row>
        <row r="2214">
          <cell r="B2214" t="str">
            <v>30909072306</v>
          </cell>
          <cell r="C2214" t="str">
            <v>30909</v>
          </cell>
          <cell r="D2214">
            <v>2306</v>
          </cell>
          <cell r="E2214">
            <v>0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0</v>
          </cell>
          <cell r="N2214">
            <v>0</v>
          </cell>
          <cell r="O2214">
            <v>0</v>
          </cell>
          <cell r="P2214">
            <v>0</v>
          </cell>
          <cell r="Q2214">
            <v>0</v>
          </cell>
        </row>
        <row r="2215">
          <cell r="B2215" t="str">
            <v>30909072701</v>
          </cell>
          <cell r="C2215" t="str">
            <v>30909</v>
          </cell>
          <cell r="D2215">
            <v>2701</v>
          </cell>
          <cell r="E2215">
            <v>48000</v>
          </cell>
          <cell r="F2215">
            <v>4000</v>
          </cell>
          <cell r="G2215">
            <v>4000</v>
          </cell>
          <cell r="H2215">
            <v>4000</v>
          </cell>
          <cell r="I2215">
            <v>4000</v>
          </cell>
          <cell r="J2215">
            <v>4000</v>
          </cell>
          <cell r="K2215">
            <v>4000</v>
          </cell>
          <cell r="L2215">
            <v>4000</v>
          </cell>
          <cell r="M2215">
            <v>4000</v>
          </cell>
          <cell r="N2215">
            <v>4000</v>
          </cell>
          <cell r="O2215">
            <v>4000</v>
          </cell>
          <cell r="P2215">
            <v>4000</v>
          </cell>
          <cell r="Q2215">
            <v>4000</v>
          </cell>
        </row>
        <row r="2216">
          <cell r="B2216" t="str">
            <v>30909072702</v>
          </cell>
          <cell r="C2216" t="str">
            <v>30909</v>
          </cell>
          <cell r="D2216">
            <v>2702</v>
          </cell>
          <cell r="E2216">
            <v>0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</row>
        <row r="2217">
          <cell r="B2217" t="str">
            <v>30909072705</v>
          </cell>
          <cell r="C2217" t="str">
            <v>30909</v>
          </cell>
          <cell r="D2217">
            <v>2705</v>
          </cell>
          <cell r="E2217">
            <v>8400</v>
          </cell>
          <cell r="F2217">
            <v>700</v>
          </cell>
          <cell r="G2217">
            <v>700</v>
          </cell>
          <cell r="H2217">
            <v>700</v>
          </cell>
          <cell r="I2217">
            <v>700</v>
          </cell>
          <cell r="J2217">
            <v>700</v>
          </cell>
          <cell r="K2217">
            <v>700</v>
          </cell>
          <cell r="L2217">
            <v>700</v>
          </cell>
          <cell r="M2217">
            <v>700</v>
          </cell>
          <cell r="N2217">
            <v>700</v>
          </cell>
          <cell r="O2217">
            <v>700</v>
          </cell>
          <cell r="P2217">
            <v>700</v>
          </cell>
          <cell r="Q2217">
            <v>700</v>
          </cell>
        </row>
        <row r="2218">
          <cell r="B2218" t="str">
            <v>30909072900</v>
          </cell>
          <cell r="C2218" t="str">
            <v>30909</v>
          </cell>
          <cell r="D2218">
            <v>2900</v>
          </cell>
          <cell r="E2218">
            <v>40000</v>
          </cell>
          <cell r="F2218">
            <v>3333</v>
          </cell>
          <cell r="G2218">
            <v>3333</v>
          </cell>
          <cell r="H2218">
            <v>3333</v>
          </cell>
          <cell r="I2218">
            <v>3333</v>
          </cell>
          <cell r="J2218">
            <v>3333</v>
          </cell>
          <cell r="K2218">
            <v>3333</v>
          </cell>
          <cell r="L2218">
            <v>3333</v>
          </cell>
          <cell r="M2218">
            <v>3333</v>
          </cell>
          <cell r="N2218">
            <v>3333</v>
          </cell>
          <cell r="O2218">
            <v>3333</v>
          </cell>
          <cell r="P2218">
            <v>3333</v>
          </cell>
          <cell r="Q2218">
            <v>3337</v>
          </cell>
        </row>
        <row r="2219">
          <cell r="B2219" t="str">
            <v>30909072907</v>
          </cell>
          <cell r="C2219" t="str">
            <v>30909</v>
          </cell>
          <cell r="D2219">
            <v>2907</v>
          </cell>
          <cell r="E2219">
            <v>18000</v>
          </cell>
          <cell r="F2219">
            <v>1500</v>
          </cell>
          <cell r="G2219">
            <v>1500</v>
          </cell>
          <cell r="H2219">
            <v>1500</v>
          </cell>
          <cell r="I2219">
            <v>1500</v>
          </cell>
          <cell r="J2219">
            <v>1500</v>
          </cell>
          <cell r="K2219">
            <v>1500</v>
          </cell>
          <cell r="L2219">
            <v>1500</v>
          </cell>
          <cell r="M2219">
            <v>1500</v>
          </cell>
          <cell r="N2219">
            <v>1500</v>
          </cell>
          <cell r="O2219">
            <v>1500</v>
          </cell>
          <cell r="P2219">
            <v>1500</v>
          </cell>
          <cell r="Q2219">
            <v>1500</v>
          </cell>
        </row>
        <row r="2220">
          <cell r="B2220" t="str">
            <v>30909072908</v>
          </cell>
          <cell r="C2220" t="str">
            <v>30909</v>
          </cell>
          <cell r="D2220">
            <v>2908</v>
          </cell>
          <cell r="E2220">
            <v>18900</v>
          </cell>
          <cell r="F2220">
            <v>1575</v>
          </cell>
          <cell r="G2220">
            <v>1575</v>
          </cell>
          <cell r="H2220">
            <v>1575</v>
          </cell>
          <cell r="I2220">
            <v>1575</v>
          </cell>
          <cell r="J2220">
            <v>1575</v>
          </cell>
          <cell r="K2220">
            <v>1575</v>
          </cell>
          <cell r="L2220">
            <v>1575</v>
          </cell>
          <cell r="M2220">
            <v>1575</v>
          </cell>
          <cell r="N2220">
            <v>1575</v>
          </cell>
          <cell r="O2220">
            <v>1575</v>
          </cell>
          <cell r="P2220">
            <v>1575</v>
          </cell>
          <cell r="Q2220">
            <v>1575</v>
          </cell>
        </row>
        <row r="2221">
          <cell r="B2221" t="str">
            <v>30909073101</v>
          </cell>
          <cell r="C2221" t="str">
            <v>30909</v>
          </cell>
          <cell r="D2221">
            <v>3101</v>
          </cell>
          <cell r="E2221">
            <v>49200</v>
          </cell>
          <cell r="F2221">
            <v>4100</v>
          </cell>
          <cell r="G2221">
            <v>4100</v>
          </cell>
          <cell r="H2221">
            <v>4100</v>
          </cell>
          <cell r="I2221">
            <v>4100</v>
          </cell>
          <cell r="J2221">
            <v>4100</v>
          </cell>
          <cell r="K2221">
            <v>4100</v>
          </cell>
          <cell r="L2221">
            <v>4100</v>
          </cell>
          <cell r="M2221">
            <v>4100</v>
          </cell>
          <cell r="N2221">
            <v>4100</v>
          </cell>
          <cell r="O2221">
            <v>4100</v>
          </cell>
          <cell r="P2221">
            <v>4100</v>
          </cell>
          <cell r="Q2221">
            <v>4100</v>
          </cell>
        </row>
        <row r="2222">
          <cell r="B2222" t="str">
            <v>30909073103</v>
          </cell>
          <cell r="C2222" t="str">
            <v>30909</v>
          </cell>
          <cell r="D2222">
            <v>3103</v>
          </cell>
          <cell r="E2222">
            <v>16800</v>
          </cell>
          <cell r="F2222">
            <v>1400</v>
          </cell>
          <cell r="G2222">
            <v>1400</v>
          </cell>
          <cell r="H2222">
            <v>1400</v>
          </cell>
          <cell r="I2222">
            <v>1400</v>
          </cell>
          <cell r="J2222">
            <v>1400</v>
          </cell>
          <cell r="K2222">
            <v>1400</v>
          </cell>
          <cell r="L2222">
            <v>1400</v>
          </cell>
          <cell r="M2222">
            <v>1400</v>
          </cell>
          <cell r="N2222">
            <v>1400</v>
          </cell>
          <cell r="O2222">
            <v>1400</v>
          </cell>
          <cell r="P2222">
            <v>1400</v>
          </cell>
          <cell r="Q2222">
            <v>1400</v>
          </cell>
        </row>
        <row r="2223">
          <cell r="B2223" t="str">
            <v>30909073106</v>
          </cell>
          <cell r="C2223" t="str">
            <v>30909</v>
          </cell>
          <cell r="D2223">
            <v>3106</v>
          </cell>
          <cell r="E2223">
            <v>0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</row>
        <row r="2224">
          <cell r="B2224" t="str">
            <v>30909073111</v>
          </cell>
          <cell r="C2224" t="str">
            <v>30909</v>
          </cell>
          <cell r="D2224">
            <v>3111</v>
          </cell>
          <cell r="E2224">
            <v>0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</row>
        <row r="2225">
          <cell r="B2225" t="str">
            <v>30909073302</v>
          </cell>
          <cell r="C2225" t="str">
            <v>30909</v>
          </cell>
          <cell r="D2225">
            <v>3302</v>
          </cell>
          <cell r="E2225">
            <v>160000</v>
          </cell>
          <cell r="F2225">
            <v>13333</v>
          </cell>
          <cell r="G2225">
            <v>13333</v>
          </cell>
          <cell r="H2225">
            <v>13333</v>
          </cell>
          <cell r="I2225">
            <v>13333</v>
          </cell>
          <cell r="J2225">
            <v>13333</v>
          </cell>
          <cell r="K2225">
            <v>13333</v>
          </cell>
          <cell r="L2225">
            <v>13333</v>
          </cell>
          <cell r="M2225">
            <v>13333</v>
          </cell>
          <cell r="N2225">
            <v>13333</v>
          </cell>
          <cell r="O2225">
            <v>13333</v>
          </cell>
          <cell r="P2225">
            <v>13333</v>
          </cell>
          <cell r="Q2225">
            <v>13337</v>
          </cell>
        </row>
        <row r="2226">
          <cell r="B2226" t="str">
            <v>30909073303</v>
          </cell>
          <cell r="C2226" t="str">
            <v>30909</v>
          </cell>
          <cell r="D2226">
            <v>3303</v>
          </cell>
          <cell r="E2226">
            <v>36000</v>
          </cell>
          <cell r="F2226">
            <v>3000</v>
          </cell>
          <cell r="G2226">
            <v>3000</v>
          </cell>
          <cell r="H2226">
            <v>3000</v>
          </cell>
          <cell r="I2226">
            <v>3000</v>
          </cell>
          <cell r="J2226">
            <v>3000</v>
          </cell>
          <cell r="K2226">
            <v>3000</v>
          </cell>
          <cell r="L2226">
            <v>3000</v>
          </cell>
          <cell r="M2226">
            <v>3000</v>
          </cell>
          <cell r="N2226">
            <v>3000</v>
          </cell>
          <cell r="O2226">
            <v>3000</v>
          </cell>
          <cell r="P2226">
            <v>3000</v>
          </cell>
          <cell r="Q2226">
            <v>3000</v>
          </cell>
        </row>
        <row r="2227">
          <cell r="B2227" t="str">
            <v>30909073402</v>
          </cell>
          <cell r="C2227" t="str">
            <v>30909</v>
          </cell>
          <cell r="D2227">
            <v>3402</v>
          </cell>
          <cell r="E2227">
            <v>0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</row>
        <row r="2228">
          <cell r="B2228" t="str">
            <v>30909073404</v>
          </cell>
          <cell r="C2228" t="str">
            <v>30909</v>
          </cell>
          <cell r="D2228">
            <v>3404</v>
          </cell>
          <cell r="E2228">
            <v>0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</row>
        <row r="2229">
          <cell r="B2229" t="str">
            <v>30910072202</v>
          </cell>
          <cell r="C2229" t="str">
            <v>30910</v>
          </cell>
          <cell r="D2229">
            <v>2202</v>
          </cell>
          <cell r="E2229">
            <v>10000</v>
          </cell>
          <cell r="F2229">
            <v>833</v>
          </cell>
          <cell r="G2229">
            <v>833</v>
          </cell>
          <cell r="H2229">
            <v>833</v>
          </cell>
          <cell r="I2229">
            <v>833</v>
          </cell>
          <cell r="J2229">
            <v>833</v>
          </cell>
          <cell r="K2229">
            <v>833</v>
          </cell>
          <cell r="L2229">
            <v>833</v>
          </cell>
          <cell r="M2229">
            <v>833</v>
          </cell>
          <cell r="N2229">
            <v>833</v>
          </cell>
          <cell r="O2229">
            <v>833</v>
          </cell>
          <cell r="P2229">
            <v>833</v>
          </cell>
          <cell r="Q2229">
            <v>837</v>
          </cell>
        </row>
        <row r="2230">
          <cell r="B2230" t="str">
            <v>30910072207</v>
          </cell>
          <cell r="C2230" t="str">
            <v>30910</v>
          </cell>
          <cell r="D2230">
            <v>2207</v>
          </cell>
          <cell r="E2230">
            <v>24000</v>
          </cell>
          <cell r="F2230">
            <v>2000</v>
          </cell>
          <cell r="G2230">
            <v>2000</v>
          </cell>
          <cell r="H2230">
            <v>2000</v>
          </cell>
          <cell r="I2230">
            <v>2000</v>
          </cell>
          <cell r="J2230">
            <v>2000</v>
          </cell>
          <cell r="K2230">
            <v>2000</v>
          </cell>
          <cell r="L2230">
            <v>2000</v>
          </cell>
          <cell r="M2230">
            <v>2000</v>
          </cell>
          <cell r="N2230">
            <v>2000</v>
          </cell>
          <cell r="O2230">
            <v>2000</v>
          </cell>
          <cell r="P2230">
            <v>2000</v>
          </cell>
          <cell r="Q2230">
            <v>2000</v>
          </cell>
        </row>
        <row r="2231">
          <cell r="B2231" t="str">
            <v>30910072208</v>
          </cell>
          <cell r="C2231" t="str">
            <v>30910</v>
          </cell>
          <cell r="D2231">
            <v>2208</v>
          </cell>
          <cell r="E2231">
            <v>5500</v>
          </cell>
          <cell r="F2231">
            <v>458</v>
          </cell>
          <cell r="G2231">
            <v>458</v>
          </cell>
          <cell r="H2231">
            <v>458</v>
          </cell>
          <cell r="I2231">
            <v>458</v>
          </cell>
          <cell r="J2231">
            <v>458</v>
          </cell>
          <cell r="K2231">
            <v>458</v>
          </cell>
          <cell r="L2231">
            <v>458</v>
          </cell>
          <cell r="M2231">
            <v>458</v>
          </cell>
          <cell r="N2231">
            <v>458</v>
          </cell>
          <cell r="O2231">
            <v>458</v>
          </cell>
          <cell r="P2231">
            <v>458</v>
          </cell>
          <cell r="Q2231">
            <v>462</v>
          </cell>
        </row>
        <row r="2232">
          <cell r="B2232" t="str">
            <v>30910072701</v>
          </cell>
          <cell r="C2232" t="str">
            <v>30910</v>
          </cell>
          <cell r="D2232">
            <v>2701</v>
          </cell>
          <cell r="E2232">
            <v>162000</v>
          </cell>
          <cell r="F2232">
            <v>13500</v>
          </cell>
          <cell r="G2232">
            <v>13500</v>
          </cell>
          <cell r="H2232">
            <v>13500</v>
          </cell>
          <cell r="I2232">
            <v>13500</v>
          </cell>
          <cell r="J2232">
            <v>13500</v>
          </cell>
          <cell r="K2232">
            <v>13500</v>
          </cell>
          <cell r="L2232">
            <v>13500</v>
          </cell>
          <cell r="M2232">
            <v>13500</v>
          </cell>
          <cell r="N2232">
            <v>13500</v>
          </cell>
          <cell r="O2232">
            <v>13500</v>
          </cell>
          <cell r="P2232">
            <v>13500</v>
          </cell>
          <cell r="Q2232">
            <v>13500</v>
          </cell>
        </row>
        <row r="2233">
          <cell r="B2233" t="str">
            <v>30910072702</v>
          </cell>
          <cell r="C2233" t="str">
            <v>30910</v>
          </cell>
          <cell r="D2233">
            <v>2702</v>
          </cell>
          <cell r="E2233">
            <v>0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</row>
        <row r="2234">
          <cell r="B2234" t="str">
            <v>30910072704</v>
          </cell>
          <cell r="C2234" t="str">
            <v>30910</v>
          </cell>
          <cell r="D2234">
            <v>2704</v>
          </cell>
          <cell r="E2234">
            <v>0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</row>
        <row r="2235">
          <cell r="B2235" t="str">
            <v>30910072705</v>
          </cell>
          <cell r="C2235" t="str">
            <v>30910</v>
          </cell>
          <cell r="D2235">
            <v>2705</v>
          </cell>
          <cell r="E2235">
            <v>8400</v>
          </cell>
          <cell r="F2235">
            <v>700</v>
          </cell>
          <cell r="G2235">
            <v>700</v>
          </cell>
          <cell r="H2235">
            <v>700</v>
          </cell>
          <cell r="I2235">
            <v>700</v>
          </cell>
          <cell r="J2235">
            <v>700</v>
          </cell>
          <cell r="K2235">
            <v>700</v>
          </cell>
          <cell r="L2235">
            <v>700</v>
          </cell>
          <cell r="M2235">
            <v>700</v>
          </cell>
          <cell r="N2235">
            <v>700</v>
          </cell>
          <cell r="O2235">
            <v>700</v>
          </cell>
          <cell r="P2235">
            <v>700</v>
          </cell>
          <cell r="Q2235">
            <v>700</v>
          </cell>
        </row>
        <row r="2236">
          <cell r="B2236" t="str">
            <v>30910072900</v>
          </cell>
          <cell r="C2236" t="str">
            <v>30910</v>
          </cell>
          <cell r="D2236">
            <v>2900</v>
          </cell>
          <cell r="E2236">
            <v>18000</v>
          </cell>
          <cell r="F2236">
            <v>1500</v>
          </cell>
          <cell r="G2236">
            <v>1500</v>
          </cell>
          <cell r="H2236">
            <v>1500</v>
          </cell>
          <cell r="I2236">
            <v>1500</v>
          </cell>
          <cell r="J2236">
            <v>1500</v>
          </cell>
          <cell r="K2236">
            <v>1500</v>
          </cell>
          <cell r="L2236">
            <v>1500</v>
          </cell>
          <cell r="M2236">
            <v>1500</v>
          </cell>
          <cell r="N2236">
            <v>1500</v>
          </cell>
          <cell r="O2236">
            <v>1500</v>
          </cell>
          <cell r="P2236">
            <v>1500</v>
          </cell>
          <cell r="Q2236">
            <v>1500</v>
          </cell>
        </row>
        <row r="2237">
          <cell r="B2237" t="str">
            <v>30910072907</v>
          </cell>
          <cell r="C2237" t="str">
            <v>30910</v>
          </cell>
          <cell r="D2237">
            <v>2907</v>
          </cell>
          <cell r="E2237">
            <v>144000</v>
          </cell>
          <cell r="F2237">
            <v>12000</v>
          </cell>
          <cell r="G2237">
            <v>12000</v>
          </cell>
          <cell r="H2237">
            <v>12000</v>
          </cell>
          <cell r="I2237">
            <v>12000</v>
          </cell>
          <cell r="J2237">
            <v>12000</v>
          </cell>
          <cell r="K2237">
            <v>12000</v>
          </cell>
          <cell r="L2237">
            <v>12000</v>
          </cell>
          <cell r="M2237">
            <v>12000</v>
          </cell>
          <cell r="N2237">
            <v>12000</v>
          </cell>
          <cell r="O2237">
            <v>12000</v>
          </cell>
          <cell r="P2237">
            <v>12000</v>
          </cell>
          <cell r="Q2237">
            <v>12000</v>
          </cell>
        </row>
        <row r="2238">
          <cell r="B2238" t="str">
            <v>30910072908</v>
          </cell>
          <cell r="C2238" t="str">
            <v>30910</v>
          </cell>
          <cell r="D2238">
            <v>2908</v>
          </cell>
          <cell r="E2238">
            <v>18900</v>
          </cell>
          <cell r="F2238">
            <v>1575</v>
          </cell>
          <cell r="G2238">
            <v>1575</v>
          </cell>
          <cell r="H2238">
            <v>1575</v>
          </cell>
          <cell r="I2238">
            <v>1575</v>
          </cell>
          <cell r="J2238">
            <v>1575</v>
          </cell>
          <cell r="K2238">
            <v>1575</v>
          </cell>
          <cell r="L2238">
            <v>1575</v>
          </cell>
          <cell r="M2238">
            <v>1575</v>
          </cell>
          <cell r="N2238">
            <v>1575</v>
          </cell>
          <cell r="O2238">
            <v>1575</v>
          </cell>
          <cell r="P2238">
            <v>1575</v>
          </cell>
          <cell r="Q2238">
            <v>1575</v>
          </cell>
        </row>
        <row r="2239">
          <cell r="B2239" t="str">
            <v>30910073101</v>
          </cell>
          <cell r="C2239" t="str">
            <v>30910</v>
          </cell>
          <cell r="D2239">
            <v>3101</v>
          </cell>
          <cell r="E2239">
            <v>12000</v>
          </cell>
          <cell r="F2239">
            <v>1000</v>
          </cell>
          <cell r="G2239">
            <v>1000</v>
          </cell>
          <cell r="H2239">
            <v>1000</v>
          </cell>
          <cell r="I2239">
            <v>1000</v>
          </cell>
          <cell r="J2239">
            <v>1000</v>
          </cell>
          <cell r="K2239">
            <v>1000</v>
          </cell>
          <cell r="L2239">
            <v>1000</v>
          </cell>
          <cell r="M2239">
            <v>1000</v>
          </cell>
          <cell r="N2239">
            <v>1000</v>
          </cell>
          <cell r="O2239">
            <v>1000</v>
          </cell>
          <cell r="P2239">
            <v>1000</v>
          </cell>
          <cell r="Q2239">
            <v>1000</v>
          </cell>
        </row>
        <row r="2240">
          <cell r="B2240" t="str">
            <v>30910073103</v>
          </cell>
          <cell r="C2240" t="str">
            <v>30910</v>
          </cell>
          <cell r="D2240">
            <v>3103</v>
          </cell>
          <cell r="E2240">
            <v>14400</v>
          </cell>
          <cell r="F2240">
            <v>1200</v>
          </cell>
          <cell r="G2240">
            <v>1200</v>
          </cell>
          <cell r="H2240">
            <v>1200</v>
          </cell>
          <cell r="I2240">
            <v>1200</v>
          </cell>
          <cell r="J2240">
            <v>1200</v>
          </cell>
          <cell r="K2240">
            <v>1200</v>
          </cell>
          <cell r="L2240">
            <v>1200</v>
          </cell>
          <cell r="M2240">
            <v>1200</v>
          </cell>
          <cell r="N2240">
            <v>1200</v>
          </cell>
          <cell r="O2240">
            <v>1200</v>
          </cell>
          <cell r="P2240">
            <v>1200</v>
          </cell>
          <cell r="Q2240">
            <v>1200</v>
          </cell>
        </row>
        <row r="2241">
          <cell r="B2241" t="str">
            <v>30910073106</v>
          </cell>
          <cell r="C2241" t="str">
            <v>30910</v>
          </cell>
          <cell r="D2241">
            <v>3106</v>
          </cell>
          <cell r="E2241">
            <v>0</v>
          </cell>
          <cell r="F2241">
            <v>0</v>
          </cell>
          <cell r="G2241">
            <v>0</v>
          </cell>
          <cell r="H2241">
            <v>0</v>
          </cell>
          <cell r="I2241">
            <v>0</v>
          </cell>
          <cell r="J2241">
            <v>0</v>
          </cell>
          <cell r="K2241">
            <v>0</v>
          </cell>
          <cell r="L2241">
            <v>0</v>
          </cell>
          <cell r="M2241">
            <v>0</v>
          </cell>
          <cell r="N2241">
            <v>0</v>
          </cell>
          <cell r="O2241">
            <v>0</v>
          </cell>
          <cell r="P2241">
            <v>0</v>
          </cell>
          <cell r="Q2241">
            <v>0</v>
          </cell>
        </row>
        <row r="2242">
          <cell r="B2242" t="str">
            <v>30910073302</v>
          </cell>
          <cell r="C2242" t="str">
            <v>30910</v>
          </cell>
          <cell r="D2242">
            <v>3302</v>
          </cell>
          <cell r="E2242">
            <v>160600</v>
          </cell>
          <cell r="F2242">
            <v>13383</v>
          </cell>
          <cell r="G2242">
            <v>13383</v>
          </cell>
          <cell r="H2242">
            <v>13383</v>
          </cell>
          <cell r="I2242">
            <v>13383</v>
          </cell>
          <cell r="J2242">
            <v>13383</v>
          </cell>
          <cell r="K2242">
            <v>13383</v>
          </cell>
          <cell r="L2242">
            <v>13383</v>
          </cell>
          <cell r="M2242">
            <v>13383</v>
          </cell>
          <cell r="N2242">
            <v>13383</v>
          </cell>
          <cell r="O2242">
            <v>13383</v>
          </cell>
          <cell r="P2242">
            <v>13383</v>
          </cell>
          <cell r="Q2242">
            <v>13387</v>
          </cell>
        </row>
        <row r="2243">
          <cell r="B2243" t="str">
            <v>30910073303</v>
          </cell>
          <cell r="C2243" t="str">
            <v>30910</v>
          </cell>
          <cell r="D2243">
            <v>3303</v>
          </cell>
          <cell r="E2243">
            <v>3600</v>
          </cell>
          <cell r="F2243">
            <v>300</v>
          </cell>
          <cell r="G2243">
            <v>300</v>
          </cell>
          <cell r="H2243">
            <v>300</v>
          </cell>
          <cell r="I2243">
            <v>300</v>
          </cell>
          <cell r="J2243">
            <v>300</v>
          </cell>
          <cell r="K2243">
            <v>300</v>
          </cell>
          <cell r="L2243">
            <v>300</v>
          </cell>
          <cell r="M2243">
            <v>300</v>
          </cell>
          <cell r="N2243">
            <v>300</v>
          </cell>
          <cell r="O2243">
            <v>300</v>
          </cell>
          <cell r="P2243">
            <v>300</v>
          </cell>
          <cell r="Q2243">
            <v>300</v>
          </cell>
        </row>
        <row r="2244">
          <cell r="B2244" t="str">
            <v>30910073402</v>
          </cell>
          <cell r="C2244" t="str">
            <v>30910</v>
          </cell>
          <cell r="D2244">
            <v>3402</v>
          </cell>
          <cell r="E2244">
            <v>0</v>
          </cell>
          <cell r="F2244">
            <v>0</v>
          </cell>
          <cell r="G2244">
            <v>0</v>
          </cell>
          <cell r="H2244">
            <v>0</v>
          </cell>
          <cell r="I2244">
            <v>0</v>
          </cell>
          <cell r="J2244">
            <v>0</v>
          </cell>
          <cell r="K2244">
            <v>0</v>
          </cell>
          <cell r="L2244">
            <v>0</v>
          </cell>
          <cell r="M2244">
            <v>0</v>
          </cell>
          <cell r="N2244">
            <v>0</v>
          </cell>
          <cell r="O2244">
            <v>0</v>
          </cell>
          <cell r="P2244">
            <v>0</v>
          </cell>
          <cell r="Q2244">
            <v>0</v>
          </cell>
        </row>
        <row r="2245">
          <cell r="B2245" t="str">
            <v>30911071302</v>
          </cell>
          <cell r="C2245" t="str">
            <v>30911</v>
          </cell>
          <cell r="D2245">
            <v>1302</v>
          </cell>
          <cell r="E2245">
            <v>30000</v>
          </cell>
          <cell r="F2245">
            <v>2500</v>
          </cell>
          <cell r="G2245">
            <v>2500</v>
          </cell>
          <cell r="H2245">
            <v>2500</v>
          </cell>
          <cell r="I2245">
            <v>2500</v>
          </cell>
          <cell r="J2245">
            <v>2500</v>
          </cell>
          <cell r="K2245">
            <v>2500</v>
          </cell>
          <cell r="L2245">
            <v>2500</v>
          </cell>
          <cell r="M2245">
            <v>2500</v>
          </cell>
          <cell r="N2245">
            <v>2500</v>
          </cell>
          <cell r="O2245">
            <v>2500</v>
          </cell>
          <cell r="P2245">
            <v>2500</v>
          </cell>
          <cell r="Q2245">
            <v>2500</v>
          </cell>
        </row>
        <row r="2246">
          <cell r="B2246" t="str">
            <v>30911072103</v>
          </cell>
          <cell r="C2246" t="str">
            <v>30911</v>
          </cell>
          <cell r="D2246">
            <v>2103</v>
          </cell>
          <cell r="E2246">
            <v>12000</v>
          </cell>
          <cell r="F2246">
            <v>1000</v>
          </cell>
          <cell r="G2246">
            <v>1000</v>
          </cell>
          <cell r="H2246">
            <v>1000</v>
          </cell>
          <cell r="I2246">
            <v>1000</v>
          </cell>
          <cell r="J2246">
            <v>1000</v>
          </cell>
          <cell r="K2246">
            <v>1000</v>
          </cell>
          <cell r="L2246">
            <v>1000</v>
          </cell>
          <cell r="M2246">
            <v>1000</v>
          </cell>
          <cell r="N2246">
            <v>1000</v>
          </cell>
          <cell r="O2246">
            <v>1000</v>
          </cell>
          <cell r="P2246">
            <v>1000</v>
          </cell>
          <cell r="Q2246">
            <v>1000</v>
          </cell>
        </row>
        <row r="2247">
          <cell r="B2247" t="str">
            <v>30911072201</v>
          </cell>
          <cell r="C2247" t="str">
            <v>30911</v>
          </cell>
          <cell r="D2247">
            <v>2201</v>
          </cell>
          <cell r="E2247">
            <v>0</v>
          </cell>
          <cell r="F2247">
            <v>0</v>
          </cell>
          <cell r="G2247">
            <v>0</v>
          </cell>
          <cell r="H2247">
            <v>0</v>
          </cell>
          <cell r="I2247">
            <v>0</v>
          </cell>
          <cell r="J2247">
            <v>0</v>
          </cell>
          <cell r="K2247">
            <v>0</v>
          </cell>
          <cell r="L2247">
            <v>0</v>
          </cell>
          <cell r="M2247">
            <v>0</v>
          </cell>
          <cell r="N2247">
            <v>0</v>
          </cell>
          <cell r="O2247">
            <v>0</v>
          </cell>
          <cell r="P2247">
            <v>0</v>
          </cell>
          <cell r="Q2247">
            <v>0</v>
          </cell>
        </row>
        <row r="2248">
          <cell r="B2248" t="str">
            <v>30911072202</v>
          </cell>
          <cell r="C2248" t="str">
            <v>30911</v>
          </cell>
          <cell r="D2248">
            <v>2202</v>
          </cell>
          <cell r="E2248">
            <v>175000</v>
          </cell>
          <cell r="F2248">
            <v>14583</v>
          </cell>
          <cell r="G2248">
            <v>14583</v>
          </cell>
          <cell r="H2248">
            <v>14583</v>
          </cell>
          <cell r="I2248">
            <v>14583</v>
          </cell>
          <cell r="J2248">
            <v>14583</v>
          </cell>
          <cell r="K2248">
            <v>14583</v>
          </cell>
          <cell r="L2248">
            <v>14583</v>
          </cell>
          <cell r="M2248">
            <v>14583</v>
          </cell>
          <cell r="N2248">
            <v>14583</v>
          </cell>
          <cell r="O2248">
            <v>14583</v>
          </cell>
          <cell r="P2248">
            <v>14583</v>
          </cell>
          <cell r="Q2248">
            <v>14587</v>
          </cell>
        </row>
        <row r="2249">
          <cell r="B2249" t="str">
            <v>30911072207</v>
          </cell>
          <cell r="C2249" t="str">
            <v>30911</v>
          </cell>
          <cell r="D2249">
            <v>2207</v>
          </cell>
          <cell r="E2249">
            <v>48000</v>
          </cell>
          <cell r="F2249">
            <v>4000</v>
          </cell>
          <cell r="G2249">
            <v>4000</v>
          </cell>
          <cell r="H2249">
            <v>4000</v>
          </cell>
          <cell r="I2249">
            <v>4000</v>
          </cell>
          <cell r="J2249">
            <v>4000</v>
          </cell>
          <cell r="K2249">
            <v>4000</v>
          </cell>
          <cell r="L2249">
            <v>4000</v>
          </cell>
          <cell r="M2249">
            <v>4000</v>
          </cell>
          <cell r="N2249">
            <v>4000</v>
          </cell>
          <cell r="O2249">
            <v>4000</v>
          </cell>
          <cell r="P2249">
            <v>4000</v>
          </cell>
          <cell r="Q2249">
            <v>4000</v>
          </cell>
        </row>
        <row r="2250">
          <cell r="B2250" t="str">
            <v>30911072309</v>
          </cell>
          <cell r="C2250" t="str">
            <v>30911</v>
          </cell>
          <cell r="D2250">
            <v>2309</v>
          </cell>
          <cell r="E2250">
            <v>1068000</v>
          </cell>
          <cell r="F2250">
            <v>89000</v>
          </cell>
          <cell r="G2250">
            <v>89000</v>
          </cell>
          <cell r="H2250">
            <v>89000</v>
          </cell>
          <cell r="I2250">
            <v>89000</v>
          </cell>
          <cell r="J2250">
            <v>89000</v>
          </cell>
          <cell r="K2250">
            <v>89000</v>
          </cell>
          <cell r="L2250">
            <v>89000</v>
          </cell>
          <cell r="M2250">
            <v>89000</v>
          </cell>
          <cell r="N2250">
            <v>89000</v>
          </cell>
          <cell r="O2250">
            <v>89000</v>
          </cell>
          <cell r="P2250">
            <v>89000</v>
          </cell>
          <cell r="Q2250">
            <v>89000</v>
          </cell>
        </row>
        <row r="2251">
          <cell r="B2251" t="str">
            <v>30911072701</v>
          </cell>
          <cell r="C2251" t="str">
            <v>30911</v>
          </cell>
          <cell r="D2251">
            <v>2701</v>
          </cell>
          <cell r="E2251">
            <v>38400</v>
          </cell>
          <cell r="F2251">
            <v>3200</v>
          </cell>
          <cell r="G2251">
            <v>3200</v>
          </cell>
          <cell r="H2251">
            <v>3200</v>
          </cell>
          <cell r="I2251">
            <v>3200</v>
          </cell>
          <cell r="J2251">
            <v>3200</v>
          </cell>
          <cell r="K2251">
            <v>3200</v>
          </cell>
          <cell r="L2251">
            <v>3200</v>
          </cell>
          <cell r="M2251">
            <v>3200</v>
          </cell>
          <cell r="N2251">
            <v>3200</v>
          </cell>
          <cell r="O2251">
            <v>3200</v>
          </cell>
          <cell r="P2251">
            <v>3200</v>
          </cell>
          <cell r="Q2251">
            <v>3200</v>
          </cell>
        </row>
        <row r="2252">
          <cell r="B2252" t="str">
            <v>30911072702</v>
          </cell>
          <cell r="C2252" t="str">
            <v>30911</v>
          </cell>
          <cell r="D2252">
            <v>2702</v>
          </cell>
          <cell r="E2252">
            <v>18000</v>
          </cell>
          <cell r="F2252">
            <v>1500</v>
          </cell>
          <cell r="G2252">
            <v>1500</v>
          </cell>
          <cell r="H2252">
            <v>1500</v>
          </cell>
          <cell r="I2252">
            <v>1500</v>
          </cell>
          <cell r="J2252">
            <v>1500</v>
          </cell>
          <cell r="K2252">
            <v>1500</v>
          </cell>
          <cell r="L2252">
            <v>1500</v>
          </cell>
          <cell r="M2252">
            <v>1500</v>
          </cell>
          <cell r="N2252">
            <v>1500</v>
          </cell>
          <cell r="O2252">
            <v>1500</v>
          </cell>
          <cell r="P2252">
            <v>1500</v>
          </cell>
          <cell r="Q2252">
            <v>1500</v>
          </cell>
        </row>
        <row r="2253">
          <cell r="B2253" t="str">
            <v>30911072705</v>
          </cell>
          <cell r="C2253" t="str">
            <v>30911</v>
          </cell>
          <cell r="D2253">
            <v>2705</v>
          </cell>
          <cell r="E2253">
            <v>3600</v>
          </cell>
          <cell r="F2253">
            <v>300</v>
          </cell>
          <cell r="G2253">
            <v>300</v>
          </cell>
          <cell r="H2253">
            <v>300</v>
          </cell>
          <cell r="I2253">
            <v>300</v>
          </cell>
          <cell r="J2253">
            <v>300</v>
          </cell>
          <cell r="K2253">
            <v>300</v>
          </cell>
          <cell r="L2253">
            <v>300</v>
          </cell>
          <cell r="M2253">
            <v>300</v>
          </cell>
          <cell r="N2253">
            <v>300</v>
          </cell>
          <cell r="O2253">
            <v>300</v>
          </cell>
          <cell r="P2253">
            <v>300</v>
          </cell>
          <cell r="Q2253">
            <v>300</v>
          </cell>
        </row>
        <row r="2254">
          <cell r="B2254" t="str">
            <v>30911072900</v>
          </cell>
          <cell r="C2254" t="str">
            <v>30911</v>
          </cell>
          <cell r="D2254">
            <v>2900</v>
          </cell>
          <cell r="E2254">
            <v>40800</v>
          </cell>
          <cell r="F2254">
            <v>3400</v>
          </cell>
          <cell r="G2254">
            <v>3400</v>
          </cell>
          <cell r="H2254">
            <v>3400</v>
          </cell>
          <cell r="I2254">
            <v>3400</v>
          </cell>
          <cell r="J2254">
            <v>3400</v>
          </cell>
          <cell r="K2254">
            <v>3400</v>
          </cell>
          <cell r="L2254">
            <v>3400</v>
          </cell>
          <cell r="M2254">
            <v>3400</v>
          </cell>
          <cell r="N2254">
            <v>3400</v>
          </cell>
          <cell r="O2254">
            <v>3400</v>
          </cell>
          <cell r="P2254">
            <v>3400</v>
          </cell>
          <cell r="Q2254">
            <v>3400</v>
          </cell>
        </row>
        <row r="2255">
          <cell r="B2255" t="str">
            <v>30911072907</v>
          </cell>
          <cell r="C2255" t="str">
            <v>30911</v>
          </cell>
          <cell r="D2255">
            <v>2907</v>
          </cell>
          <cell r="E2255">
            <v>45600</v>
          </cell>
          <cell r="F2255">
            <v>3800</v>
          </cell>
          <cell r="G2255">
            <v>3800</v>
          </cell>
          <cell r="H2255">
            <v>3800</v>
          </cell>
          <cell r="I2255">
            <v>3800</v>
          </cell>
          <cell r="J2255">
            <v>3800</v>
          </cell>
          <cell r="K2255">
            <v>3800</v>
          </cell>
          <cell r="L2255">
            <v>3800</v>
          </cell>
          <cell r="M2255">
            <v>3800</v>
          </cell>
          <cell r="N2255">
            <v>3800</v>
          </cell>
          <cell r="O2255">
            <v>3800</v>
          </cell>
          <cell r="P2255">
            <v>3800</v>
          </cell>
          <cell r="Q2255">
            <v>3800</v>
          </cell>
        </row>
        <row r="2256">
          <cell r="B2256" t="str">
            <v>30911072908</v>
          </cell>
          <cell r="C2256" t="str">
            <v>30911</v>
          </cell>
          <cell r="D2256">
            <v>2908</v>
          </cell>
          <cell r="E2256">
            <v>36000</v>
          </cell>
          <cell r="F2256">
            <v>3000</v>
          </cell>
          <cell r="G2256">
            <v>3000</v>
          </cell>
          <cell r="H2256">
            <v>3000</v>
          </cell>
          <cell r="I2256">
            <v>3000</v>
          </cell>
          <cell r="J2256">
            <v>3000</v>
          </cell>
          <cell r="K2256">
            <v>3000</v>
          </cell>
          <cell r="L2256">
            <v>3000</v>
          </cell>
          <cell r="M2256">
            <v>3000</v>
          </cell>
          <cell r="N2256">
            <v>3000</v>
          </cell>
          <cell r="O2256">
            <v>3000</v>
          </cell>
          <cell r="P2256">
            <v>3000</v>
          </cell>
          <cell r="Q2256">
            <v>3000</v>
          </cell>
        </row>
        <row r="2257">
          <cell r="B2257" t="str">
            <v>30911073101</v>
          </cell>
          <cell r="C2257" t="str">
            <v>30911</v>
          </cell>
          <cell r="D2257">
            <v>3101</v>
          </cell>
          <cell r="E2257">
            <v>12000</v>
          </cell>
          <cell r="F2257">
            <v>1000</v>
          </cell>
          <cell r="G2257">
            <v>1000</v>
          </cell>
          <cell r="H2257">
            <v>1000</v>
          </cell>
          <cell r="I2257">
            <v>1000</v>
          </cell>
          <cell r="J2257">
            <v>1000</v>
          </cell>
          <cell r="K2257">
            <v>1000</v>
          </cell>
          <cell r="L2257">
            <v>1000</v>
          </cell>
          <cell r="M2257">
            <v>1000</v>
          </cell>
          <cell r="N2257">
            <v>1000</v>
          </cell>
          <cell r="O2257">
            <v>1000</v>
          </cell>
          <cell r="P2257">
            <v>1000</v>
          </cell>
          <cell r="Q2257">
            <v>1000</v>
          </cell>
        </row>
        <row r="2258">
          <cell r="B2258" t="str">
            <v>30911073103</v>
          </cell>
          <cell r="C2258" t="str">
            <v>30911</v>
          </cell>
          <cell r="D2258">
            <v>3103</v>
          </cell>
          <cell r="E2258">
            <v>8400</v>
          </cell>
          <cell r="F2258">
            <v>700</v>
          </cell>
          <cell r="G2258">
            <v>700</v>
          </cell>
          <cell r="H2258">
            <v>700</v>
          </cell>
          <cell r="I2258">
            <v>700</v>
          </cell>
          <cell r="J2258">
            <v>700</v>
          </cell>
          <cell r="K2258">
            <v>700</v>
          </cell>
          <cell r="L2258">
            <v>700</v>
          </cell>
          <cell r="M2258">
            <v>700</v>
          </cell>
          <cell r="N2258">
            <v>700</v>
          </cell>
          <cell r="O2258">
            <v>700</v>
          </cell>
          <cell r="P2258">
            <v>700</v>
          </cell>
          <cell r="Q2258">
            <v>700</v>
          </cell>
        </row>
        <row r="2259">
          <cell r="B2259" t="str">
            <v>30911073302</v>
          </cell>
          <cell r="C2259" t="str">
            <v>30911</v>
          </cell>
          <cell r="D2259">
            <v>3302</v>
          </cell>
          <cell r="E2259">
            <v>105000</v>
          </cell>
          <cell r="F2259">
            <v>8750</v>
          </cell>
          <cell r="G2259">
            <v>8750</v>
          </cell>
          <cell r="H2259">
            <v>8750</v>
          </cell>
          <cell r="I2259">
            <v>8750</v>
          </cell>
          <cell r="J2259">
            <v>8750</v>
          </cell>
          <cell r="K2259">
            <v>8750</v>
          </cell>
          <cell r="L2259">
            <v>8750</v>
          </cell>
          <cell r="M2259">
            <v>8750</v>
          </cell>
          <cell r="N2259">
            <v>8750</v>
          </cell>
          <cell r="O2259">
            <v>8750</v>
          </cell>
          <cell r="P2259">
            <v>8750</v>
          </cell>
          <cell r="Q2259">
            <v>8750</v>
          </cell>
        </row>
        <row r="2260">
          <cell r="B2260" t="str">
            <v>30911073303</v>
          </cell>
          <cell r="C2260" t="str">
            <v>30911</v>
          </cell>
          <cell r="D2260">
            <v>3303</v>
          </cell>
          <cell r="E2260">
            <v>6000</v>
          </cell>
          <cell r="F2260">
            <v>500</v>
          </cell>
          <cell r="G2260">
            <v>500</v>
          </cell>
          <cell r="H2260">
            <v>500</v>
          </cell>
          <cell r="I2260">
            <v>500</v>
          </cell>
          <cell r="J2260">
            <v>500</v>
          </cell>
          <cell r="K2260">
            <v>500</v>
          </cell>
          <cell r="L2260">
            <v>500</v>
          </cell>
          <cell r="M2260">
            <v>500</v>
          </cell>
          <cell r="N2260">
            <v>500</v>
          </cell>
          <cell r="O2260">
            <v>500</v>
          </cell>
          <cell r="P2260">
            <v>500</v>
          </cell>
          <cell r="Q2260">
            <v>500</v>
          </cell>
        </row>
        <row r="2261">
          <cell r="B2261" t="str">
            <v>30911073404</v>
          </cell>
          <cell r="C2261" t="str">
            <v>30911</v>
          </cell>
          <cell r="D2261">
            <v>3404</v>
          </cell>
          <cell r="E2261">
            <v>0</v>
          </cell>
          <cell r="F2261">
            <v>0</v>
          </cell>
          <cell r="G2261">
            <v>0</v>
          </cell>
          <cell r="H2261">
            <v>0</v>
          </cell>
          <cell r="I2261">
            <v>0</v>
          </cell>
          <cell r="J2261">
            <v>0</v>
          </cell>
          <cell r="K2261">
            <v>0</v>
          </cell>
          <cell r="L2261">
            <v>0</v>
          </cell>
          <cell r="M2261">
            <v>0</v>
          </cell>
          <cell r="N2261">
            <v>0</v>
          </cell>
          <cell r="O2261">
            <v>0</v>
          </cell>
          <cell r="P2261">
            <v>0</v>
          </cell>
          <cell r="Q2261">
            <v>0</v>
          </cell>
        </row>
        <row r="2262">
          <cell r="B2262" t="str">
            <v>30912072202</v>
          </cell>
          <cell r="C2262" t="str">
            <v>30912</v>
          </cell>
          <cell r="D2262">
            <v>2202</v>
          </cell>
          <cell r="E2262">
            <v>97600</v>
          </cell>
          <cell r="F2262">
            <v>8133</v>
          </cell>
          <cell r="G2262">
            <v>8133</v>
          </cell>
          <cell r="H2262">
            <v>8133</v>
          </cell>
          <cell r="I2262">
            <v>8133</v>
          </cell>
          <cell r="J2262">
            <v>8133</v>
          </cell>
          <cell r="K2262">
            <v>8133</v>
          </cell>
          <cell r="L2262">
            <v>8133</v>
          </cell>
          <cell r="M2262">
            <v>8133</v>
          </cell>
          <cell r="N2262">
            <v>8133</v>
          </cell>
          <cell r="O2262">
            <v>8133</v>
          </cell>
          <cell r="P2262">
            <v>8133</v>
          </cell>
          <cell r="Q2262">
            <v>8137</v>
          </cell>
        </row>
        <row r="2263">
          <cell r="B2263" t="str">
            <v>30912072207</v>
          </cell>
          <cell r="C2263" t="str">
            <v>30912</v>
          </cell>
          <cell r="D2263">
            <v>2207</v>
          </cell>
          <cell r="E2263">
            <v>24000</v>
          </cell>
          <cell r="F2263">
            <v>2000</v>
          </cell>
          <cell r="G2263">
            <v>2000</v>
          </cell>
          <cell r="H2263">
            <v>2000</v>
          </cell>
          <cell r="I2263">
            <v>2000</v>
          </cell>
          <cell r="J2263">
            <v>2000</v>
          </cell>
          <cell r="K2263">
            <v>2000</v>
          </cell>
          <cell r="L2263">
            <v>2000</v>
          </cell>
          <cell r="M2263">
            <v>2000</v>
          </cell>
          <cell r="N2263">
            <v>2000</v>
          </cell>
          <cell r="O2263">
            <v>2000</v>
          </cell>
          <cell r="P2263">
            <v>2000</v>
          </cell>
          <cell r="Q2263">
            <v>2000</v>
          </cell>
        </row>
        <row r="2264">
          <cell r="B2264" t="str">
            <v>30912072208</v>
          </cell>
          <cell r="C2264" t="str">
            <v>30912</v>
          </cell>
          <cell r="D2264">
            <v>2208</v>
          </cell>
          <cell r="E2264">
            <v>2800</v>
          </cell>
          <cell r="F2264">
            <v>233</v>
          </cell>
          <cell r="G2264">
            <v>233</v>
          </cell>
          <cell r="H2264">
            <v>233</v>
          </cell>
          <cell r="I2264">
            <v>233</v>
          </cell>
          <cell r="J2264">
            <v>233</v>
          </cell>
          <cell r="K2264">
            <v>233</v>
          </cell>
          <cell r="L2264">
            <v>233</v>
          </cell>
          <cell r="M2264">
            <v>233</v>
          </cell>
          <cell r="N2264">
            <v>233</v>
          </cell>
          <cell r="O2264">
            <v>233</v>
          </cell>
          <cell r="P2264">
            <v>233</v>
          </cell>
          <cell r="Q2264">
            <v>237</v>
          </cell>
        </row>
        <row r="2265">
          <cell r="B2265" t="str">
            <v>30912072309</v>
          </cell>
          <cell r="C2265" t="str">
            <v>30912</v>
          </cell>
          <cell r="D2265">
            <v>2309</v>
          </cell>
          <cell r="E2265">
            <v>0</v>
          </cell>
          <cell r="F2265">
            <v>0</v>
          </cell>
          <cell r="G2265">
            <v>0</v>
          </cell>
          <cell r="H2265">
            <v>0</v>
          </cell>
          <cell r="I2265">
            <v>0</v>
          </cell>
          <cell r="J2265">
            <v>0</v>
          </cell>
          <cell r="K2265">
            <v>0</v>
          </cell>
          <cell r="L2265">
            <v>0</v>
          </cell>
          <cell r="M2265">
            <v>0</v>
          </cell>
          <cell r="N2265">
            <v>0</v>
          </cell>
          <cell r="O2265">
            <v>0</v>
          </cell>
          <cell r="P2265">
            <v>0</v>
          </cell>
          <cell r="Q2265">
            <v>0</v>
          </cell>
        </row>
        <row r="2266">
          <cell r="B2266" t="str">
            <v>30912072701</v>
          </cell>
          <cell r="C2266" t="str">
            <v>30912</v>
          </cell>
          <cell r="D2266">
            <v>2701</v>
          </cell>
          <cell r="E2266">
            <v>42000</v>
          </cell>
          <cell r="F2266">
            <v>3500</v>
          </cell>
          <cell r="G2266">
            <v>3500</v>
          </cell>
          <cell r="H2266">
            <v>3500</v>
          </cell>
          <cell r="I2266">
            <v>3500</v>
          </cell>
          <cell r="J2266">
            <v>3500</v>
          </cell>
          <cell r="K2266">
            <v>3500</v>
          </cell>
          <cell r="L2266">
            <v>3500</v>
          </cell>
          <cell r="M2266">
            <v>3500</v>
          </cell>
          <cell r="N2266">
            <v>3500</v>
          </cell>
          <cell r="O2266">
            <v>3500</v>
          </cell>
          <cell r="P2266">
            <v>3500</v>
          </cell>
          <cell r="Q2266">
            <v>3500</v>
          </cell>
        </row>
        <row r="2267">
          <cell r="B2267" t="str">
            <v>30912072705</v>
          </cell>
          <cell r="C2267" t="str">
            <v>30912</v>
          </cell>
          <cell r="D2267">
            <v>2705</v>
          </cell>
          <cell r="E2267">
            <v>8400</v>
          </cell>
          <cell r="F2267">
            <v>700</v>
          </cell>
          <cell r="G2267">
            <v>700</v>
          </cell>
          <cell r="H2267">
            <v>700</v>
          </cell>
          <cell r="I2267">
            <v>700</v>
          </cell>
          <cell r="J2267">
            <v>700</v>
          </cell>
          <cell r="K2267">
            <v>700</v>
          </cell>
          <cell r="L2267">
            <v>700</v>
          </cell>
          <cell r="M2267">
            <v>700</v>
          </cell>
          <cell r="N2267">
            <v>700</v>
          </cell>
          <cell r="O2267">
            <v>700</v>
          </cell>
          <cell r="P2267">
            <v>700</v>
          </cell>
          <cell r="Q2267">
            <v>700</v>
          </cell>
        </row>
        <row r="2268">
          <cell r="B2268" t="str">
            <v>30912072900</v>
          </cell>
          <cell r="C2268" t="str">
            <v>30912</v>
          </cell>
          <cell r="D2268">
            <v>2900</v>
          </cell>
          <cell r="E2268">
            <v>24000</v>
          </cell>
          <cell r="F2268">
            <v>2000</v>
          </cell>
          <cell r="G2268">
            <v>2000</v>
          </cell>
          <cell r="H2268">
            <v>2000</v>
          </cell>
          <cell r="I2268">
            <v>2000</v>
          </cell>
          <cell r="J2268">
            <v>2000</v>
          </cell>
          <cell r="K2268">
            <v>2000</v>
          </cell>
          <cell r="L2268">
            <v>2000</v>
          </cell>
          <cell r="M2268">
            <v>2000</v>
          </cell>
          <cell r="N2268">
            <v>2000</v>
          </cell>
          <cell r="O2268">
            <v>2000</v>
          </cell>
          <cell r="P2268">
            <v>2000</v>
          </cell>
          <cell r="Q2268">
            <v>2000</v>
          </cell>
        </row>
        <row r="2269">
          <cell r="B2269" t="str">
            <v>30912072907</v>
          </cell>
          <cell r="C2269" t="str">
            <v>30912</v>
          </cell>
          <cell r="D2269">
            <v>2907</v>
          </cell>
          <cell r="E2269">
            <v>48000</v>
          </cell>
          <cell r="F2269">
            <v>4000</v>
          </cell>
          <cell r="G2269">
            <v>4000</v>
          </cell>
          <cell r="H2269">
            <v>4000</v>
          </cell>
          <cell r="I2269">
            <v>4000</v>
          </cell>
          <cell r="J2269">
            <v>4000</v>
          </cell>
          <cell r="K2269">
            <v>4000</v>
          </cell>
          <cell r="L2269">
            <v>4000</v>
          </cell>
          <cell r="M2269">
            <v>4000</v>
          </cell>
          <cell r="N2269">
            <v>4000</v>
          </cell>
          <cell r="O2269">
            <v>4000</v>
          </cell>
          <cell r="P2269">
            <v>4000</v>
          </cell>
          <cell r="Q2269">
            <v>4000</v>
          </cell>
        </row>
        <row r="2270">
          <cell r="B2270" t="str">
            <v>30912072908</v>
          </cell>
          <cell r="C2270" t="str">
            <v>30912</v>
          </cell>
          <cell r="D2270">
            <v>2908</v>
          </cell>
          <cell r="E2270">
            <v>18900</v>
          </cell>
          <cell r="F2270">
            <v>1575</v>
          </cell>
          <cell r="G2270">
            <v>1575</v>
          </cell>
          <cell r="H2270">
            <v>1575</v>
          </cell>
          <cell r="I2270">
            <v>1575</v>
          </cell>
          <cell r="J2270">
            <v>1575</v>
          </cell>
          <cell r="K2270">
            <v>1575</v>
          </cell>
          <cell r="L2270">
            <v>1575</v>
          </cell>
          <cell r="M2270">
            <v>1575</v>
          </cell>
          <cell r="N2270">
            <v>1575</v>
          </cell>
          <cell r="O2270">
            <v>1575</v>
          </cell>
          <cell r="P2270">
            <v>1575</v>
          </cell>
          <cell r="Q2270">
            <v>1575</v>
          </cell>
        </row>
        <row r="2271">
          <cell r="B2271" t="str">
            <v>30912073101</v>
          </cell>
          <cell r="C2271" t="str">
            <v>30912</v>
          </cell>
          <cell r="D2271">
            <v>3101</v>
          </cell>
          <cell r="E2271">
            <v>38400</v>
          </cell>
          <cell r="F2271">
            <v>3200</v>
          </cell>
          <cell r="G2271">
            <v>3200</v>
          </cell>
          <cell r="H2271">
            <v>3200</v>
          </cell>
          <cell r="I2271">
            <v>3200</v>
          </cell>
          <cell r="J2271">
            <v>3200</v>
          </cell>
          <cell r="K2271">
            <v>3200</v>
          </cell>
          <cell r="L2271">
            <v>3200</v>
          </cell>
          <cell r="M2271">
            <v>3200</v>
          </cell>
          <cell r="N2271">
            <v>3200</v>
          </cell>
          <cell r="O2271">
            <v>3200</v>
          </cell>
          <cell r="P2271">
            <v>3200</v>
          </cell>
          <cell r="Q2271">
            <v>3200</v>
          </cell>
        </row>
        <row r="2272">
          <cell r="B2272" t="str">
            <v>30912073103</v>
          </cell>
          <cell r="C2272" t="str">
            <v>30912</v>
          </cell>
          <cell r="D2272">
            <v>3103</v>
          </cell>
          <cell r="E2272">
            <v>18000</v>
          </cell>
          <cell r="F2272">
            <v>1500</v>
          </cell>
          <cell r="G2272">
            <v>1500</v>
          </cell>
          <cell r="H2272">
            <v>1500</v>
          </cell>
          <cell r="I2272">
            <v>1500</v>
          </cell>
          <cell r="J2272">
            <v>1500</v>
          </cell>
          <cell r="K2272">
            <v>1500</v>
          </cell>
          <cell r="L2272">
            <v>1500</v>
          </cell>
          <cell r="M2272">
            <v>1500</v>
          </cell>
          <cell r="N2272">
            <v>1500</v>
          </cell>
          <cell r="O2272">
            <v>1500</v>
          </cell>
          <cell r="P2272">
            <v>1500</v>
          </cell>
          <cell r="Q2272">
            <v>1500</v>
          </cell>
        </row>
        <row r="2273">
          <cell r="B2273" t="str">
            <v>30912073302</v>
          </cell>
          <cell r="C2273" t="str">
            <v>30912</v>
          </cell>
          <cell r="D2273">
            <v>3302</v>
          </cell>
          <cell r="E2273">
            <v>92000</v>
          </cell>
          <cell r="F2273">
            <v>7666</v>
          </cell>
          <cell r="G2273">
            <v>7666</v>
          </cell>
          <cell r="H2273">
            <v>7666</v>
          </cell>
          <cell r="I2273">
            <v>7666</v>
          </cell>
          <cell r="J2273">
            <v>7666</v>
          </cell>
          <cell r="K2273">
            <v>7666</v>
          </cell>
          <cell r="L2273">
            <v>7666</v>
          </cell>
          <cell r="M2273">
            <v>7666</v>
          </cell>
          <cell r="N2273">
            <v>7666</v>
          </cell>
          <cell r="O2273">
            <v>7666</v>
          </cell>
          <cell r="P2273">
            <v>7666</v>
          </cell>
          <cell r="Q2273">
            <v>7674</v>
          </cell>
        </row>
        <row r="2274">
          <cell r="B2274" t="str">
            <v>30912073303</v>
          </cell>
          <cell r="C2274" t="str">
            <v>30912</v>
          </cell>
          <cell r="D2274">
            <v>3303</v>
          </cell>
          <cell r="E2274">
            <v>3600</v>
          </cell>
          <cell r="F2274">
            <v>300</v>
          </cell>
          <cell r="G2274">
            <v>300</v>
          </cell>
          <cell r="H2274">
            <v>300</v>
          </cell>
          <cell r="I2274">
            <v>300</v>
          </cell>
          <cell r="J2274">
            <v>300</v>
          </cell>
          <cell r="K2274">
            <v>300</v>
          </cell>
          <cell r="L2274">
            <v>300</v>
          </cell>
          <cell r="M2274">
            <v>300</v>
          </cell>
          <cell r="N2274">
            <v>300</v>
          </cell>
          <cell r="O2274">
            <v>300</v>
          </cell>
          <cell r="P2274">
            <v>300</v>
          </cell>
          <cell r="Q2274">
            <v>300</v>
          </cell>
        </row>
        <row r="2275">
          <cell r="B2275" t="str">
            <v>30913072103</v>
          </cell>
          <cell r="C2275" t="str">
            <v>30913</v>
          </cell>
          <cell r="D2275">
            <v>2103</v>
          </cell>
          <cell r="E2275">
            <v>7800</v>
          </cell>
          <cell r="F2275">
            <v>650</v>
          </cell>
          <cell r="G2275">
            <v>650</v>
          </cell>
          <cell r="H2275">
            <v>650</v>
          </cell>
          <cell r="I2275">
            <v>650</v>
          </cell>
          <cell r="J2275">
            <v>650</v>
          </cell>
          <cell r="K2275">
            <v>650</v>
          </cell>
          <cell r="L2275">
            <v>650</v>
          </cell>
          <cell r="M2275">
            <v>650</v>
          </cell>
          <cell r="N2275">
            <v>650</v>
          </cell>
          <cell r="O2275">
            <v>650</v>
          </cell>
          <cell r="P2275">
            <v>650</v>
          </cell>
          <cell r="Q2275">
            <v>650</v>
          </cell>
        </row>
        <row r="2276">
          <cell r="B2276" t="str">
            <v>30913072202</v>
          </cell>
          <cell r="C2276" t="str">
            <v>30913</v>
          </cell>
          <cell r="D2276">
            <v>2202</v>
          </cell>
          <cell r="E2276">
            <v>106800</v>
          </cell>
          <cell r="F2276">
            <v>8900</v>
          </cell>
          <cell r="G2276">
            <v>8900</v>
          </cell>
          <cell r="H2276">
            <v>8900</v>
          </cell>
          <cell r="I2276">
            <v>8900</v>
          </cell>
          <cell r="J2276">
            <v>8900</v>
          </cell>
          <cell r="K2276">
            <v>8900</v>
          </cell>
          <cell r="L2276">
            <v>8900</v>
          </cell>
          <cell r="M2276">
            <v>8900</v>
          </cell>
          <cell r="N2276">
            <v>8900</v>
          </cell>
          <cell r="O2276">
            <v>8900</v>
          </cell>
          <cell r="P2276">
            <v>8900</v>
          </cell>
          <cell r="Q2276">
            <v>8900</v>
          </cell>
        </row>
        <row r="2277">
          <cell r="B2277" t="str">
            <v>30913072207</v>
          </cell>
          <cell r="C2277" t="str">
            <v>30913</v>
          </cell>
          <cell r="D2277">
            <v>2207</v>
          </cell>
          <cell r="E2277">
            <v>24000</v>
          </cell>
          <cell r="F2277">
            <v>2000</v>
          </cell>
          <cell r="G2277">
            <v>2000</v>
          </cell>
          <cell r="H2277">
            <v>2000</v>
          </cell>
          <cell r="I2277">
            <v>2000</v>
          </cell>
          <cell r="J2277">
            <v>2000</v>
          </cell>
          <cell r="K2277">
            <v>2000</v>
          </cell>
          <cell r="L2277">
            <v>2000</v>
          </cell>
          <cell r="M2277">
            <v>2000</v>
          </cell>
          <cell r="N2277">
            <v>2000</v>
          </cell>
          <cell r="O2277">
            <v>2000</v>
          </cell>
          <cell r="P2277">
            <v>2000</v>
          </cell>
          <cell r="Q2277">
            <v>2000</v>
          </cell>
        </row>
        <row r="2278">
          <cell r="B2278" t="str">
            <v>30913072701</v>
          </cell>
          <cell r="C2278" t="str">
            <v>30913</v>
          </cell>
          <cell r="D2278">
            <v>2701</v>
          </cell>
          <cell r="E2278">
            <v>144000</v>
          </cell>
          <cell r="F2278">
            <v>12000</v>
          </cell>
          <cell r="G2278">
            <v>12000</v>
          </cell>
          <cell r="H2278">
            <v>12000</v>
          </cell>
          <cell r="I2278">
            <v>12000</v>
          </cell>
          <cell r="J2278">
            <v>12000</v>
          </cell>
          <cell r="K2278">
            <v>12000</v>
          </cell>
          <cell r="L2278">
            <v>12000</v>
          </cell>
          <cell r="M2278">
            <v>12000</v>
          </cell>
          <cell r="N2278">
            <v>12000</v>
          </cell>
          <cell r="O2278">
            <v>12000</v>
          </cell>
          <cell r="P2278">
            <v>12000</v>
          </cell>
          <cell r="Q2278">
            <v>12000</v>
          </cell>
        </row>
        <row r="2279">
          <cell r="B2279" t="str">
            <v>30913072705</v>
          </cell>
          <cell r="C2279" t="str">
            <v>30913</v>
          </cell>
          <cell r="D2279">
            <v>2705</v>
          </cell>
          <cell r="E2279">
            <v>8400</v>
          </cell>
          <cell r="F2279">
            <v>700</v>
          </cell>
          <cell r="G2279">
            <v>700</v>
          </cell>
          <cell r="H2279">
            <v>700</v>
          </cell>
          <cell r="I2279">
            <v>700</v>
          </cell>
          <cell r="J2279">
            <v>700</v>
          </cell>
          <cell r="K2279">
            <v>700</v>
          </cell>
          <cell r="L2279">
            <v>700</v>
          </cell>
          <cell r="M2279">
            <v>700</v>
          </cell>
          <cell r="N2279">
            <v>700</v>
          </cell>
          <cell r="O2279">
            <v>700</v>
          </cell>
          <cell r="P2279">
            <v>700</v>
          </cell>
          <cell r="Q2279">
            <v>700</v>
          </cell>
        </row>
        <row r="2280">
          <cell r="B2280" t="str">
            <v>30913072900</v>
          </cell>
          <cell r="C2280" t="str">
            <v>30913</v>
          </cell>
          <cell r="D2280">
            <v>2900</v>
          </cell>
          <cell r="E2280">
            <v>28800</v>
          </cell>
          <cell r="F2280">
            <v>2400</v>
          </cell>
          <cell r="G2280">
            <v>2400</v>
          </cell>
          <cell r="H2280">
            <v>2400</v>
          </cell>
          <cell r="I2280">
            <v>2400</v>
          </cell>
          <cell r="J2280">
            <v>2400</v>
          </cell>
          <cell r="K2280">
            <v>2400</v>
          </cell>
          <cell r="L2280">
            <v>2400</v>
          </cell>
          <cell r="M2280">
            <v>2400</v>
          </cell>
          <cell r="N2280">
            <v>2400</v>
          </cell>
          <cell r="O2280">
            <v>2400</v>
          </cell>
          <cell r="P2280">
            <v>2400</v>
          </cell>
          <cell r="Q2280">
            <v>2400</v>
          </cell>
        </row>
        <row r="2281">
          <cell r="B2281" t="str">
            <v>30913072907</v>
          </cell>
          <cell r="C2281" t="str">
            <v>30913</v>
          </cell>
          <cell r="D2281">
            <v>2907</v>
          </cell>
          <cell r="E2281">
            <v>84000</v>
          </cell>
          <cell r="F2281">
            <v>7000</v>
          </cell>
          <cell r="G2281">
            <v>7000</v>
          </cell>
          <cell r="H2281">
            <v>7000</v>
          </cell>
          <cell r="I2281">
            <v>7000</v>
          </cell>
          <cell r="J2281">
            <v>7000</v>
          </cell>
          <cell r="K2281">
            <v>7000</v>
          </cell>
          <cell r="L2281">
            <v>7000</v>
          </cell>
          <cell r="M2281">
            <v>7000</v>
          </cell>
          <cell r="N2281">
            <v>7000</v>
          </cell>
          <cell r="O2281">
            <v>7000</v>
          </cell>
          <cell r="P2281">
            <v>7000</v>
          </cell>
          <cell r="Q2281">
            <v>7000</v>
          </cell>
        </row>
        <row r="2282">
          <cell r="B2282" t="str">
            <v>30913072908</v>
          </cell>
          <cell r="C2282" t="str">
            <v>30913</v>
          </cell>
          <cell r="D2282">
            <v>2908</v>
          </cell>
          <cell r="E2282">
            <v>18900</v>
          </cell>
          <cell r="F2282">
            <v>1575</v>
          </cell>
          <cell r="G2282">
            <v>1575</v>
          </cell>
          <cell r="H2282">
            <v>1575</v>
          </cell>
          <cell r="I2282">
            <v>1575</v>
          </cell>
          <cell r="J2282">
            <v>1575</v>
          </cell>
          <cell r="K2282">
            <v>1575</v>
          </cell>
          <cell r="L2282">
            <v>1575</v>
          </cell>
          <cell r="M2282">
            <v>1575</v>
          </cell>
          <cell r="N2282">
            <v>1575</v>
          </cell>
          <cell r="O2282">
            <v>1575</v>
          </cell>
          <cell r="P2282">
            <v>1575</v>
          </cell>
          <cell r="Q2282">
            <v>1575</v>
          </cell>
        </row>
        <row r="2283">
          <cell r="B2283" t="str">
            <v>30913073101</v>
          </cell>
          <cell r="C2283" t="str">
            <v>30913</v>
          </cell>
          <cell r="D2283">
            <v>3101</v>
          </cell>
          <cell r="E2283">
            <v>12000</v>
          </cell>
          <cell r="F2283">
            <v>1000</v>
          </cell>
          <cell r="G2283">
            <v>1000</v>
          </cell>
          <cell r="H2283">
            <v>1000</v>
          </cell>
          <cell r="I2283">
            <v>1000</v>
          </cell>
          <cell r="J2283">
            <v>1000</v>
          </cell>
          <cell r="K2283">
            <v>1000</v>
          </cell>
          <cell r="L2283">
            <v>1000</v>
          </cell>
          <cell r="M2283">
            <v>1000</v>
          </cell>
          <cell r="N2283">
            <v>1000</v>
          </cell>
          <cell r="O2283">
            <v>1000</v>
          </cell>
          <cell r="P2283">
            <v>1000</v>
          </cell>
          <cell r="Q2283">
            <v>1000</v>
          </cell>
        </row>
        <row r="2284">
          <cell r="B2284" t="str">
            <v>30913073103</v>
          </cell>
          <cell r="C2284" t="str">
            <v>30913</v>
          </cell>
          <cell r="D2284">
            <v>3103</v>
          </cell>
          <cell r="E2284">
            <v>18000</v>
          </cell>
          <cell r="F2284">
            <v>1500</v>
          </cell>
          <cell r="G2284">
            <v>1500</v>
          </cell>
          <cell r="H2284">
            <v>1500</v>
          </cell>
          <cell r="I2284">
            <v>1500</v>
          </cell>
          <cell r="J2284">
            <v>1500</v>
          </cell>
          <cell r="K2284">
            <v>1500</v>
          </cell>
          <cell r="L2284">
            <v>1500</v>
          </cell>
          <cell r="M2284">
            <v>1500</v>
          </cell>
          <cell r="N2284">
            <v>1500</v>
          </cell>
          <cell r="O2284">
            <v>1500</v>
          </cell>
          <cell r="P2284">
            <v>1500</v>
          </cell>
          <cell r="Q2284">
            <v>1500</v>
          </cell>
        </row>
        <row r="2285">
          <cell r="B2285" t="str">
            <v>30913073302</v>
          </cell>
          <cell r="C2285" t="str">
            <v>30913</v>
          </cell>
          <cell r="D2285">
            <v>3302</v>
          </cell>
          <cell r="E2285">
            <v>261700</v>
          </cell>
          <cell r="F2285">
            <v>21808</v>
          </cell>
          <cell r="G2285">
            <v>21808</v>
          </cell>
          <cell r="H2285">
            <v>21808</v>
          </cell>
          <cell r="I2285">
            <v>21808</v>
          </cell>
          <cell r="J2285">
            <v>21808</v>
          </cell>
          <cell r="K2285">
            <v>21808</v>
          </cell>
          <cell r="L2285">
            <v>21808</v>
          </cell>
          <cell r="M2285">
            <v>21808</v>
          </cell>
          <cell r="N2285">
            <v>21808</v>
          </cell>
          <cell r="O2285">
            <v>21808</v>
          </cell>
          <cell r="P2285">
            <v>21808</v>
          </cell>
          <cell r="Q2285">
            <v>21812</v>
          </cell>
        </row>
        <row r="2286">
          <cell r="B2286" t="str">
            <v>30913073303</v>
          </cell>
          <cell r="C2286" t="str">
            <v>30913</v>
          </cell>
          <cell r="D2286">
            <v>3303</v>
          </cell>
          <cell r="E2286">
            <v>8400</v>
          </cell>
          <cell r="F2286">
            <v>700</v>
          </cell>
          <cell r="G2286">
            <v>700</v>
          </cell>
          <cell r="H2286">
            <v>700</v>
          </cell>
          <cell r="I2286">
            <v>700</v>
          </cell>
          <cell r="J2286">
            <v>700</v>
          </cell>
          <cell r="K2286">
            <v>700</v>
          </cell>
          <cell r="L2286">
            <v>700</v>
          </cell>
          <cell r="M2286">
            <v>700</v>
          </cell>
          <cell r="N2286">
            <v>700</v>
          </cell>
          <cell r="O2286">
            <v>700</v>
          </cell>
          <cell r="P2286">
            <v>700</v>
          </cell>
          <cell r="Q2286">
            <v>700</v>
          </cell>
        </row>
        <row r="2287">
          <cell r="B2287" t="str">
            <v>30914061302</v>
          </cell>
          <cell r="C2287" t="str">
            <v>30914</v>
          </cell>
          <cell r="D2287">
            <v>1302</v>
          </cell>
          <cell r="E2287">
            <v>40000</v>
          </cell>
          <cell r="F2287">
            <v>3333</v>
          </cell>
          <cell r="G2287">
            <v>3333</v>
          </cell>
          <cell r="H2287">
            <v>3333</v>
          </cell>
          <cell r="I2287">
            <v>3333</v>
          </cell>
          <cell r="J2287">
            <v>3333</v>
          </cell>
          <cell r="K2287">
            <v>3333</v>
          </cell>
          <cell r="L2287">
            <v>3333</v>
          </cell>
          <cell r="M2287">
            <v>3333</v>
          </cell>
          <cell r="N2287">
            <v>3333</v>
          </cell>
          <cell r="O2287">
            <v>3333</v>
          </cell>
          <cell r="P2287">
            <v>3333</v>
          </cell>
          <cell r="Q2287">
            <v>3337</v>
          </cell>
        </row>
        <row r="2288">
          <cell r="B2288" t="str">
            <v>30914062202</v>
          </cell>
          <cell r="C2288" t="str">
            <v>30914</v>
          </cell>
          <cell r="D2288">
            <v>2202</v>
          </cell>
          <cell r="E2288">
            <v>33800</v>
          </cell>
          <cell r="F2288">
            <v>2816</v>
          </cell>
          <cell r="G2288">
            <v>2816</v>
          </cell>
          <cell r="H2288">
            <v>2816</v>
          </cell>
          <cell r="I2288">
            <v>2816</v>
          </cell>
          <cell r="J2288">
            <v>2816</v>
          </cell>
          <cell r="K2288">
            <v>2816</v>
          </cell>
          <cell r="L2288">
            <v>2816</v>
          </cell>
          <cell r="M2288">
            <v>2816</v>
          </cell>
          <cell r="N2288">
            <v>2816</v>
          </cell>
          <cell r="O2288">
            <v>2816</v>
          </cell>
          <cell r="P2288">
            <v>2816</v>
          </cell>
          <cell r="Q2288">
            <v>2824</v>
          </cell>
        </row>
        <row r="2289">
          <cell r="B2289" t="str">
            <v>30914062207</v>
          </cell>
          <cell r="C2289" t="str">
            <v>30914</v>
          </cell>
          <cell r="D2289">
            <v>2207</v>
          </cell>
          <cell r="E2289">
            <v>48000</v>
          </cell>
          <cell r="F2289">
            <v>4000</v>
          </cell>
          <cell r="G2289">
            <v>4000</v>
          </cell>
          <cell r="H2289">
            <v>4000</v>
          </cell>
          <cell r="I2289">
            <v>4000</v>
          </cell>
          <cell r="J2289">
            <v>4000</v>
          </cell>
          <cell r="K2289">
            <v>4000</v>
          </cell>
          <cell r="L2289">
            <v>4000</v>
          </cell>
          <cell r="M2289">
            <v>4000</v>
          </cell>
          <cell r="N2289">
            <v>4000</v>
          </cell>
          <cell r="O2289">
            <v>4000</v>
          </cell>
          <cell r="P2289">
            <v>4000</v>
          </cell>
          <cell r="Q2289">
            <v>4000</v>
          </cell>
        </row>
        <row r="2290">
          <cell r="B2290" t="str">
            <v>30914062701</v>
          </cell>
          <cell r="C2290" t="str">
            <v>30914</v>
          </cell>
          <cell r="D2290">
            <v>2701</v>
          </cell>
          <cell r="E2290">
            <v>36000</v>
          </cell>
          <cell r="F2290">
            <v>3000</v>
          </cell>
          <cell r="G2290">
            <v>3000</v>
          </cell>
          <cell r="H2290">
            <v>3000</v>
          </cell>
          <cell r="I2290">
            <v>3000</v>
          </cell>
          <cell r="J2290">
            <v>3000</v>
          </cell>
          <cell r="K2290">
            <v>3000</v>
          </cell>
          <cell r="L2290">
            <v>3000</v>
          </cell>
          <cell r="M2290">
            <v>3000</v>
          </cell>
          <cell r="N2290">
            <v>3000</v>
          </cell>
          <cell r="O2290">
            <v>3000</v>
          </cell>
          <cell r="P2290">
            <v>3000</v>
          </cell>
          <cell r="Q2290">
            <v>3000</v>
          </cell>
        </row>
        <row r="2291">
          <cell r="B2291" t="str">
            <v>30914062702</v>
          </cell>
          <cell r="C2291" t="str">
            <v>30914</v>
          </cell>
          <cell r="D2291">
            <v>2702</v>
          </cell>
          <cell r="E2291">
            <v>17400</v>
          </cell>
          <cell r="F2291">
            <v>1450</v>
          </cell>
          <cell r="G2291">
            <v>1450</v>
          </cell>
          <cell r="H2291">
            <v>1450</v>
          </cell>
          <cell r="I2291">
            <v>1450</v>
          </cell>
          <cell r="J2291">
            <v>1450</v>
          </cell>
          <cell r="K2291">
            <v>1450</v>
          </cell>
          <cell r="L2291">
            <v>1450</v>
          </cell>
          <cell r="M2291">
            <v>1450</v>
          </cell>
          <cell r="N2291">
            <v>1450</v>
          </cell>
          <cell r="O2291">
            <v>1450</v>
          </cell>
          <cell r="P2291">
            <v>1450</v>
          </cell>
          <cell r="Q2291">
            <v>1450</v>
          </cell>
        </row>
        <row r="2292">
          <cell r="B2292" t="str">
            <v>30914062705</v>
          </cell>
          <cell r="C2292" t="str">
            <v>30914</v>
          </cell>
          <cell r="D2292">
            <v>2705</v>
          </cell>
          <cell r="E2292">
            <v>3600</v>
          </cell>
          <cell r="F2292">
            <v>300</v>
          </cell>
          <cell r="G2292">
            <v>300</v>
          </cell>
          <cell r="H2292">
            <v>300</v>
          </cell>
          <cell r="I2292">
            <v>300</v>
          </cell>
          <cell r="J2292">
            <v>300</v>
          </cell>
          <cell r="K2292">
            <v>300</v>
          </cell>
          <cell r="L2292">
            <v>300</v>
          </cell>
          <cell r="M2292">
            <v>300</v>
          </cell>
          <cell r="N2292">
            <v>300</v>
          </cell>
          <cell r="O2292">
            <v>300</v>
          </cell>
          <cell r="P2292">
            <v>300</v>
          </cell>
          <cell r="Q2292">
            <v>300</v>
          </cell>
        </row>
        <row r="2293">
          <cell r="B2293" t="str">
            <v>30914062900</v>
          </cell>
          <cell r="C2293" t="str">
            <v>30914</v>
          </cell>
          <cell r="D2293">
            <v>2900</v>
          </cell>
          <cell r="E2293">
            <v>42000</v>
          </cell>
          <cell r="F2293">
            <v>3500</v>
          </cell>
          <cell r="G2293">
            <v>3500</v>
          </cell>
          <cell r="H2293">
            <v>3500</v>
          </cell>
          <cell r="I2293">
            <v>3500</v>
          </cell>
          <cell r="J2293">
            <v>3500</v>
          </cell>
          <cell r="K2293">
            <v>3500</v>
          </cell>
          <cell r="L2293">
            <v>3500</v>
          </cell>
          <cell r="M2293">
            <v>3500</v>
          </cell>
          <cell r="N2293">
            <v>3500</v>
          </cell>
          <cell r="O2293">
            <v>3500</v>
          </cell>
          <cell r="P2293">
            <v>3500</v>
          </cell>
          <cell r="Q2293">
            <v>3500</v>
          </cell>
        </row>
        <row r="2294">
          <cell r="B2294" t="str">
            <v>30914062907</v>
          </cell>
          <cell r="C2294" t="str">
            <v>30914</v>
          </cell>
          <cell r="D2294">
            <v>2907</v>
          </cell>
          <cell r="E2294">
            <v>60000</v>
          </cell>
          <cell r="F2294">
            <v>5000</v>
          </cell>
          <cell r="G2294">
            <v>5000</v>
          </cell>
          <cell r="H2294">
            <v>5000</v>
          </cell>
          <cell r="I2294">
            <v>5000</v>
          </cell>
          <cell r="J2294">
            <v>5000</v>
          </cell>
          <cell r="K2294">
            <v>5000</v>
          </cell>
          <cell r="L2294">
            <v>5000</v>
          </cell>
          <cell r="M2294">
            <v>5000</v>
          </cell>
          <cell r="N2294">
            <v>5000</v>
          </cell>
          <cell r="O2294">
            <v>5000</v>
          </cell>
          <cell r="P2294">
            <v>5000</v>
          </cell>
          <cell r="Q2294">
            <v>5000</v>
          </cell>
        </row>
        <row r="2295">
          <cell r="B2295" t="str">
            <v>30914062908</v>
          </cell>
          <cell r="C2295" t="str">
            <v>30914</v>
          </cell>
          <cell r="D2295">
            <v>2908</v>
          </cell>
          <cell r="E2295">
            <v>36000</v>
          </cell>
          <cell r="F2295">
            <v>3000</v>
          </cell>
          <cell r="G2295">
            <v>3000</v>
          </cell>
          <cell r="H2295">
            <v>3000</v>
          </cell>
          <cell r="I2295">
            <v>3000</v>
          </cell>
          <cell r="J2295">
            <v>3000</v>
          </cell>
          <cell r="K2295">
            <v>3000</v>
          </cell>
          <cell r="L2295">
            <v>3000</v>
          </cell>
          <cell r="M2295">
            <v>3000</v>
          </cell>
          <cell r="N2295">
            <v>3000</v>
          </cell>
          <cell r="O2295">
            <v>3000</v>
          </cell>
          <cell r="P2295">
            <v>3000</v>
          </cell>
          <cell r="Q2295">
            <v>3000</v>
          </cell>
        </row>
        <row r="2296">
          <cell r="B2296" t="str">
            <v>30914063101</v>
          </cell>
          <cell r="C2296" t="str">
            <v>30914</v>
          </cell>
          <cell r="D2296">
            <v>3101</v>
          </cell>
          <cell r="E2296">
            <v>8400</v>
          </cell>
          <cell r="F2296">
            <v>700</v>
          </cell>
          <cell r="G2296">
            <v>700</v>
          </cell>
          <cell r="H2296">
            <v>700</v>
          </cell>
          <cell r="I2296">
            <v>700</v>
          </cell>
          <cell r="J2296">
            <v>700</v>
          </cell>
          <cell r="K2296">
            <v>700</v>
          </cell>
          <cell r="L2296">
            <v>700</v>
          </cell>
          <cell r="M2296">
            <v>700</v>
          </cell>
          <cell r="N2296">
            <v>700</v>
          </cell>
          <cell r="O2296">
            <v>700</v>
          </cell>
          <cell r="P2296">
            <v>700</v>
          </cell>
          <cell r="Q2296">
            <v>700</v>
          </cell>
        </row>
        <row r="2297">
          <cell r="B2297" t="str">
            <v>30914063103</v>
          </cell>
          <cell r="C2297" t="str">
            <v>30914</v>
          </cell>
          <cell r="D2297">
            <v>3103</v>
          </cell>
          <cell r="E2297">
            <v>8400</v>
          </cell>
          <cell r="F2297">
            <v>700</v>
          </cell>
          <cell r="G2297">
            <v>700</v>
          </cell>
          <cell r="H2297">
            <v>700</v>
          </cell>
          <cell r="I2297">
            <v>700</v>
          </cell>
          <cell r="J2297">
            <v>700</v>
          </cell>
          <cell r="K2297">
            <v>700</v>
          </cell>
          <cell r="L2297">
            <v>700</v>
          </cell>
          <cell r="M2297">
            <v>700</v>
          </cell>
          <cell r="N2297">
            <v>700</v>
          </cell>
          <cell r="O2297">
            <v>700</v>
          </cell>
          <cell r="P2297">
            <v>700</v>
          </cell>
          <cell r="Q2297">
            <v>700</v>
          </cell>
        </row>
        <row r="2298">
          <cell r="B2298" t="str">
            <v>30914063302</v>
          </cell>
          <cell r="C2298" t="str">
            <v>30914</v>
          </cell>
          <cell r="D2298">
            <v>3302</v>
          </cell>
          <cell r="E2298">
            <v>100700</v>
          </cell>
          <cell r="F2298">
            <v>8391</v>
          </cell>
          <cell r="G2298">
            <v>8391</v>
          </cell>
          <cell r="H2298">
            <v>8391</v>
          </cell>
          <cell r="I2298">
            <v>8391</v>
          </cell>
          <cell r="J2298">
            <v>8391</v>
          </cell>
          <cell r="K2298">
            <v>8391</v>
          </cell>
          <cell r="L2298">
            <v>8391</v>
          </cell>
          <cell r="M2298">
            <v>8391</v>
          </cell>
          <cell r="N2298">
            <v>8391</v>
          </cell>
          <cell r="O2298">
            <v>8391</v>
          </cell>
          <cell r="P2298">
            <v>8391</v>
          </cell>
          <cell r="Q2298">
            <v>8399</v>
          </cell>
        </row>
        <row r="2299">
          <cell r="B2299" t="str">
            <v>30914063303</v>
          </cell>
          <cell r="C2299" t="str">
            <v>30914</v>
          </cell>
          <cell r="D2299">
            <v>3303</v>
          </cell>
          <cell r="E2299">
            <v>3600</v>
          </cell>
          <cell r="F2299">
            <v>300</v>
          </cell>
          <cell r="G2299">
            <v>300</v>
          </cell>
          <cell r="H2299">
            <v>300</v>
          </cell>
          <cell r="I2299">
            <v>300</v>
          </cell>
          <cell r="J2299">
            <v>300</v>
          </cell>
          <cell r="K2299">
            <v>300</v>
          </cell>
          <cell r="L2299">
            <v>300</v>
          </cell>
          <cell r="M2299">
            <v>300</v>
          </cell>
          <cell r="N2299">
            <v>300</v>
          </cell>
          <cell r="O2299">
            <v>300</v>
          </cell>
          <cell r="P2299">
            <v>300</v>
          </cell>
          <cell r="Q2299">
            <v>300</v>
          </cell>
        </row>
        <row r="2300">
          <cell r="B2300" t="str">
            <v>30915062103</v>
          </cell>
          <cell r="C2300" t="str">
            <v>30915</v>
          </cell>
          <cell r="D2300">
            <v>2103</v>
          </cell>
          <cell r="E2300">
            <v>38400</v>
          </cell>
          <cell r="F2300">
            <v>3200</v>
          </cell>
          <cell r="G2300">
            <v>3200</v>
          </cell>
          <cell r="H2300">
            <v>3200</v>
          </cell>
          <cell r="I2300">
            <v>3200</v>
          </cell>
          <cell r="J2300">
            <v>3200</v>
          </cell>
          <cell r="K2300">
            <v>3200</v>
          </cell>
          <cell r="L2300">
            <v>3200</v>
          </cell>
          <cell r="M2300">
            <v>3200</v>
          </cell>
          <cell r="N2300">
            <v>3200</v>
          </cell>
          <cell r="O2300">
            <v>3200</v>
          </cell>
          <cell r="P2300">
            <v>3200</v>
          </cell>
          <cell r="Q2300">
            <v>3200</v>
          </cell>
        </row>
        <row r="2301">
          <cell r="B2301" t="str">
            <v>30915062202</v>
          </cell>
          <cell r="C2301" t="str">
            <v>30915</v>
          </cell>
          <cell r="D2301">
            <v>2202</v>
          </cell>
          <cell r="E2301">
            <v>118500</v>
          </cell>
          <cell r="F2301">
            <v>9875</v>
          </cell>
          <cell r="G2301">
            <v>9875</v>
          </cell>
          <cell r="H2301">
            <v>9875</v>
          </cell>
          <cell r="I2301">
            <v>9875</v>
          </cell>
          <cell r="J2301">
            <v>9875</v>
          </cell>
          <cell r="K2301">
            <v>9875</v>
          </cell>
          <cell r="L2301">
            <v>9875</v>
          </cell>
          <cell r="M2301">
            <v>9875</v>
          </cell>
          <cell r="N2301">
            <v>9875</v>
          </cell>
          <cell r="O2301">
            <v>9875</v>
          </cell>
          <cell r="P2301">
            <v>9875</v>
          </cell>
          <cell r="Q2301">
            <v>9875</v>
          </cell>
        </row>
        <row r="2302">
          <cell r="B2302" t="str">
            <v>30915062207</v>
          </cell>
          <cell r="C2302" t="str">
            <v>30915</v>
          </cell>
          <cell r="D2302">
            <v>2207</v>
          </cell>
          <cell r="E2302">
            <v>24000</v>
          </cell>
          <cell r="F2302">
            <v>2000</v>
          </cell>
          <cell r="G2302">
            <v>2000</v>
          </cell>
          <cell r="H2302">
            <v>2000</v>
          </cell>
          <cell r="I2302">
            <v>2000</v>
          </cell>
          <cell r="J2302">
            <v>2000</v>
          </cell>
          <cell r="K2302">
            <v>2000</v>
          </cell>
          <cell r="L2302">
            <v>2000</v>
          </cell>
          <cell r="M2302">
            <v>2000</v>
          </cell>
          <cell r="N2302">
            <v>2000</v>
          </cell>
          <cell r="O2302">
            <v>2000</v>
          </cell>
          <cell r="P2302">
            <v>2000</v>
          </cell>
          <cell r="Q2302">
            <v>2000</v>
          </cell>
        </row>
        <row r="2303">
          <cell r="B2303" t="str">
            <v>30915062208</v>
          </cell>
          <cell r="C2303" t="str">
            <v>30915</v>
          </cell>
          <cell r="D2303">
            <v>2208</v>
          </cell>
          <cell r="E2303">
            <v>2800</v>
          </cell>
          <cell r="F2303">
            <v>233</v>
          </cell>
          <cell r="G2303">
            <v>233</v>
          </cell>
          <cell r="H2303">
            <v>233</v>
          </cell>
          <cell r="I2303">
            <v>233</v>
          </cell>
          <cell r="J2303">
            <v>233</v>
          </cell>
          <cell r="K2303">
            <v>233</v>
          </cell>
          <cell r="L2303">
            <v>233</v>
          </cell>
          <cell r="M2303">
            <v>233</v>
          </cell>
          <cell r="N2303">
            <v>233</v>
          </cell>
          <cell r="O2303">
            <v>233</v>
          </cell>
          <cell r="P2303">
            <v>233</v>
          </cell>
          <cell r="Q2303">
            <v>237</v>
          </cell>
        </row>
        <row r="2304">
          <cell r="B2304" t="str">
            <v>30915062701</v>
          </cell>
          <cell r="C2304" t="str">
            <v>30915</v>
          </cell>
          <cell r="D2304">
            <v>2701</v>
          </cell>
          <cell r="E2304">
            <v>96000</v>
          </cell>
          <cell r="F2304">
            <v>8000</v>
          </cell>
          <cell r="G2304">
            <v>8000</v>
          </cell>
          <cell r="H2304">
            <v>8000</v>
          </cell>
          <cell r="I2304">
            <v>8000</v>
          </cell>
          <cell r="J2304">
            <v>8000</v>
          </cell>
          <cell r="K2304">
            <v>8000</v>
          </cell>
          <cell r="L2304">
            <v>8000</v>
          </cell>
          <cell r="M2304">
            <v>8000</v>
          </cell>
          <cell r="N2304">
            <v>8000</v>
          </cell>
          <cell r="O2304">
            <v>8000</v>
          </cell>
          <cell r="P2304">
            <v>8000</v>
          </cell>
          <cell r="Q2304">
            <v>8000</v>
          </cell>
        </row>
        <row r="2305">
          <cell r="B2305" t="str">
            <v>30915062705</v>
          </cell>
          <cell r="C2305" t="str">
            <v>30915</v>
          </cell>
          <cell r="D2305">
            <v>2705</v>
          </cell>
          <cell r="E2305">
            <v>8400</v>
          </cell>
          <cell r="F2305">
            <v>700</v>
          </cell>
          <cell r="G2305">
            <v>700</v>
          </cell>
          <cell r="H2305">
            <v>700</v>
          </cell>
          <cell r="I2305">
            <v>700</v>
          </cell>
          <cell r="J2305">
            <v>700</v>
          </cell>
          <cell r="K2305">
            <v>700</v>
          </cell>
          <cell r="L2305">
            <v>700</v>
          </cell>
          <cell r="M2305">
            <v>700</v>
          </cell>
          <cell r="N2305">
            <v>700</v>
          </cell>
          <cell r="O2305">
            <v>700</v>
          </cell>
          <cell r="P2305">
            <v>700</v>
          </cell>
          <cell r="Q2305">
            <v>700</v>
          </cell>
        </row>
        <row r="2306">
          <cell r="B2306" t="str">
            <v>30915062900</v>
          </cell>
          <cell r="C2306" t="str">
            <v>30915</v>
          </cell>
          <cell r="D2306">
            <v>2900</v>
          </cell>
          <cell r="E2306">
            <v>12000</v>
          </cell>
          <cell r="F2306">
            <v>1000</v>
          </cell>
          <cell r="G2306">
            <v>1000</v>
          </cell>
          <cell r="H2306">
            <v>1000</v>
          </cell>
          <cell r="I2306">
            <v>1000</v>
          </cell>
          <cell r="J2306">
            <v>1000</v>
          </cell>
          <cell r="K2306">
            <v>1000</v>
          </cell>
          <cell r="L2306">
            <v>1000</v>
          </cell>
          <cell r="M2306">
            <v>1000</v>
          </cell>
          <cell r="N2306">
            <v>1000</v>
          </cell>
          <cell r="O2306">
            <v>1000</v>
          </cell>
          <cell r="P2306">
            <v>1000</v>
          </cell>
          <cell r="Q2306">
            <v>1000</v>
          </cell>
        </row>
        <row r="2307">
          <cell r="B2307" t="str">
            <v>30915062907</v>
          </cell>
          <cell r="C2307" t="str">
            <v>30915</v>
          </cell>
          <cell r="D2307">
            <v>2907</v>
          </cell>
          <cell r="E2307">
            <v>24000</v>
          </cell>
          <cell r="F2307">
            <v>2000</v>
          </cell>
          <cell r="G2307">
            <v>2000</v>
          </cell>
          <cell r="H2307">
            <v>2000</v>
          </cell>
          <cell r="I2307">
            <v>2000</v>
          </cell>
          <cell r="J2307">
            <v>2000</v>
          </cell>
          <cell r="K2307">
            <v>2000</v>
          </cell>
          <cell r="L2307">
            <v>2000</v>
          </cell>
          <cell r="M2307">
            <v>2000</v>
          </cell>
          <cell r="N2307">
            <v>2000</v>
          </cell>
          <cell r="O2307">
            <v>2000</v>
          </cell>
          <cell r="P2307">
            <v>2000</v>
          </cell>
          <cell r="Q2307">
            <v>2000</v>
          </cell>
        </row>
        <row r="2308">
          <cell r="B2308" t="str">
            <v>30915062908</v>
          </cell>
          <cell r="C2308" t="str">
            <v>30915</v>
          </cell>
          <cell r="D2308">
            <v>2908</v>
          </cell>
          <cell r="E2308">
            <v>18900</v>
          </cell>
          <cell r="F2308">
            <v>1575</v>
          </cell>
          <cell r="G2308">
            <v>1575</v>
          </cell>
          <cell r="H2308">
            <v>1575</v>
          </cell>
          <cell r="I2308">
            <v>1575</v>
          </cell>
          <cell r="J2308">
            <v>1575</v>
          </cell>
          <cell r="K2308">
            <v>1575</v>
          </cell>
          <cell r="L2308">
            <v>1575</v>
          </cell>
          <cell r="M2308">
            <v>1575</v>
          </cell>
          <cell r="N2308">
            <v>1575</v>
          </cell>
          <cell r="O2308">
            <v>1575</v>
          </cell>
          <cell r="P2308">
            <v>1575</v>
          </cell>
          <cell r="Q2308">
            <v>1575</v>
          </cell>
        </row>
        <row r="2309">
          <cell r="B2309" t="str">
            <v>30915063101</v>
          </cell>
          <cell r="C2309" t="str">
            <v>30915</v>
          </cell>
          <cell r="D2309">
            <v>3101</v>
          </cell>
          <cell r="E2309">
            <v>12000</v>
          </cell>
          <cell r="F2309">
            <v>1000</v>
          </cell>
          <cell r="G2309">
            <v>1000</v>
          </cell>
          <cell r="H2309">
            <v>1000</v>
          </cell>
          <cell r="I2309">
            <v>1000</v>
          </cell>
          <cell r="J2309">
            <v>1000</v>
          </cell>
          <cell r="K2309">
            <v>1000</v>
          </cell>
          <cell r="L2309">
            <v>1000</v>
          </cell>
          <cell r="M2309">
            <v>1000</v>
          </cell>
          <cell r="N2309">
            <v>1000</v>
          </cell>
          <cell r="O2309">
            <v>1000</v>
          </cell>
          <cell r="P2309">
            <v>1000</v>
          </cell>
          <cell r="Q2309">
            <v>1000</v>
          </cell>
        </row>
        <row r="2310">
          <cell r="B2310" t="str">
            <v>30915063103</v>
          </cell>
          <cell r="C2310" t="str">
            <v>30915</v>
          </cell>
          <cell r="D2310">
            <v>3103</v>
          </cell>
          <cell r="E2310">
            <v>14400</v>
          </cell>
          <cell r="F2310">
            <v>1200</v>
          </cell>
          <cell r="G2310">
            <v>1200</v>
          </cell>
          <cell r="H2310">
            <v>1200</v>
          </cell>
          <cell r="I2310">
            <v>1200</v>
          </cell>
          <cell r="J2310">
            <v>1200</v>
          </cell>
          <cell r="K2310">
            <v>1200</v>
          </cell>
          <cell r="L2310">
            <v>1200</v>
          </cell>
          <cell r="M2310">
            <v>1200</v>
          </cell>
          <cell r="N2310">
            <v>1200</v>
          </cell>
          <cell r="O2310">
            <v>1200</v>
          </cell>
          <cell r="P2310">
            <v>1200</v>
          </cell>
          <cell r="Q2310">
            <v>1200</v>
          </cell>
        </row>
        <row r="2311">
          <cell r="B2311" t="str">
            <v>30915063302</v>
          </cell>
          <cell r="C2311" t="str">
            <v>30915</v>
          </cell>
          <cell r="D2311">
            <v>3302</v>
          </cell>
          <cell r="E2311">
            <v>108000</v>
          </cell>
          <cell r="F2311">
            <v>9000</v>
          </cell>
          <cell r="G2311">
            <v>9000</v>
          </cell>
          <cell r="H2311">
            <v>9000</v>
          </cell>
          <cell r="I2311">
            <v>9000</v>
          </cell>
          <cell r="J2311">
            <v>9000</v>
          </cell>
          <cell r="K2311">
            <v>9000</v>
          </cell>
          <cell r="L2311">
            <v>9000</v>
          </cell>
          <cell r="M2311">
            <v>9000</v>
          </cell>
          <cell r="N2311">
            <v>9000</v>
          </cell>
          <cell r="O2311">
            <v>9000</v>
          </cell>
          <cell r="P2311">
            <v>9000</v>
          </cell>
          <cell r="Q2311">
            <v>9000</v>
          </cell>
        </row>
        <row r="2312">
          <cell r="B2312" t="str">
            <v>30915063303</v>
          </cell>
          <cell r="C2312" t="str">
            <v>30915</v>
          </cell>
          <cell r="D2312">
            <v>3303</v>
          </cell>
          <cell r="E2312">
            <v>6000</v>
          </cell>
          <cell r="F2312">
            <v>500</v>
          </cell>
          <cell r="G2312">
            <v>500</v>
          </cell>
          <cell r="H2312">
            <v>500</v>
          </cell>
          <cell r="I2312">
            <v>500</v>
          </cell>
          <cell r="J2312">
            <v>500</v>
          </cell>
          <cell r="K2312">
            <v>500</v>
          </cell>
          <cell r="L2312">
            <v>500</v>
          </cell>
          <cell r="M2312">
            <v>500</v>
          </cell>
          <cell r="N2312">
            <v>500</v>
          </cell>
          <cell r="O2312">
            <v>500</v>
          </cell>
          <cell r="P2312">
            <v>500</v>
          </cell>
          <cell r="Q2312">
            <v>500</v>
          </cell>
        </row>
        <row r="2313">
          <cell r="B2313" t="str">
            <v>30916061302</v>
          </cell>
          <cell r="C2313" t="str">
            <v>30916</v>
          </cell>
          <cell r="D2313">
            <v>1302</v>
          </cell>
          <cell r="E2313">
            <v>480000</v>
          </cell>
          <cell r="F2313">
            <v>40000</v>
          </cell>
          <cell r="G2313">
            <v>40000</v>
          </cell>
          <cell r="H2313">
            <v>40000</v>
          </cell>
          <cell r="I2313">
            <v>40000</v>
          </cell>
          <cell r="J2313">
            <v>40000</v>
          </cell>
          <cell r="K2313">
            <v>40000</v>
          </cell>
          <cell r="L2313">
            <v>40000</v>
          </cell>
          <cell r="M2313">
            <v>40000</v>
          </cell>
          <cell r="N2313">
            <v>40000</v>
          </cell>
          <cell r="O2313">
            <v>40000</v>
          </cell>
          <cell r="P2313">
            <v>40000</v>
          </cell>
          <cell r="Q2313">
            <v>40000</v>
          </cell>
        </row>
        <row r="2314">
          <cell r="B2314" t="str">
            <v>30916062103</v>
          </cell>
          <cell r="C2314" t="str">
            <v>30916</v>
          </cell>
          <cell r="D2314">
            <v>2103</v>
          </cell>
          <cell r="E2314">
            <v>15000</v>
          </cell>
          <cell r="F2314">
            <v>1250</v>
          </cell>
          <cell r="G2314">
            <v>1250</v>
          </cell>
          <cell r="H2314">
            <v>1250</v>
          </cell>
          <cell r="I2314">
            <v>1250</v>
          </cell>
          <cell r="J2314">
            <v>1250</v>
          </cell>
          <cell r="K2314">
            <v>1250</v>
          </cell>
          <cell r="L2314">
            <v>1250</v>
          </cell>
          <cell r="M2314">
            <v>1250</v>
          </cell>
          <cell r="N2314">
            <v>1250</v>
          </cell>
          <cell r="O2314">
            <v>1250</v>
          </cell>
          <cell r="P2314">
            <v>1250</v>
          </cell>
          <cell r="Q2314">
            <v>1250</v>
          </cell>
        </row>
        <row r="2315">
          <cell r="B2315" t="str">
            <v>30916062202</v>
          </cell>
          <cell r="C2315" t="str">
            <v>30916</v>
          </cell>
          <cell r="D2315">
            <v>2202</v>
          </cell>
          <cell r="E2315">
            <v>775800</v>
          </cell>
          <cell r="F2315">
            <v>64650</v>
          </cell>
          <cell r="G2315">
            <v>64650</v>
          </cell>
          <cell r="H2315">
            <v>64650</v>
          </cell>
          <cell r="I2315">
            <v>64650</v>
          </cell>
          <cell r="J2315">
            <v>64650</v>
          </cell>
          <cell r="K2315">
            <v>64650</v>
          </cell>
          <cell r="L2315">
            <v>64650</v>
          </cell>
          <cell r="M2315">
            <v>64650</v>
          </cell>
          <cell r="N2315">
            <v>64650</v>
          </cell>
          <cell r="O2315">
            <v>64650</v>
          </cell>
          <cell r="P2315">
            <v>64650</v>
          </cell>
          <cell r="Q2315">
            <v>64650</v>
          </cell>
        </row>
        <row r="2316">
          <cell r="B2316" t="str">
            <v>30916062207</v>
          </cell>
          <cell r="C2316" t="str">
            <v>30916</v>
          </cell>
          <cell r="D2316">
            <v>2207</v>
          </cell>
          <cell r="E2316">
            <v>24000</v>
          </cell>
          <cell r="F2316">
            <v>2000</v>
          </cell>
          <cell r="G2316">
            <v>2000</v>
          </cell>
          <cell r="H2316">
            <v>2000</v>
          </cell>
          <cell r="I2316">
            <v>2000</v>
          </cell>
          <cell r="J2316">
            <v>2000</v>
          </cell>
          <cell r="K2316">
            <v>2000</v>
          </cell>
          <cell r="L2316">
            <v>2000</v>
          </cell>
          <cell r="M2316">
            <v>2000</v>
          </cell>
          <cell r="N2316">
            <v>2000</v>
          </cell>
          <cell r="O2316">
            <v>2000</v>
          </cell>
          <cell r="P2316">
            <v>2000</v>
          </cell>
          <cell r="Q2316">
            <v>2000</v>
          </cell>
        </row>
        <row r="2317">
          <cell r="B2317" t="str">
            <v>30916062305</v>
          </cell>
          <cell r="C2317" t="str">
            <v>30916</v>
          </cell>
          <cell r="D2317">
            <v>2305</v>
          </cell>
          <cell r="E2317">
            <v>108000</v>
          </cell>
          <cell r="F2317">
            <v>9000</v>
          </cell>
          <cell r="G2317">
            <v>9000</v>
          </cell>
          <cell r="H2317">
            <v>9000</v>
          </cell>
          <cell r="I2317">
            <v>9000</v>
          </cell>
          <cell r="J2317">
            <v>9000</v>
          </cell>
          <cell r="K2317">
            <v>9000</v>
          </cell>
          <cell r="L2317">
            <v>9000</v>
          </cell>
          <cell r="M2317">
            <v>9000</v>
          </cell>
          <cell r="N2317">
            <v>9000</v>
          </cell>
          <cell r="O2317">
            <v>9000</v>
          </cell>
          <cell r="P2317">
            <v>9000</v>
          </cell>
          <cell r="Q2317">
            <v>9000</v>
          </cell>
        </row>
        <row r="2318">
          <cell r="B2318" t="str">
            <v>30916062701</v>
          </cell>
          <cell r="C2318" t="str">
            <v>30916</v>
          </cell>
          <cell r="D2318">
            <v>2701</v>
          </cell>
          <cell r="E2318">
            <v>132000</v>
          </cell>
          <cell r="F2318">
            <v>11000</v>
          </cell>
          <cell r="G2318">
            <v>11000</v>
          </cell>
          <cell r="H2318">
            <v>11000</v>
          </cell>
          <cell r="I2318">
            <v>11000</v>
          </cell>
          <cell r="J2318">
            <v>11000</v>
          </cell>
          <cell r="K2318">
            <v>11000</v>
          </cell>
          <cell r="L2318">
            <v>11000</v>
          </cell>
          <cell r="M2318">
            <v>11000</v>
          </cell>
          <cell r="N2318">
            <v>11000</v>
          </cell>
          <cell r="O2318">
            <v>11000</v>
          </cell>
          <cell r="P2318">
            <v>11000</v>
          </cell>
          <cell r="Q2318">
            <v>11000</v>
          </cell>
        </row>
        <row r="2319">
          <cell r="B2319" t="str">
            <v>30916062702</v>
          </cell>
          <cell r="C2319" t="str">
            <v>30916</v>
          </cell>
          <cell r="D2319">
            <v>2702</v>
          </cell>
          <cell r="E2319">
            <v>3600</v>
          </cell>
          <cell r="F2319">
            <v>300</v>
          </cell>
          <cell r="G2319">
            <v>300</v>
          </cell>
          <cell r="H2319">
            <v>300</v>
          </cell>
          <cell r="I2319">
            <v>300</v>
          </cell>
          <cell r="J2319">
            <v>300</v>
          </cell>
          <cell r="K2319">
            <v>300</v>
          </cell>
          <cell r="L2319">
            <v>300</v>
          </cell>
          <cell r="M2319">
            <v>300</v>
          </cell>
          <cell r="N2319">
            <v>300</v>
          </cell>
          <cell r="O2319">
            <v>300</v>
          </cell>
          <cell r="P2319">
            <v>300</v>
          </cell>
          <cell r="Q2319">
            <v>300</v>
          </cell>
        </row>
        <row r="2320">
          <cell r="B2320" t="str">
            <v>30916062704</v>
          </cell>
          <cell r="C2320" t="str">
            <v>30916</v>
          </cell>
          <cell r="D2320">
            <v>2704</v>
          </cell>
          <cell r="E2320">
            <v>30000</v>
          </cell>
          <cell r="F2320">
            <v>2500</v>
          </cell>
          <cell r="G2320">
            <v>2500</v>
          </cell>
          <cell r="H2320">
            <v>2500</v>
          </cell>
          <cell r="I2320">
            <v>2500</v>
          </cell>
          <cell r="J2320">
            <v>2500</v>
          </cell>
          <cell r="K2320">
            <v>2500</v>
          </cell>
          <cell r="L2320">
            <v>2500</v>
          </cell>
          <cell r="M2320">
            <v>2500</v>
          </cell>
          <cell r="N2320">
            <v>2500</v>
          </cell>
          <cell r="O2320">
            <v>2500</v>
          </cell>
          <cell r="P2320">
            <v>2500</v>
          </cell>
          <cell r="Q2320">
            <v>2500</v>
          </cell>
        </row>
        <row r="2321">
          <cell r="B2321" t="str">
            <v>30916062705</v>
          </cell>
          <cell r="C2321" t="str">
            <v>30916</v>
          </cell>
          <cell r="D2321">
            <v>2705</v>
          </cell>
          <cell r="E2321">
            <v>6400</v>
          </cell>
          <cell r="F2321">
            <v>533</v>
          </cell>
          <cell r="G2321">
            <v>533</v>
          </cell>
          <cell r="H2321">
            <v>533</v>
          </cell>
          <cell r="I2321">
            <v>533</v>
          </cell>
          <cell r="J2321">
            <v>533</v>
          </cell>
          <cell r="K2321">
            <v>533</v>
          </cell>
          <cell r="L2321">
            <v>533</v>
          </cell>
          <cell r="M2321">
            <v>533</v>
          </cell>
          <cell r="N2321">
            <v>533</v>
          </cell>
          <cell r="O2321">
            <v>533</v>
          </cell>
          <cell r="P2321">
            <v>533</v>
          </cell>
          <cell r="Q2321">
            <v>537</v>
          </cell>
        </row>
        <row r="2322">
          <cell r="B2322" t="str">
            <v>30916062708</v>
          </cell>
          <cell r="C2322" t="str">
            <v>30916</v>
          </cell>
          <cell r="D2322">
            <v>2708</v>
          </cell>
          <cell r="E2322">
            <v>700800</v>
          </cell>
          <cell r="F2322">
            <v>58400</v>
          </cell>
          <cell r="G2322">
            <v>58400</v>
          </cell>
          <cell r="H2322">
            <v>58400</v>
          </cell>
          <cell r="I2322">
            <v>58400</v>
          </cell>
          <cell r="J2322">
            <v>58400</v>
          </cell>
          <cell r="K2322">
            <v>58400</v>
          </cell>
          <cell r="L2322">
            <v>58400</v>
          </cell>
          <cell r="M2322">
            <v>58400</v>
          </cell>
          <cell r="N2322">
            <v>58400</v>
          </cell>
          <cell r="O2322">
            <v>58400</v>
          </cell>
          <cell r="P2322">
            <v>58400</v>
          </cell>
          <cell r="Q2322">
            <v>58400</v>
          </cell>
        </row>
        <row r="2323">
          <cell r="B2323" t="str">
            <v>30916062800</v>
          </cell>
          <cell r="C2323" t="str">
            <v>30916</v>
          </cell>
          <cell r="D2323">
            <v>2800</v>
          </cell>
          <cell r="E2323">
            <v>338400</v>
          </cell>
          <cell r="F2323">
            <v>28200</v>
          </cell>
          <cell r="G2323">
            <v>28200</v>
          </cell>
          <cell r="H2323">
            <v>28200</v>
          </cell>
          <cell r="I2323">
            <v>28200</v>
          </cell>
          <cell r="J2323">
            <v>28200</v>
          </cell>
          <cell r="K2323">
            <v>28200</v>
          </cell>
          <cell r="L2323">
            <v>28200</v>
          </cell>
          <cell r="M2323">
            <v>28200</v>
          </cell>
          <cell r="N2323">
            <v>28200</v>
          </cell>
          <cell r="O2323">
            <v>28200</v>
          </cell>
          <cell r="P2323">
            <v>28200</v>
          </cell>
          <cell r="Q2323">
            <v>28200</v>
          </cell>
        </row>
        <row r="2324">
          <cell r="B2324" t="str">
            <v>30916062900</v>
          </cell>
          <cell r="C2324" t="str">
            <v>30916</v>
          </cell>
          <cell r="D2324">
            <v>2900</v>
          </cell>
          <cell r="E2324">
            <v>180000</v>
          </cell>
          <cell r="F2324">
            <v>15000</v>
          </cell>
          <cell r="G2324">
            <v>15000</v>
          </cell>
          <cell r="H2324">
            <v>15000</v>
          </cell>
          <cell r="I2324">
            <v>15000</v>
          </cell>
          <cell r="J2324">
            <v>15000</v>
          </cell>
          <cell r="K2324">
            <v>15000</v>
          </cell>
          <cell r="L2324">
            <v>15000</v>
          </cell>
          <cell r="M2324">
            <v>15000</v>
          </cell>
          <cell r="N2324">
            <v>15000</v>
          </cell>
          <cell r="O2324">
            <v>15000</v>
          </cell>
          <cell r="P2324">
            <v>15000</v>
          </cell>
          <cell r="Q2324">
            <v>15000</v>
          </cell>
        </row>
        <row r="2325">
          <cell r="B2325" t="str">
            <v>30916062904</v>
          </cell>
          <cell r="C2325" t="str">
            <v>30916</v>
          </cell>
          <cell r="D2325">
            <v>2904</v>
          </cell>
          <cell r="E2325">
            <v>0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</row>
        <row r="2326">
          <cell r="B2326" t="str">
            <v>30916062907</v>
          </cell>
          <cell r="C2326" t="str">
            <v>30916</v>
          </cell>
          <cell r="D2326">
            <v>2907</v>
          </cell>
          <cell r="E2326">
            <v>192000</v>
          </cell>
          <cell r="F2326">
            <v>16000</v>
          </cell>
          <cell r="G2326">
            <v>16000</v>
          </cell>
          <cell r="H2326">
            <v>16000</v>
          </cell>
          <cell r="I2326">
            <v>16000</v>
          </cell>
          <cell r="J2326">
            <v>16000</v>
          </cell>
          <cell r="K2326">
            <v>16000</v>
          </cell>
          <cell r="L2326">
            <v>16000</v>
          </cell>
          <cell r="M2326">
            <v>16000</v>
          </cell>
          <cell r="N2326">
            <v>16000</v>
          </cell>
          <cell r="O2326">
            <v>16000</v>
          </cell>
          <cell r="P2326">
            <v>16000</v>
          </cell>
          <cell r="Q2326">
            <v>16000</v>
          </cell>
        </row>
        <row r="2327">
          <cell r="B2327" t="str">
            <v>30916062908</v>
          </cell>
          <cell r="C2327" t="str">
            <v>30916</v>
          </cell>
          <cell r="D2327">
            <v>2908</v>
          </cell>
          <cell r="E2327">
            <v>36000</v>
          </cell>
          <cell r="F2327">
            <v>3000</v>
          </cell>
          <cell r="G2327">
            <v>3000</v>
          </cell>
          <cell r="H2327">
            <v>3000</v>
          </cell>
          <cell r="I2327">
            <v>3000</v>
          </cell>
          <cell r="J2327">
            <v>3000</v>
          </cell>
          <cell r="K2327">
            <v>3000</v>
          </cell>
          <cell r="L2327">
            <v>3000</v>
          </cell>
          <cell r="M2327">
            <v>3000</v>
          </cell>
          <cell r="N2327">
            <v>3000</v>
          </cell>
          <cell r="O2327">
            <v>3000</v>
          </cell>
          <cell r="P2327">
            <v>3000</v>
          </cell>
          <cell r="Q2327">
            <v>3000</v>
          </cell>
        </row>
        <row r="2328">
          <cell r="B2328" t="str">
            <v>30916063101</v>
          </cell>
          <cell r="C2328" t="str">
            <v>30916</v>
          </cell>
          <cell r="D2328">
            <v>3101</v>
          </cell>
          <cell r="E2328">
            <v>36000</v>
          </cell>
          <cell r="F2328">
            <v>3000</v>
          </cell>
          <cell r="G2328">
            <v>3000</v>
          </cell>
          <cell r="H2328">
            <v>3000</v>
          </cell>
          <cell r="I2328">
            <v>3000</v>
          </cell>
          <cell r="J2328">
            <v>3000</v>
          </cell>
          <cell r="K2328">
            <v>3000</v>
          </cell>
          <cell r="L2328">
            <v>3000</v>
          </cell>
          <cell r="M2328">
            <v>3000</v>
          </cell>
          <cell r="N2328">
            <v>3000</v>
          </cell>
          <cell r="O2328">
            <v>3000</v>
          </cell>
          <cell r="P2328">
            <v>3000</v>
          </cell>
          <cell r="Q2328">
            <v>3000</v>
          </cell>
        </row>
        <row r="2329">
          <cell r="B2329" t="str">
            <v>30916063103</v>
          </cell>
          <cell r="C2329" t="str">
            <v>30916</v>
          </cell>
          <cell r="D2329">
            <v>3103</v>
          </cell>
          <cell r="E2329">
            <v>30000</v>
          </cell>
          <cell r="F2329">
            <v>2500</v>
          </cell>
          <cell r="G2329">
            <v>2500</v>
          </cell>
          <cell r="H2329">
            <v>2500</v>
          </cell>
          <cell r="I2329">
            <v>2500</v>
          </cell>
          <cell r="J2329">
            <v>2500</v>
          </cell>
          <cell r="K2329">
            <v>2500</v>
          </cell>
          <cell r="L2329">
            <v>2500</v>
          </cell>
          <cell r="M2329">
            <v>2500</v>
          </cell>
          <cell r="N2329">
            <v>2500</v>
          </cell>
          <cell r="O2329">
            <v>2500</v>
          </cell>
          <cell r="P2329">
            <v>2500</v>
          </cell>
          <cell r="Q2329">
            <v>2500</v>
          </cell>
        </row>
        <row r="2330">
          <cell r="B2330" t="str">
            <v>30916063302</v>
          </cell>
          <cell r="C2330" t="str">
            <v>30916</v>
          </cell>
          <cell r="D2330">
            <v>3302</v>
          </cell>
          <cell r="E2330">
            <v>216000</v>
          </cell>
          <cell r="F2330">
            <v>18000</v>
          </cell>
          <cell r="G2330">
            <v>18000</v>
          </cell>
          <cell r="H2330">
            <v>18000</v>
          </cell>
          <cell r="I2330">
            <v>18000</v>
          </cell>
          <cell r="J2330">
            <v>18000</v>
          </cell>
          <cell r="K2330">
            <v>18000</v>
          </cell>
          <cell r="L2330">
            <v>18000</v>
          </cell>
          <cell r="M2330">
            <v>18000</v>
          </cell>
          <cell r="N2330">
            <v>18000</v>
          </cell>
          <cell r="O2330">
            <v>18000</v>
          </cell>
          <cell r="P2330">
            <v>18000</v>
          </cell>
          <cell r="Q2330">
            <v>18000</v>
          </cell>
        </row>
        <row r="2331">
          <cell r="B2331" t="str">
            <v>30916063303</v>
          </cell>
          <cell r="C2331" t="str">
            <v>30916</v>
          </cell>
          <cell r="D2331">
            <v>3303</v>
          </cell>
          <cell r="E2331">
            <v>24000</v>
          </cell>
          <cell r="F2331">
            <v>2000</v>
          </cell>
          <cell r="G2331">
            <v>2000</v>
          </cell>
          <cell r="H2331">
            <v>2000</v>
          </cell>
          <cell r="I2331">
            <v>2000</v>
          </cell>
          <cell r="J2331">
            <v>2000</v>
          </cell>
          <cell r="K2331">
            <v>2000</v>
          </cell>
          <cell r="L2331">
            <v>2000</v>
          </cell>
          <cell r="M2331">
            <v>2000</v>
          </cell>
          <cell r="N2331">
            <v>2000</v>
          </cell>
          <cell r="O2331">
            <v>2000</v>
          </cell>
          <cell r="P2331">
            <v>2000</v>
          </cell>
          <cell r="Q2331">
            <v>2000</v>
          </cell>
        </row>
        <row r="2332">
          <cell r="B2332" t="str">
            <v>30916063405</v>
          </cell>
          <cell r="C2332" t="str">
            <v>30916</v>
          </cell>
          <cell r="D2332">
            <v>3405</v>
          </cell>
          <cell r="E2332">
            <v>360000</v>
          </cell>
          <cell r="F2332">
            <v>30000</v>
          </cell>
          <cell r="G2332">
            <v>30000</v>
          </cell>
          <cell r="H2332">
            <v>30000</v>
          </cell>
          <cell r="I2332">
            <v>30000</v>
          </cell>
          <cell r="J2332">
            <v>30000</v>
          </cell>
          <cell r="K2332">
            <v>30000</v>
          </cell>
          <cell r="L2332">
            <v>30000</v>
          </cell>
          <cell r="M2332">
            <v>30000</v>
          </cell>
          <cell r="N2332">
            <v>30000</v>
          </cell>
          <cell r="O2332">
            <v>30000</v>
          </cell>
          <cell r="P2332">
            <v>30000</v>
          </cell>
          <cell r="Q2332">
            <v>30000</v>
          </cell>
        </row>
        <row r="2333">
          <cell r="B2333" t="str">
            <v>30917062202</v>
          </cell>
          <cell r="C2333" t="str">
            <v>30917</v>
          </cell>
          <cell r="D2333">
            <v>2202</v>
          </cell>
          <cell r="E2333">
            <v>43900</v>
          </cell>
          <cell r="F2333">
            <v>3658</v>
          </cell>
          <cell r="G2333">
            <v>3658</v>
          </cell>
          <cell r="H2333">
            <v>3658</v>
          </cell>
          <cell r="I2333">
            <v>3658</v>
          </cell>
          <cell r="J2333">
            <v>3658</v>
          </cell>
          <cell r="K2333">
            <v>3658</v>
          </cell>
          <cell r="L2333">
            <v>3658</v>
          </cell>
          <cell r="M2333">
            <v>3658</v>
          </cell>
          <cell r="N2333">
            <v>3658</v>
          </cell>
          <cell r="O2333">
            <v>3658</v>
          </cell>
          <cell r="P2333">
            <v>3658</v>
          </cell>
          <cell r="Q2333">
            <v>3662</v>
          </cell>
        </row>
        <row r="2334">
          <cell r="B2334" t="str">
            <v>30917062207</v>
          </cell>
          <cell r="C2334" t="str">
            <v>30917</v>
          </cell>
          <cell r="D2334">
            <v>2207</v>
          </cell>
          <cell r="E2334">
            <v>24000</v>
          </cell>
          <cell r="F2334">
            <v>2000</v>
          </cell>
          <cell r="G2334">
            <v>2000</v>
          </cell>
          <cell r="H2334">
            <v>2000</v>
          </cell>
          <cell r="I2334">
            <v>2000</v>
          </cell>
          <cell r="J2334">
            <v>2000</v>
          </cell>
          <cell r="K2334">
            <v>2000</v>
          </cell>
          <cell r="L2334">
            <v>2000</v>
          </cell>
          <cell r="M2334">
            <v>2000</v>
          </cell>
          <cell r="N2334">
            <v>2000</v>
          </cell>
          <cell r="O2334">
            <v>2000</v>
          </cell>
          <cell r="P2334">
            <v>2000</v>
          </cell>
          <cell r="Q2334">
            <v>2000</v>
          </cell>
        </row>
        <row r="2335">
          <cell r="B2335" t="str">
            <v>30917062701</v>
          </cell>
          <cell r="C2335" t="str">
            <v>30917</v>
          </cell>
          <cell r="D2335">
            <v>2701</v>
          </cell>
          <cell r="E2335">
            <v>18000</v>
          </cell>
          <cell r="F2335">
            <v>1500</v>
          </cell>
          <cell r="G2335">
            <v>1500</v>
          </cell>
          <cell r="H2335">
            <v>1500</v>
          </cell>
          <cell r="I2335">
            <v>1500</v>
          </cell>
          <cell r="J2335">
            <v>1500</v>
          </cell>
          <cell r="K2335">
            <v>1500</v>
          </cell>
          <cell r="L2335">
            <v>1500</v>
          </cell>
          <cell r="M2335">
            <v>1500</v>
          </cell>
          <cell r="N2335">
            <v>1500</v>
          </cell>
          <cell r="O2335">
            <v>1500</v>
          </cell>
          <cell r="P2335">
            <v>1500</v>
          </cell>
          <cell r="Q2335">
            <v>1500</v>
          </cell>
        </row>
        <row r="2336">
          <cell r="B2336" t="str">
            <v>30917062705</v>
          </cell>
          <cell r="C2336" t="str">
            <v>30917</v>
          </cell>
          <cell r="D2336">
            <v>2705</v>
          </cell>
          <cell r="E2336">
            <v>20400</v>
          </cell>
          <cell r="F2336">
            <v>1700</v>
          </cell>
          <cell r="G2336">
            <v>1700</v>
          </cell>
          <cell r="H2336">
            <v>1700</v>
          </cell>
          <cell r="I2336">
            <v>1700</v>
          </cell>
          <cell r="J2336">
            <v>1700</v>
          </cell>
          <cell r="K2336">
            <v>1700</v>
          </cell>
          <cell r="L2336">
            <v>1700</v>
          </cell>
          <cell r="M2336">
            <v>1700</v>
          </cell>
          <cell r="N2336">
            <v>1700</v>
          </cell>
          <cell r="O2336">
            <v>1700</v>
          </cell>
          <cell r="P2336">
            <v>1700</v>
          </cell>
          <cell r="Q2336">
            <v>1700</v>
          </cell>
        </row>
        <row r="2337">
          <cell r="B2337" t="str">
            <v>30917062900</v>
          </cell>
          <cell r="C2337" t="str">
            <v>30917</v>
          </cell>
          <cell r="D2337">
            <v>2900</v>
          </cell>
          <cell r="E2337">
            <v>24000</v>
          </cell>
          <cell r="F2337">
            <v>2000</v>
          </cell>
          <cell r="G2337">
            <v>2000</v>
          </cell>
          <cell r="H2337">
            <v>2000</v>
          </cell>
          <cell r="I2337">
            <v>2000</v>
          </cell>
          <cell r="J2337">
            <v>2000</v>
          </cell>
          <cell r="K2337">
            <v>2000</v>
          </cell>
          <cell r="L2337">
            <v>2000</v>
          </cell>
          <cell r="M2337">
            <v>2000</v>
          </cell>
          <cell r="N2337">
            <v>2000</v>
          </cell>
          <cell r="O2337">
            <v>2000</v>
          </cell>
          <cell r="P2337">
            <v>2000</v>
          </cell>
          <cell r="Q2337">
            <v>2000</v>
          </cell>
        </row>
        <row r="2338">
          <cell r="B2338" t="str">
            <v>30917062907</v>
          </cell>
          <cell r="C2338" t="str">
            <v>30917</v>
          </cell>
          <cell r="D2338">
            <v>2907</v>
          </cell>
          <cell r="E2338">
            <v>18000</v>
          </cell>
          <cell r="F2338">
            <v>1500</v>
          </cell>
          <cell r="G2338">
            <v>1500</v>
          </cell>
          <cell r="H2338">
            <v>1500</v>
          </cell>
          <cell r="I2338">
            <v>1500</v>
          </cell>
          <cell r="J2338">
            <v>1500</v>
          </cell>
          <cell r="K2338">
            <v>1500</v>
          </cell>
          <cell r="L2338">
            <v>1500</v>
          </cell>
          <cell r="M2338">
            <v>1500</v>
          </cell>
          <cell r="N2338">
            <v>1500</v>
          </cell>
          <cell r="O2338">
            <v>1500</v>
          </cell>
          <cell r="P2338">
            <v>1500</v>
          </cell>
          <cell r="Q2338">
            <v>1500</v>
          </cell>
        </row>
        <row r="2339">
          <cell r="B2339" t="str">
            <v>30917062908</v>
          </cell>
          <cell r="C2339" t="str">
            <v>30917</v>
          </cell>
          <cell r="D2339">
            <v>2908</v>
          </cell>
          <cell r="E2339">
            <v>18900</v>
          </cell>
          <cell r="F2339">
            <v>1575</v>
          </cell>
          <cell r="G2339">
            <v>1575</v>
          </cell>
          <cell r="H2339">
            <v>1575</v>
          </cell>
          <cell r="I2339">
            <v>1575</v>
          </cell>
          <cell r="J2339">
            <v>1575</v>
          </cell>
          <cell r="K2339">
            <v>1575</v>
          </cell>
          <cell r="L2339">
            <v>1575</v>
          </cell>
          <cell r="M2339">
            <v>1575</v>
          </cell>
          <cell r="N2339">
            <v>1575</v>
          </cell>
          <cell r="O2339">
            <v>1575</v>
          </cell>
          <cell r="P2339">
            <v>1575</v>
          </cell>
          <cell r="Q2339">
            <v>1575</v>
          </cell>
        </row>
        <row r="2340">
          <cell r="B2340" t="str">
            <v>30917063101</v>
          </cell>
          <cell r="C2340" t="str">
            <v>30917</v>
          </cell>
          <cell r="D2340">
            <v>3101</v>
          </cell>
          <cell r="E2340">
            <v>18000</v>
          </cell>
          <cell r="F2340">
            <v>1500</v>
          </cell>
          <cell r="G2340">
            <v>1500</v>
          </cell>
          <cell r="H2340">
            <v>1500</v>
          </cell>
          <cell r="I2340">
            <v>1500</v>
          </cell>
          <cell r="J2340">
            <v>1500</v>
          </cell>
          <cell r="K2340">
            <v>1500</v>
          </cell>
          <cell r="L2340">
            <v>1500</v>
          </cell>
          <cell r="M2340">
            <v>1500</v>
          </cell>
          <cell r="N2340">
            <v>1500</v>
          </cell>
          <cell r="O2340">
            <v>1500</v>
          </cell>
          <cell r="P2340">
            <v>1500</v>
          </cell>
          <cell r="Q2340">
            <v>1500</v>
          </cell>
        </row>
        <row r="2341">
          <cell r="B2341" t="str">
            <v>30917063103</v>
          </cell>
          <cell r="C2341" t="str">
            <v>30917</v>
          </cell>
          <cell r="D2341">
            <v>3103</v>
          </cell>
          <cell r="E2341">
            <v>18000</v>
          </cell>
          <cell r="F2341">
            <v>1500</v>
          </cell>
          <cell r="G2341">
            <v>1500</v>
          </cell>
          <cell r="H2341">
            <v>1500</v>
          </cell>
          <cell r="I2341">
            <v>1500</v>
          </cell>
          <cell r="J2341">
            <v>1500</v>
          </cell>
          <cell r="K2341">
            <v>1500</v>
          </cell>
          <cell r="L2341">
            <v>1500</v>
          </cell>
          <cell r="M2341">
            <v>1500</v>
          </cell>
          <cell r="N2341">
            <v>1500</v>
          </cell>
          <cell r="O2341">
            <v>1500</v>
          </cell>
          <cell r="P2341">
            <v>1500</v>
          </cell>
          <cell r="Q2341">
            <v>1500</v>
          </cell>
        </row>
        <row r="2342">
          <cell r="B2342" t="str">
            <v>30917063106</v>
          </cell>
          <cell r="C2342" t="str">
            <v>30917</v>
          </cell>
          <cell r="D2342">
            <v>3106</v>
          </cell>
          <cell r="E2342">
            <v>30000</v>
          </cell>
          <cell r="F2342">
            <v>2500</v>
          </cell>
          <cell r="G2342">
            <v>2500</v>
          </cell>
          <cell r="H2342">
            <v>2500</v>
          </cell>
          <cell r="I2342">
            <v>2500</v>
          </cell>
          <cell r="J2342">
            <v>2500</v>
          </cell>
          <cell r="K2342">
            <v>2500</v>
          </cell>
          <cell r="L2342">
            <v>2500</v>
          </cell>
          <cell r="M2342">
            <v>2500</v>
          </cell>
          <cell r="N2342">
            <v>2500</v>
          </cell>
          <cell r="O2342">
            <v>2500</v>
          </cell>
          <cell r="P2342">
            <v>2500</v>
          </cell>
          <cell r="Q2342">
            <v>2500</v>
          </cell>
        </row>
        <row r="2343">
          <cell r="B2343" t="str">
            <v>30917063302</v>
          </cell>
          <cell r="C2343" t="str">
            <v>30917</v>
          </cell>
          <cell r="D2343">
            <v>3302</v>
          </cell>
          <cell r="E2343">
            <v>23000</v>
          </cell>
          <cell r="F2343">
            <v>1916</v>
          </cell>
          <cell r="G2343">
            <v>1916</v>
          </cell>
          <cell r="H2343">
            <v>1916</v>
          </cell>
          <cell r="I2343">
            <v>1916</v>
          </cell>
          <cell r="J2343">
            <v>1916</v>
          </cell>
          <cell r="K2343">
            <v>1916</v>
          </cell>
          <cell r="L2343">
            <v>1916</v>
          </cell>
          <cell r="M2343">
            <v>1916</v>
          </cell>
          <cell r="N2343">
            <v>1916</v>
          </cell>
          <cell r="O2343">
            <v>1916</v>
          </cell>
          <cell r="P2343">
            <v>1916</v>
          </cell>
          <cell r="Q2343">
            <v>1924</v>
          </cell>
        </row>
        <row r="2344">
          <cell r="B2344" t="str">
            <v>30917063303</v>
          </cell>
          <cell r="C2344" t="str">
            <v>30917</v>
          </cell>
          <cell r="D2344">
            <v>3303</v>
          </cell>
          <cell r="E2344">
            <v>3600</v>
          </cell>
          <cell r="F2344">
            <v>300</v>
          </cell>
          <cell r="G2344">
            <v>300</v>
          </cell>
          <cell r="H2344">
            <v>300</v>
          </cell>
          <cell r="I2344">
            <v>300</v>
          </cell>
          <cell r="J2344">
            <v>300</v>
          </cell>
          <cell r="K2344">
            <v>300</v>
          </cell>
          <cell r="L2344">
            <v>300</v>
          </cell>
          <cell r="M2344">
            <v>300</v>
          </cell>
          <cell r="N2344">
            <v>300</v>
          </cell>
          <cell r="O2344">
            <v>300</v>
          </cell>
          <cell r="P2344">
            <v>300</v>
          </cell>
          <cell r="Q2344">
            <v>300</v>
          </cell>
        </row>
        <row r="2345">
          <cell r="B2345" t="str">
            <v>30917063404</v>
          </cell>
          <cell r="C2345" t="str">
            <v>30917</v>
          </cell>
          <cell r="D2345">
            <v>3404</v>
          </cell>
          <cell r="E2345">
            <v>12000</v>
          </cell>
          <cell r="F2345">
            <v>1000</v>
          </cell>
          <cell r="G2345">
            <v>1000</v>
          </cell>
          <cell r="H2345">
            <v>1000</v>
          </cell>
          <cell r="I2345">
            <v>1000</v>
          </cell>
          <cell r="J2345">
            <v>1000</v>
          </cell>
          <cell r="K2345">
            <v>1000</v>
          </cell>
          <cell r="L2345">
            <v>1000</v>
          </cell>
          <cell r="M2345">
            <v>1000</v>
          </cell>
          <cell r="N2345">
            <v>1000</v>
          </cell>
          <cell r="O2345">
            <v>1000</v>
          </cell>
          <cell r="P2345">
            <v>1000</v>
          </cell>
          <cell r="Q2345">
            <v>1000</v>
          </cell>
        </row>
        <row r="2346">
          <cell r="B2346" t="str">
            <v>30919061302</v>
          </cell>
          <cell r="C2346" t="str">
            <v>30919</v>
          </cell>
          <cell r="D2346">
            <v>1302</v>
          </cell>
          <cell r="E2346">
            <v>30000</v>
          </cell>
          <cell r="F2346">
            <v>2500</v>
          </cell>
          <cell r="G2346">
            <v>2500</v>
          </cell>
          <cell r="H2346">
            <v>2500</v>
          </cell>
          <cell r="I2346">
            <v>2500</v>
          </cell>
          <cell r="J2346">
            <v>2500</v>
          </cell>
          <cell r="K2346">
            <v>2500</v>
          </cell>
          <cell r="L2346">
            <v>2500</v>
          </cell>
          <cell r="M2346">
            <v>2500</v>
          </cell>
          <cell r="N2346">
            <v>2500</v>
          </cell>
          <cell r="O2346">
            <v>2500</v>
          </cell>
          <cell r="P2346">
            <v>2500</v>
          </cell>
          <cell r="Q2346">
            <v>2500</v>
          </cell>
        </row>
        <row r="2347">
          <cell r="B2347" t="str">
            <v>30919062103</v>
          </cell>
          <cell r="C2347" t="str">
            <v>30919</v>
          </cell>
          <cell r="D2347">
            <v>2103</v>
          </cell>
          <cell r="E2347">
            <v>17000</v>
          </cell>
          <cell r="F2347">
            <v>1416</v>
          </cell>
          <cell r="G2347">
            <v>1416</v>
          </cell>
          <cell r="H2347">
            <v>1416</v>
          </cell>
          <cell r="I2347">
            <v>1416</v>
          </cell>
          <cell r="J2347">
            <v>1416</v>
          </cell>
          <cell r="K2347">
            <v>1416</v>
          </cell>
          <cell r="L2347">
            <v>1416</v>
          </cell>
          <cell r="M2347">
            <v>1416</v>
          </cell>
          <cell r="N2347">
            <v>1416</v>
          </cell>
          <cell r="O2347">
            <v>1416</v>
          </cell>
          <cell r="P2347">
            <v>1416</v>
          </cell>
          <cell r="Q2347">
            <v>1424</v>
          </cell>
        </row>
        <row r="2348">
          <cell r="B2348" t="str">
            <v>30919062202</v>
          </cell>
          <cell r="C2348" t="str">
            <v>30919</v>
          </cell>
          <cell r="D2348">
            <v>2202</v>
          </cell>
          <cell r="E2348">
            <v>53100</v>
          </cell>
          <cell r="F2348">
            <v>4425</v>
          </cell>
          <cell r="G2348">
            <v>4425</v>
          </cell>
          <cell r="H2348">
            <v>4425</v>
          </cell>
          <cell r="I2348">
            <v>4425</v>
          </cell>
          <cell r="J2348">
            <v>4425</v>
          </cell>
          <cell r="K2348">
            <v>4425</v>
          </cell>
          <cell r="L2348">
            <v>4425</v>
          </cell>
          <cell r="M2348">
            <v>4425</v>
          </cell>
          <cell r="N2348">
            <v>4425</v>
          </cell>
          <cell r="O2348">
            <v>4425</v>
          </cell>
          <cell r="P2348">
            <v>4425</v>
          </cell>
          <cell r="Q2348">
            <v>4425</v>
          </cell>
        </row>
        <row r="2349">
          <cell r="B2349" t="str">
            <v>30919062207</v>
          </cell>
          <cell r="C2349" t="str">
            <v>30919</v>
          </cell>
          <cell r="D2349">
            <v>2207</v>
          </cell>
          <cell r="E2349">
            <v>48000</v>
          </cell>
          <cell r="F2349">
            <v>4000</v>
          </cell>
          <cell r="G2349">
            <v>4000</v>
          </cell>
          <cell r="H2349">
            <v>4000</v>
          </cell>
          <cell r="I2349">
            <v>4000</v>
          </cell>
          <cell r="J2349">
            <v>4000</v>
          </cell>
          <cell r="K2349">
            <v>4000</v>
          </cell>
          <cell r="L2349">
            <v>4000</v>
          </cell>
          <cell r="M2349">
            <v>4000</v>
          </cell>
          <cell r="N2349">
            <v>4000</v>
          </cell>
          <cell r="O2349">
            <v>4000</v>
          </cell>
          <cell r="P2349">
            <v>4000</v>
          </cell>
          <cell r="Q2349">
            <v>4000</v>
          </cell>
        </row>
        <row r="2350">
          <cell r="B2350" t="str">
            <v>30919062208</v>
          </cell>
          <cell r="C2350" t="str">
            <v>30919</v>
          </cell>
          <cell r="D2350">
            <v>2208</v>
          </cell>
          <cell r="E2350">
            <v>2800</v>
          </cell>
          <cell r="F2350">
            <v>233</v>
          </cell>
          <cell r="G2350">
            <v>233</v>
          </cell>
          <cell r="H2350">
            <v>233</v>
          </cell>
          <cell r="I2350">
            <v>233</v>
          </cell>
          <cell r="J2350">
            <v>233</v>
          </cell>
          <cell r="K2350">
            <v>233</v>
          </cell>
          <cell r="L2350">
            <v>233</v>
          </cell>
          <cell r="M2350">
            <v>233</v>
          </cell>
          <cell r="N2350">
            <v>233</v>
          </cell>
          <cell r="O2350">
            <v>233</v>
          </cell>
          <cell r="P2350">
            <v>233</v>
          </cell>
          <cell r="Q2350">
            <v>237</v>
          </cell>
        </row>
        <row r="2351">
          <cell r="B2351" t="str">
            <v>30919062306</v>
          </cell>
          <cell r="C2351" t="str">
            <v>30919</v>
          </cell>
          <cell r="D2351">
            <v>2306</v>
          </cell>
          <cell r="E2351">
            <v>753400</v>
          </cell>
          <cell r="F2351">
            <v>62783</v>
          </cell>
          <cell r="G2351">
            <v>62783</v>
          </cell>
          <cell r="H2351">
            <v>62783</v>
          </cell>
          <cell r="I2351">
            <v>62783</v>
          </cell>
          <cell r="J2351">
            <v>62783</v>
          </cell>
          <cell r="K2351">
            <v>62783</v>
          </cell>
          <cell r="L2351">
            <v>62783</v>
          </cell>
          <cell r="M2351">
            <v>62783</v>
          </cell>
          <cell r="N2351">
            <v>62783</v>
          </cell>
          <cell r="O2351">
            <v>62783</v>
          </cell>
          <cell r="P2351">
            <v>62783</v>
          </cell>
          <cell r="Q2351">
            <v>62787</v>
          </cell>
        </row>
        <row r="2352">
          <cell r="B2352" t="str">
            <v>30919062701</v>
          </cell>
          <cell r="C2352" t="str">
            <v>30919</v>
          </cell>
          <cell r="D2352">
            <v>2701</v>
          </cell>
          <cell r="E2352">
            <v>60000</v>
          </cell>
          <cell r="F2352">
            <v>5000</v>
          </cell>
          <cell r="G2352">
            <v>5000</v>
          </cell>
          <cell r="H2352">
            <v>5000</v>
          </cell>
          <cell r="I2352">
            <v>5000</v>
          </cell>
          <cell r="J2352">
            <v>5000</v>
          </cell>
          <cell r="K2352">
            <v>5000</v>
          </cell>
          <cell r="L2352">
            <v>5000</v>
          </cell>
          <cell r="M2352">
            <v>5000</v>
          </cell>
          <cell r="N2352">
            <v>5000</v>
          </cell>
          <cell r="O2352">
            <v>5000</v>
          </cell>
          <cell r="P2352">
            <v>5000</v>
          </cell>
          <cell r="Q2352">
            <v>5000</v>
          </cell>
        </row>
        <row r="2353">
          <cell r="B2353" t="str">
            <v>30919062702</v>
          </cell>
          <cell r="C2353" t="str">
            <v>30919</v>
          </cell>
          <cell r="D2353">
            <v>2702</v>
          </cell>
          <cell r="E2353">
            <v>18000</v>
          </cell>
          <cell r="F2353">
            <v>1500</v>
          </cell>
          <cell r="G2353">
            <v>1500</v>
          </cell>
          <cell r="H2353">
            <v>1500</v>
          </cell>
          <cell r="I2353">
            <v>1500</v>
          </cell>
          <cell r="J2353">
            <v>1500</v>
          </cell>
          <cell r="K2353">
            <v>1500</v>
          </cell>
          <cell r="L2353">
            <v>1500</v>
          </cell>
          <cell r="M2353">
            <v>1500</v>
          </cell>
          <cell r="N2353">
            <v>1500</v>
          </cell>
          <cell r="O2353">
            <v>1500</v>
          </cell>
          <cell r="P2353">
            <v>1500</v>
          </cell>
          <cell r="Q2353">
            <v>1500</v>
          </cell>
        </row>
        <row r="2354">
          <cell r="B2354" t="str">
            <v>30919062705</v>
          </cell>
          <cell r="C2354" t="str">
            <v>30919</v>
          </cell>
          <cell r="D2354">
            <v>2705</v>
          </cell>
          <cell r="E2354">
            <v>6000</v>
          </cell>
          <cell r="F2354">
            <v>500</v>
          </cell>
          <cell r="G2354">
            <v>500</v>
          </cell>
          <cell r="H2354">
            <v>500</v>
          </cell>
          <cell r="I2354">
            <v>500</v>
          </cell>
          <cell r="J2354">
            <v>500</v>
          </cell>
          <cell r="K2354">
            <v>500</v>
          </cell>
          <cell r="L2354">
            <v>500</v>
          </cell>
          <cell r="M2354">
            <v>500</v>
          </cell>
          <cell r="N2354">
            <v>500</v>
          </cell>
          <cell r="O2354">
            <v>500</v>
          </cell>
          <cell r="P2354">
            <v>500</v>
          </cell>
          <cell r="Q2354">
            <v>500</v>
          </cell>
        </row>
        <row r="2355">
          <cell r="B2355" t="str">
            <v>30919062800</v>
          </cell>
          <cell r="C2355" t="str">
            <v>30919</v>
          </cell>
          <cell r="D2355">
            <v>2800</v>
          </cell>
          <cell r="E2355">
            <v>929099</v>
          </cell>
          <cell r="F2355">
            <v>77424</v>
          </cell>
          <cell r="G2355">
            <v>77424</v>
          </cell>
          <cell r="H2355">
            <v>77424</v>
          </cell>
          <cell r="I2355">
            <v>77424</v>
          </cell>
          <cell r="J2355">
            <v>77424</v>
          </cell>
          <cell r="K2355">
            <v>77424</v>
          </cell>
          <cell r="L2355">
            <v>77424</v>
          </cell>
          <cell r="M2355">
            <v>77424</v>
          </cell>
          <cell r="N2355">
            <v>77424</v>
          </cell>
          <cell r="O2355">
            <v>77424</v>
          </cell>
          <cell r="P2355">
            <v>77424</v>
          </cell>
          <cell r="Q2355">
            <v>77435</v>
          </cell>
        </row>
        <row r="2356">
          <cell r="B2356" t="str">
            <v>30919062900</v>
          </cell>
          <cell r="C2356" t="str">
            <v>30919</v>
          </cell>
          <cell r="D2356">
            <v>2900</v>
          </cell>
          <cell r="E2356">
            <v>108800</v>
          </cell>
          <cell r="F2356">
            <v>9066</v>
          </cell>
          <cell r="G2356">
            <v>9066</v>
          </cell>
          <cell r="H2356">
            <v>9066</v>
          </cell>
          <cell r="I2356">
            <v>9066</v>
          </cell>
          <cell r="J2356">
            <v>9066</v>
          </cell>
          <cell r="K2356">
            <v>9066</v>
          </cell>
          <cell r="L2356">
            <v>9066</v>
          </cell>
          <cell r="M2356">
            <v>9066</v>
          </cell>
          <cell r="N2356">
            <v>9066</v>
          </cell>
          <cell r="O2356">
            <v>9066</v>
          </cell>
          <cell r="P2356">
            <v>9066</v>
          </cell>
          <cell r="Q2356">
            <v>9074</v>
          </cell>
        </row>
        <row r="2357">
          <cell r="B2357" t="str">
            <v>30919062907</v>
          </cell>
          <cell r="C2357" t="str">
            <v>30919</v>
          </cell>
          <cell r="D2357">
            <v>2907</v>
          </cell>
          <cell r="E2357">
            <v>12000</v>
          </cell>
          <cell r="F2357">
            <v>1000</v>
          </cell>
          <cell r="G2357">
            <v>1000</v>
          </cell>
          <cell r="H2357">
            <v>1000</v>
          </cell>
          <cell r="I2357">
            <v>1000</v>
          </cell>
          <cell r="J2357">
            <v>1000</v>
          </cell>
          <cell r="K2357">
            <v>1000</v>
          </cell>
          <cell r="L2357">
            <v>1000</v>
          </cell>
          <cell r="M2357">
            <v>1000</v>
          </cell>
          <cell r="N2357">
            <v>1000</v>
          </cell>
          <cell r="O2357">
            <v>1000</v>
          </cell>
          <cell r="P2357">
            <v>1000</v>
          </cell>
          <cell r="Q2357">
            <v>1000</v>
          </cell>
        </row>
        <row r="2358">
          <cell r="B2358" t="str">
            <v>30919062908</v>
          </cell>
          <cell r="C2358" t="str">
            <v>30919</v>
          </cell>
          <cell r="D2358">
            <v>2908</v>
          </cell>
          <cell r="E2358">
            <v>36000</v>
          </cell>
          <cell r="F2358">
            <v>3000</v>
          </cell>
          <cell r="G2358">
            <v>3000</v>
          </cell>
          <cell r="H2358">
            <v>3000</v>
          </cell>
          <cell r="I2358">
            <v>3000</v>
          </cell>
          <cell r="J2358">
            <v>3000</v>
          </cell>
          <cell r="K2358">
            <v>3000</v>
          </cell>
          <cell r="L2358">
            <v>3000</v>
          </cell>
          <cell r="M2358">
            <v>3000</v>
          </cell>
          <cell r="N2358">
            <v>3000</v>
          </cell>
          <cell r="O2358">
            <v>3000</v>
          </cell>
          <cell r="P2358">
            <v>3000</v>
          </cell>
          <cell r="Q2358">
            <v>3000</v>
          </cell>
        </row>
        <row r="2359">
          <cell r="B2359" t="str">
            <v>30919063101</v>
          </cell>
          <cell r="C2359" t="str">
            <v>30919</v>
          </cell>
          <cell r="D2359">
            <v>3101</v>
          </cell>
          <cell r="E2359">
            <v>12000</v>
          </cell>
          <cell r="F2359">
            <v>1000</v>
          </cell>
          <cell r="G2359">
            <v>1000</v>
          </cell>
          <cell r="H2359">
            <v>1000</v>
          </cell>
          <cell r="I2359">
            <v>1000</v>
          </cell>
          <cell r="J2359">
            <v>1000</v>
          </cell>
          <cell r="K2359">
            <v>1000</v>
          </cell>
          <cell r="L2359">
            <v>1000</v>
          </cell>
          <cell r="M2359">
            <v>1000</v>
          </cell>
          <cell r="N2359">
            <v>1000</v>
          </cell>
          <cell r="O2359">
            <v>1000</v>
          </cell>
          <cell r="P2359">
            <v>1000</v>
          </cell>
          <cell r="Q2359">
            <v>1000</v>
          </cell>
        </row>
        <row r="2360">
          <cell r="B2360" t="str">
            <v>30919063103</v>
          </cell>
          <cell r="C2360" t="str">
            <v>30919</v>
          </cell>
          <cell r="D2360">
            <v>3103</v>
          </cell>
          <cell r="E2360">
            <v>8400</v>
          </cell>
          <cell r="F2360">
            <v>700</v>
          </cell>
          <cell r="G2360">
            <v>700</v>
          </cell>
          <cell r="H2360">
            <v>700</v>
          </cell>
          <cell r="I2360">
            <v>700</v>
          </cell>
          <cell r="J2360">
            <v>700</v>
          </cell>
          <cell r="K2360">
            <v>700</v>
          </cell>
          <cell r="L2360">
            <v>700</v>
          </cell>
          <cell r="M2360">
            <v>700</v>
          </cell>
          <cell r="N2360">
            <v>700</v>
          </cell>
          <cell r="O2360">
            <v>700</v>
          </cell>
          <cell r="P2360">
            <v>700</v>
          </cell>
          <cell r="Q2360">
            <v>700</v>
          </cell>
        </row>
        <row r="2361">
          <cell r="B2361" t="str">
            <v>30919063302</v>
          </cell>
          <cell r="C2361" t="str">
            <v>30919</v>
          </cell>
          <cell r="D2361">
            <v>3302</v>
          </cell>
          <cell r="E2361">
            <v>226500</v>
          </cell>
          <cell r="F2361">
            <v>18875</v>
          </cell>
          <cell r="G2361">
            <v>18875</v>
          </cell>
          <cell r="H2361">
            <v>18875</v>
          </cell>
          <cell r="I2361">
            <v>18875</v>
          </cell>
          <cell r="J2361">
            <v>18875</v>
          </cell>
          <cell r="K2361">
            <v>18875</v>
          </cell>
          <cell r="L2361">
            <v>18875</v>
          </cell>
          <cell r="M2361">
            <v>18875</v>
          </cell>
          <cell r="N2361">
            <v>18875</v>
          </cell>
          <cell r="O2361">
            <v>18875</v>
          </cell>
          <cell r="P2361">
            <v>18875</v>
          </cell>
          <cell r="Q2361">
            <v>18875</v>
          </cell>
        </row>
        <row r="2362">
          <cell r="B2362" t="str">
            <v>30919063303</v>
          </cell>
          <cell r="C2362" t="str">
            <v>30919</v>
          </cell>
          <cell r="D2362">
            <v>3303</v>
          </cell>
          <cell r="E2362">
            <v>6000</v>
          </cell>
          <cell r="F2362">
            <v>500</v>
          </cell>
          <cell r="G2362">
            <v>500</v>
          </cell>
          <cell r="H2362">
            <v>500</v>
          </cell>
          <cell r="I2362">
            <v>500</v>
          </cell>
          <cell r="J2362">
            <v>500</v>
          </cell>
          <cell r="K2362">
            <v>500</v>
          </cell>
          <cell r="L2362">
            <v>500</v>
          </cell>
          <cell r="M2362">
            <v>500</v>
          </cell>
          <cell r="N2362">
            <v>500</v>
          </cell>
          <cell r="O2362">
            <v>500</v>
          </cell>
          <cell r="P2362">
            <v>500</v>
          </cell>
          <cell r="Q2362">
            <v>500</v>
          </cell>
        </row>
        <row r="2363">
          <cell r="B2363" t="str">
            <v>30919063401</v>
          </cell>
          <cell r="C2363" t="str">
            <v>30919</v>
          </cell>
          <cell r="D2363">
            <v>3401</v>
          </cell>
          <cell r="E2363">
            <v>13000</v>
          </cell>
          <cell r="F2363">
            <v>0</v>
          </cell>
          <cell r="G2363">
            <v>0</v>
          </cell>
          <cell r="H2363">
            <v>6500</v>
          </cell>
          <cell r="I2363">
            <v>0</v>
          </cell>
          <cell r="J2363">
            <v>0</v>
          </cell>
          <cell r="K2363">
            <v>0</v>
          </cell>
          <cell r="L2363">
            <v>0</v>
          </cell>
          <cell r="M2363">
            <v>0</v>
          </cell>
          <cell r="N2363">
            <v>6500</v>
          </cell>
          <cell r="O2363">
            <v>0</v>
          </cell>
          <cell r="P2363">
            <v>0</v>
          </cell>
          <cell r="Q2363">
            <v>0</v>
          </cell>
        </row>
        <row r="2364">
          <cell r="B2364" t="str">
            <v>30919063410</v>
          </cell>
          <cell r="C2364" t="str">
            <v>30919</v>
          </cell>
          <cell r="D2364">
            <v>3410</v>
          </cell>
          <cell r="E2364">
            <v>5000</v>
          </cell>
          <cell r="F2364">
            <v>1000</v>
          </cell>
          <cell r="G2364">
            <v>0</v>
          </cell>
          <cell r="H2364">
            <v>1000</v>
          </cell>
          <cell r="I2364">
            <v>0</v>
          </cell>
          <cell r="J2364">
            <v>1000</v>
          </cell>
          <cell r="K2364">
            <v>0</v>
          </cell>
          <cell r="L2364">
            <v>1000</v>
          </cell>
          <cell r="M2364">
            <v>0</v>
          </cell>
          <cell r="N2364">
            <v>1000</v>
          </cell>
          <cell r="O2364">
            <v>0</v>
          </cell>
          <cell r="P2364">
            <v>0</v>
          </cell>
          <cell r="Q2364">
            <v>0</v>
          </cell>
        </row>
        <row r="2365">
          <cell r="B2365" t="str">
            <v>30920061302</v>
          </cell>
          <cell r="C2365" t="str">
            <v>30920</v>
          </cell>
          <cell r="D2365">
            <v>1302</v>
          </cell>
          <cell r="E2365">
            <v>214000</v>
          </cell>
          <cell r="F2365">
            <v>17833</v>
          </cell>
          <cell r="G2365">
            <v>17833</v>
          </cell>
          <cell r="H2365">
            <v>17833</v>
          </cell>
          <cell r="I2365">
            <v>17833</v>
          </cell>
          <cell r="J2365">
            <v>17833</v>
          </cell>
          <cell r="K2365">
            <v>17833</v>
          </cell>
          <cell r="L2365">
            <v>17833</v>
          </cell>
          <cell r="M2365">
            <v>17833</v>
          </cell>
          <cell r="N2365">
            <v>17833</v>
          </cell>
          <cell r="O2365">
            <v>17833</v>
          </cell>
          <cell r="P2365">
            <v>17833</v>
          </cell>
          <cell r="Q2365">
            <v>17837</v>
          </cell>
        </row>
        <row r="2366">
          <cell r="B2366" t="str">
            <v>30920062103</v>
          </cell>
          <cell r="C2366" t="str">
            <v>30920</v>
          </cell>
          <cell r="D2366">
            <v>2103</v>
          </cell>
          <cell r="E2366">
            <v>55000</v>
          </cell>
          <cell r="F2366">
            <v>4583</v>
          </cell>
          <cell r="G2366">
            <v>4583</v>
          </cell>
          <cell r="H2366">
            <v>4583</v>
          </cell>
          <cell r="I2366">
            <v>4583</v>
          </cell>
          <cell r="J2366">
            <v>4583</v>
          </cell>
          <cell r="K2366">
            <v>4583</v>
          </cell>
          <cell r="L2366">
            <v>4583</v>
          </cell>
          <cell r="M2366">
            <v>4583</v>
          </cell>
          <cell r="N2366">
            <v>4583</v>
          </cell>
          <cell r="O2366">
            <v>4583</v>
          </cell>
          <cell r="P2366">
            <v>4583</v>
          </cell>
          <cell r="Q2366">
            <v>4587</v>
          </cell>
        </row>
        <row r="2367">
          <cell r="B2367" t="str">
            <v>30920062202</v>
          </cell>
          <cell r="C2367" t="str">
            <v>30920</v>
          </cell>
          <cell r="D2367">
            <v>2202</v>
          </cell>
          <cell r="E2367">
            <v>0</v>
          </cell>
          <cell r="F2367">
            <v>0</v>
          </cell>
          <cell r="G2367">
            <v>0</v>
          </cell>
          <cell r="H2367">
            <v>0</v>
          </cell>
          <cell r="I2367">
            <v>0</v>
          </cell>
          <cell r="J2367">
            <v>0</v>
          </cell>
          <cell r="K2367">
            <v>0</v>
          </cell>
          <cell r="L2367">
            <v>0</v>
          </cell>
          <cell r="M2367">
            <v>0</v>
          </cell>
          <cell r="N2367">
            <v>0</v>
          </cell>
          <cell r="O2367">
            <v>0</v>
          </cell>
          <cell r="P2367">
            <v>0</v>
          </cell>
          <cell r="Q2367">
            <v>0</v>
          </cell>
        </row>
        <row r="2368">
          <cell r="B2368" t="str">
            <v>30920062207</v>
          </cell>
          <cell r="C2368" t="str">
            <v>30920</v>
          </cell>
          <cell r="D2368">
            <v>2207</v>
          </cell>
          <cell r="E2368">
            <v>24000</v>
          </cell>
          <cell r="F2368">
            <v>2000</v>
          </cell>
          <cell r="G2368">
            <v>2000</v>
          </cell>
          <cell r="H2368">
            <v>2000</v>
          </cell>
          <cell r="I2368">
            <v>2000</v>
          </cell>
          <cell r="J2368">
            <v>2000</v>
          </cell>
          <cell r="K2368">
            <v>2000</v>
          </cell>
          <cell r="L2368">
            <v>2000</v>
          </cell>
          <cell r="M2368">
            <v>2000</v>
          </cell>
          <cell r="N2368">
            <v>2000</v>
          </cell>
          <cell r="O2368">
            <v>2000</v>
          </cell>
          <cell r="P2368">
            <v>2000</v>
          </cell>
          <cell r="Q2368">
            <v>2000</v>
          </cell>
        </row>
        <row r="2369">
          <cell r="B2369" t="str">
            <v>30920062208</v>
          </cell>
          <cell r="C2369" t="str">
            <v>30920</v>
          </cell>
          <cell r="D2369">
            <v>2208</v>
          </cell>
          <cell r="E2369">
            <v>13800</v>
          </cell>
          <cell r="F2369">
            <v>1150</v>
          </cell>
          <cell r="G2369">
            <v>1150</v>
          </cell>
          <cell r="H2369">
            <v>1150</v>
          </cell>
          <cell r="I2369">
            <v>1150</v>
          </cell>
          <cell r="J2369">
            <v>1150</v>
          </cell>
          <cell r="K2369">
            <v>1150</v>
          </cell>
          <cell r="L2369">
            <v>1150</v>
          </cell>
          <cell r="M2369">
            <v>1150</v>
          </cell>
          <cell r="N2369">
            <v>1150</v>
          </cell>
          <cell r="O2369">
            <v>1150</v>
          </cell>
          <cell r="P2369">
            <v>1150</v>
          </cell>
          <cell r="Q2369">
            <v>1150</v>
          </cell>
        </row>
        <row r="2370">
          <cell r="B2370" t="str">
            <v>30920062306</v>
          </cell>
          <cell r="C2370" t="str">
            <v>30920</v>
          </cell>
          <cell r="D2370">
            <v>2306</v>
          </cell>
          <cell r="E2370">
            <v>0</v>
          </cell>
          <cell r="F2370">
            <v>0</v>
          </cell>
          <cell r="G2370">
            <v>0</v>
          </cell>
          <cell r="H2370">
            <v>0</v>
          </cell>
          <cell r="I2370">
            <v>0</v>
          </cell>
          <cell r="J2370">
            <v>0</v>
          </cell>
          <cell r="K2370">
            <v>0</v>
          </cell>
          <cell r="L2370">
            <v>0</v>
          </cell>
          <cell r="M2370">
            <v>0</v>
          </cell>
          <cell r="N2370">
            <v>0</v>
          </cell>
          <cell r="O2370">
            <v>0</v>
          </cell>
          <cell r="P2370">
            <v>0</v>
          </cell>
          <cell r="Q2370">
            <v>0</v>
          </cell>
        </row>
        <row r="2371">
          <cell r="B2371" t="str">
            <v>30920062701</v>
          </cell>
          <cell r="C2371" t="str">
            <v>30920</v>
          </cell>
          <cell r="D2371">
            <v>2701</v>
          </cell>
          <cell r="E2371">
            <v>180000</v>
          </cell>
          <cell r="F2371">
            <v>15000</v>
          </cell>
          <cell r="G2371">
            <v>15000</v>
          </cell>
          <cell r="H2371">
            <v>15000</v>
          </cell>
          <cell r="I2371">
            <v>15000</v>
          </cell>
          <cell r="J2371">
            <v>15000</v>
          </cell>
          <cell r="K2371">
            <v>15000</v>
          </cell>
          <cell r="L2371">
            <v>15000</v>
          </cell>
          <cell r="M2371">
            <v>15000</v>
          </cell>
          <cell r="N2371">
            <v>15000</v>
          </cell>
          <cell r="O2371">
            <v>15000</v>
          </cell>
          <cell r="P2371">
            <v>15000</v>
          </cell>
          <cell r="Q2371">
            <v>15000</v>
          </cell>
        </row>
        <row r="2372">
          <cell r="B2372" t="str">
            <v>30920062702</v>
          </cell>
          <cell r="C2372" t="str">
            <v>30920</v>
          </cell>
          <cell r="D2372">
            <v>2702</v>
          </cell>
          <cell r="E2372">
            <v>0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</row>
        <row r="2373">
          <cell r="B2373" t="str">
            <v>30920062705</v>
          </cell>
          <cell r="C2373" t="str">
            <v>30920</v>
          </cell>
          <cell r="D2373">
            <v>2705</v>
          </cell>
          <cell r="E2373">
            <v>8400</v>
          </cell>
          <cell r="F2373">
            <v>700</v>
          </cell>
          <cell r="G2373">
            <v>700</v>
          </cell>
          <cell r="H2373">
            <v>700</v>
          </cell>
          <cell r="I2373">
            <v>700</v>
          </cell>
          <cell r="J2373">
            <v>700</v>
          </cell>
          <cell r="K2373">
            <v>700</v>
          </cell>
          <cell r="L2373">
            <v>700</v>
          </cell>
          <cell r="M2373">
            <v>700</v>
          </cell>
          <cell r="N2373">
            <v>700</v>
          </cell>
          <cell r="O2373">
            <v>700</v>
          </cell>
          <cell r="P2373">
            <v>700</v>
          </cell>
          <cell r="Q2373">
            <v>700</v>
          </cell>
        </row>
        <row r="2374">
          <cell r="B2374" t="str">
            <v>30920062900</v>
          </cell>
          <cell r="C2374" t="str">
            <v>30920</v>
          </cell>
          <cell r="D2374">
            <v>2900</v>
          </cell>
          <cell r="E2374">
            <v>60000</v>
          </cell>
          <cell r="F2374">
            <v>5000</v>
          </cell>
          <cell r="G2374">
            <v>5000</v>
          </cell>
          <cell r="H2374">
            <v>5000</v>
          </cell>
          <cell r="I2374">
            <v>5000</v>
          </cell>
          <cell r="J2374">
            <v>5000</v>
          </cell>
          <cell r="K2374">
            <v>5000</v>
          </cell>
          <cell r="L2374">
            <v>5000</v>
          </cell>
          <cell r="M2374">
            <v>5000</v>
          </cell>
          <cell r="N2374">
            <v>5000</v>
          </cell>
          <cell r="O2374">
            <v>5000</v>
          </cell>
          <cell r="P2374">
            <v>5000</v>
          </cell>
          <cell r="Q2374">
            <v>5000</v>
          </cell>
        </row>
        <row r="2375">
          <cell r="B2375" t="str">
            <v>30920062907</v>
          </cell>
          <cell r="C2375" t="str">
            <v>30920</v>
          </cell>
          <cell r="D2375">
            <v>2907</v>
          </cell>
          <cell r="E2375">
            <v>12000</v>
          </cell>
          <cell r="F2375">
            <v>1000</v>
          </cell>
          <cell r="G2375">
            <v>1000</v>
          </cell>
          <cell r="H2375">
            <v>1000</v>
          </cell>
          <cell r="I2375">
            <v>1000</v>
          </cell>
          <cell r="J2375">
            <v>1000</v>
          </cell>
          <cell r="K2375">
            <v>1000</v>
          </cell>
          <cell r="L2375">
            <v>1000</v>
          </cell>
          <cell r="M2375">
            <v>1000</v>
          </cell>
          <cell r="N2375">
            <v>1000</v>
          </cell>
          <cell r="O2375">
            <v>1000</v>
          </cell>
          <cell r="P2375">
            <v>1000</v>
          </cell>
          <cell r="Q2375">
            <v>1000</v>
          </cell>
        </row>
        <row r="2376">
          <cell r="B2376" t="str">
            <v>30920062908</v>
          </cell>
          <cell r="C2376" t="str">
            <v>30920</v>
          </cell>
          <cell r="D2376">
            <v>2908</v>
          </cell>
          <cell r="E2376">
            <v>18900</v>
          </cell>
          <cell r="F2376">
            <v>1575</v>
          </cell>
          <cell r="G2376">
            <v>1575</v>
          </cell>
          <cell r="H2376">
            <v>1575</v>
          </cell>
          <cell r="I2376">
            <v>1575</v>
          </cell>
          <cell r="J2376">
            <v>1575</v>
          </cell>
          <cell r="K2376">
            <v>1575</v>
          </cell>
          <cell r="L2376">
            <v>1575</v>
          </cell>
          <cell r="M2376">
            <v>1575</v>
          </cell>
          <cell r="N2376">
            <v>1575</v>
          </cell>
          <cell r="O2376">
            <v>1575</v>
          </cell>
          <cell r="P2376">
            <v>1575</v>
          </cell>
          <cell r="Q2376">
            <v>1575</v>
          </cell>
        </row>
        <row r="2377">
          <cell r="B2377" t="str">
            <v>30920063101</v>
          </cell>
          <cell r="C2377" t="str">
            <v>30920</v>
          </cell>
          <cell r="D2377">
            <v>3101</v>
          </cell>
          <cell r="E2377">
            <v>72000</v>
          </cell>
          <cell r="F2377">
            <v>6000</v>
          </cell>
          <cell r="G2377">
            <v>6000</v>
          </cell>
          <cell r="H2377">
            <v>6000</v>
          </cell>
          <cell r="I2377">
            <v>6000</v>
          </cell>
          <cell r="J2377">
            <v>6000</v>
          </cell>
          <cell r="K2377">
            <v>6000</v>
          </cell>
          <cell r="L2377">
            <v>6000</v>
          </cell>
          <cell r="M2377">
            <v>6000</v>
          </cell>
          <cell r="N2377">
            <v>6000</v>
          </cell>
          <cell r="O2377">
            <v>6000</v>
          </cell>
          <cell r="P2377">
            <v>6000</v>
          </cell>
          <cell r="Q2377">
            <v>6000</v>
          </cell>
        </row>
        <row r="2378">
          <cell r="B2378" t="str">
            <v>30920063103</v>
          </cell>
          <cell r="C2378" t="str">
            <v>30920</v>
          </cell>
          <cell r="D2378">
            <v>3103</v>
          </cell>
          <cell r="E2378">
            <v>18000</v>
          </cell>
          <cell r="F2378">
            <v>1500</v>
          </cell>
          <cell r="G2378">
            <v>1500</v>
          </cell>
          <cell r="H2378">
            <v>1500</v>
          </cell>
          <cell r="I2378">
            <v>1500</v>
          </cell>
          <cell r="J2378">
            <v>1500</v>
          </cell>
          <cell r="K2378">
            <v>1500</v>
          </cell>
          <cell r="L2378">
            <v>1500</v>
          </cell>
          <cell r="M2378">
            <v>1500</v>
          </cell>
          <cell r="N2378">
            <v>1500</v>
          </cell>
          <cell r="O2378">
            <v>1500</v>
          </cell>
          <cell r="P2378">
            <v>1500</v>
          </cell>
          <cell r="Q2378">
            <v>1500</v>
          </cell>
        </row>
        <row r="2379">
          <cell r="B2379" t="str">
            <v>30920063302</v>
          </cell>
          <cell r="C2379" t="str">
            <v>30920</v>
          </cell>
          <cell r="D2379">
            <v>3302</v>
          </cell>
          <cell r="E2379">
            <v>292300</v>
          </cell>
          <cell r="F2379">
            <v>24358</v>
          </cell>
          <cell r="G2379">
            <v>24358</v>
          </cell>
          <cell r="H2379">
            <v>24358</v>
          </cell>
          <cell r="I2379">
            <v>24358</v>
          </cell>
          <cell r="J2379">
            <v>24358</v>
          </cell>
          <cell r="K2379">
            <v>24358</v>
          </cell>
          <cell r="L2379">
            <v>24358</v>
          </cell>
          <cell r="M2379">
            <v>24358</v>
          </cell>
          <cell r="N2379">
            <v>24358</v>
          </cell>
          <cell r="O2379">
            <v>24358</v>
          </cell>
          <cell r="P2379">
            <v>24358</v>
          </cell>
          <cell r="Q2379">
            <v>24362</v>
          </cell>
        </row>
        <row r="2380">
          <cell r="B2380" t="str">
            <v>30920063303</v>
          </cell>
          <cell r="C2380" t="str">
            <v>30920</v>
          </cell>
          <cell r="D2380">
            <v>3303</v>
          </cell>
          <cell r="E2380">
            <v>36000</v>
          </cell>
          <cell r="F2380">
            <v>3000</v>
          </cell>
          <cell r="G2380">
            <v>3000</v>
          </cell>
          <cell r="H2380">
            <v>3000</v>
          </cell>
          <cell r="I2380">
            <v>3000</v>
          </cell>
          <cell r="J2380">
            <v>3000</v>
          </cell>
          <cell r="K2380">
            <v>3000</v>
          </cell>
          <cell r="L2380">
            <v>3000</v>
          </cell>
          <cell r="M2380">
            <v>3000</v>
          </cell>
          <cell r="N2380">
            <v>3000</v>
          </cell>
          <cell r="O2380">
            <v>3000</v>
          </cell>
          <cell r="P2380">
            <v>3000</v>
          </cell>
          <cell r="Q2380">
            <v>3000</v>
          </cell>
        </row>
        <row r="2381">
          <cell r="B2381" t="str">
            <v>30921061302</v>
          </cell>
          <cell r="C2381" t="str">
            <v>30921</v>
          </cell>
          <cell r="D2381">
            <v>1302</v>
          </cell>
          <cell r="E2381">
            <v>0</v>
          </cell>
          <cell r="F2381">
            <v>0</v>
          </cell>
          <cell r="G2381">
            <v>0</v>
          </cell>
          <cell r="H2381">
            <v>0</v>
          </cell>
          <cell r="I2381">
            <v>0</v>
          </cell>
          <cell r="J2381">
            <v>0</v>
          </cell>
          <cell r="K2381">
            <v>0</v>
          </cell>
          <cell r="L2381">
            <v>0</v>
          </cell>
          <cell r="M2381">
            <v>0</v>
          </cell>
          <cell r="N2381">
            <v>0</v>
          </cell>
          <cell r="O2381">
            <v>0</v>
          </cell>
          <cell r="P2381">
            <v>0</v>
          </cell>
          <cell r="Q2381">
            <v>0</v>
          </cell>
        </row>
        <row r="2382">
          <cell r="B2382" t="str">
            <v>30921062103</v>
          </cell>
          <cell r="C2382" t="str">
            <v>30921</v>
          </cell>
          <cell r="D2382">
            <v>2103</v>
          </cell>
          <cell r="E2382">
            <v>0</v>
          </cell>
          <cell r="F2382">
            <v>0</v>
          </cell>
          <cell r="G2382">
            <v>0</v>
          </cell>
          <cell r="H2382">
            <v>0</v>
          </cell>
          <cell r="I2382">
            <v>0</v>
          </cell>
          <cell r="J2382">
            <v>0</v>
          </cell>
          <cell r="K2382">
            <v>0</v>
          </cell>
          <cell r="L2382">
            <v>0</v>
          </cell>
          <cell r="M2382">
            <v>0</v>
          </cell>
          <cell r="N2382">
            <v>0</v>
          </cell>
          <cell r="O2382">
            <v>0</v>
          </cell>
          <cell r="P2382">
            <v>0</v>
          </cell>
          <cell r="Q2382">
            <v>0</v>
          </cell>
        </row>
        <row r="2383">
          <cell r="B2383" t="str">
            <v>30921062202</v>
          </cell>
          <cell r="C2383" t="str">
            <v>30921</v>
          </cell>
          <cell r="D2383">
            <v>2202</v>
          </cell>
          <cell r="E2383">
            <v>1</v>
          </cell>
          <cell r="F2383">
            <v>1</v>
          </cell>
          <cell r="G2383">
            <v>0</v>
          </cell>
          <cell r="H2383">
            <v>0</v>
          </cell>
          <cell r="I2383">
            <v>0</v>
          </cell>
          <cell r="J2383">
            <v>0</v>
          </cell>
          <cell r="K2383">
            <v>0</v>
          </cell>
          <cell r="L2383">
            <v>0</v>
          </cell>
          <cell r="M2383">
            <v>0</v>
          </cell>
          <cell r="N2383">
            <v>0</v>
          </cell>
          <cell r="O2383">
            <v>0</v>
          </cell>
          <cell r="P2383">
            <v>0</v>
          </cell>
          <cell r="Q2383">
            <v>0</v>
          </cell>
        </row>
        <row r="2384">
          <cell r="B2384" t="str">
            <v>30921062207</v>
          </cell>
          <cell r="C2384" t="str">
            <v>30921</v>
          </cell>
          <cell r="D2384">
            <v>2207</v>
          </cell>
          <cell r="E2384">
            <v>0</v>
          </cell>
          <cell r="F2384">
            <v>0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</row>
        <row r="2385">
          <cell r="B2385" t="str">
            <v>30921062306</v>
          </cell>
          <cell r="C2385" t="str">
            <v>30921</v>
          </cell>
          <cell r="D2385">
            <v>2306</v>
          </cell>
          <cell r="E2385">
            <v>0</v>
          </cell>
          <cell r="F2385">
            <v>0</v>
          </cell>
          <cell r="G2385">
            <v>0</v>
          </cell>
          <cell r="H2385">
            <v>0</v>
          </cell>
          <cell r="I2385">
            <v>0</v>
          </cell>
          <cell r="J2385">
            <v>0</v>
          </cell>
          <cell r="K2385">
            <v>0</v>
          </cell>
          <cell r="L2385">
            <v>0</v>
          </cell>
          <cell r="M2385">
            <v>0</v>
          </cell>
          <cell r="N2385">
            <v>0</v>
          </cell>
          <cell r="O2385">
            <v>0</v>
          </cell>
          <cell r="P2385">
            <v>0</v>
          </cell>
          <cell r="Q2385">
            <v>0</v>
          </cell>
        </row>
        <row r="2386">
          <cell r="B2386" t="str">
            <v>30921062701</v>
          </cell>
          <cell r="C2386" t="str">
            <v>30921</v>
          </cell>
          <cell r="D2386">
            <v>2701</v>
          </cell>
          <cell r="E2386">
            <v>0</v>
          </cell>
          <cell r="F2386">
            <v>0</v>
          </cell>
          <cell r="G2386">
            <v>0</v>
          </cell>
          <cell r="H2386">
            <v>0</v>
          </cell>
          <cell r="I2386">
            <v>0</v>
          </cell>
          <cell r="J2386">
            <v>0</v>
          </cell>
          <cell r="K2386">
            <v>0</v>
          </cell>
          <cell r="L2386">
            <v>0</v>
          </cell>
          <cell r="M2386">
            <v>0</v>
          </cell>
          <cell r="N2386">
            <v>0</v>
          </cell>
          <cell r="O2386">
            <v>0</v>
          </cell>
          <cell r="P2386">
            <v>0</v>
          </cell>
          <cell r="Q2386">
            <v>0</v>
          </cell>
        </row>
        <row r="2387">
          <cell r="B2387" t="str">
            <v>30921062702</v>
          </cell>
          <cell r="C2387" t="str">
            <v>30921</v>
          </cell>
          <cell r="D2387">
            <v>2702</v>
          </cell>
          <cell r="E2387">
            <v>0</v>
          </cell>
          <cell r="F2387">
            <v>0</v>
          </cell>
          <cell r="G2387">
            <v>0</v>
          </cell>
          <cell r="H2387">
            <v>0</v>
          </cell>
          <cell r="I2387">
            <v>0</v>
          </cell>
          <cell r="J2387">
            <v>0</v>
          </cell>
          <cell r="K2387">
            <v>0</v>
          </cell>
          <cell r="L2387">
            <v>0</v>
          </cell>
          <cell r="M2387">
            <v>0</v>
          </cell>
          <cell r="N2387">
            <v>0</v>
          </cell>
          <cell r="O2387">
            <v>0</v>
          </cell>
          <cell r="P2387">
            <v>0</v>
          </cell>
          <cell r="Q2387">
            <v>0</v>
          </cell>
        </row>
        <row r="2388">
          <cell r="B2388" t="str">
            <v>30921062705</v>
          </cell>
          <cell r="C2388" t="str">
            <v>30921</v>
          </cell>
          <cell r="D2388">
            <v>2705</v>
          </cell>
          <cell r="E2388">
            <v>0</v>
          </cell>
          <cell r="F2388">
            <v>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</row>
        <row r="2389">
          <cell r="B2389" t="str">
            <v>30921062900</v>
          </cell>
          <cell r="C2389" t="str">
            <v>30921</v>
          </cell>
          <cell r="D2389">
            <v>2900</v>
          </cell>
          <cell r="E2389">
            <v>0</v>
          </cell>
          <cell r="F2389">
            <v>0</v>
          </cell>
          <cell r="G2389">
            <v>0</v>
          </cell>
          <cell r="H2389">
            <v>0</v>
          </cell>
          <cell r="I2389">
            <v>0</v>
          </cell>
          <cell r="J2389">
            <v>0</v>
          </cell>
          <cell r="K2389">
            <v>0</v>
          </cell>
          <cell r="L2389">
            <v>0</v>
          </cell>
          <cell r="M2389">
            <v>0</v>
          </cell>
          <cell r="N2389">
            <v>0</v>
          </cell>
          <cell r="O2389">
            <v>0</v>
          </cell>
          <cell r="P2389">
            <v>0</v>
          </cell>
          <cell r="Q2389">
            <v>0</v>
          </cell>
        </row>
        <row r="2390">
          <cell r="B2390" t="str">
            <v>30921062907</v>
          </cell>
          <cell r="C2390" t="str">
            <v>30921</v>
          </cell>
          <cell r="D2390">
            <v>2907</v>
          </cell>
          <cell r="E2390">
            <v>0</v>
          </cell>
          <cell r="F2390">
            <v>0</v>
          </cell>
          <cell r="G2390">
            <v>0</v>
          </cell>
          <cell r="H2390">
            <v>0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</row>
        <row r="2391">
          <cell r="B2391" t="str">
            <v>30921062908</v>
          </cell>
          <cell r="C2391" t="str">
            <v>30921</v>
          </cell>
          <cell r="D2391">
            <v>2908</v>
          </cell>
          <cell r="E2391">
            <v>0</v>
          </cell>
          <cell r="F2391">
            <v>0</v>
          </cell>
          <cell r="G2391">
            <v>0</v>
          </cell>
          <cell r="H2391">
            <v>0</v>
          </cell>
          <cell r="I2391">
            <v>0</v>
          </cell>
          <cell r="J2391">
            <v>0</v>
          </cell>
          <cell r="K2391">
            <v>0</v>
          </cell>
          <cell r="L2391">
            <v>0</v>
          </cell>
          <cell r="M2391">
            <v>0</v>
          </cell>
          <cell r="N2391">
            <v>0</v>
          </cell>
          <cell r="O2391">
            <v>0</v>
          </cell>
          <cell r="P2391">
            <v>0</v>
          </cell>
          <cell r="Q2391">
            <v>0</v>
          </cell>
        </row>
        <row r="2392">
          <cell r="B2392" t="str">
            <v>30921063101</v>
          </cell>
          <cell r="C2392" t="str">
            <v>30921</v>
          </cell>
          <cell r="D2392">
            <v>3101</v>
          </cell>
          <cell r="E2392">
            <v>0</v>
          </cell>
          <cell r="F2392">
            <v>0</v>
          </cell>
          <cell r="G2392">
            <v>0</v>
          </cell>
          <cell r="H2392">
            <v>0</v>
          </cell>
          <cell r="I2392">
            <v>0</v>
          </cell>
          <cell r="J2392">
            <v>0</v>
          </cell>
          <cell r="K2392">
            <v>0</v>
          </cell>
          <cell r="L2392">
            <v>0</v>
          </cell>
          <cell r="M2392">
            <v>0</v>
          </cell>
          <cell r="N2392">
            <v>0</v>
          </cell>
          <cell r="O2392">
            <v>0</v>
          </cell>
          <cell r="P2392">
            <v>0</v>
          </cell>
          <cell r="Q2392">
            <v>0</v>
          </cell>
        </row>
        <row r="2393">
          <cell r="B2393" t="str">
            <v>30921063103</v>
          </cell>
          <cell r="C2393" t="str">
            <v>30921</v>
          </cell>
          <cell r="D2393">
            <v>3103</v>
          </cell>
          <cell r="E2393">
            <v>0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0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</row>
        <row r="2394">
          <cell r="B2394" t="str">
            <v>30921063302</v>
          </cell>
          <cell r="C2394" t="str">
            <v>30921</v>
          </cell>
          <cell r="D2394">
            <v>3302</v>
          </cell>
          <cell r="E2394">
            <v>0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</row>
        <row r="2395">
          <cell r="B2395" t="str">
            <v>30921063303</v>
          </cell>
          <cell r="C2395" t="str">
            <v>30921</v>
          </cell>
          <cell r="D2395">
            <v>3303</v>
          </cell>
          <cell r="E2395">
            <v>0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</row>
        <row r="2396">
          <cell r="B2396" t="str">
            <v>30922061302</v>
          </cell>
          <cell r="C2396" t="str">
            <v>30922</v>
          </cell>
          <cell r="D2396">
            <v>1302</v>
          </cell>
          <cell r="E2396">
            <v>0</v>
          </cell>
          <cell r="F2396">
            <v>0</v>
          </cell>
          <cell r="G2396">
            <v>0</v>
          </cell>
          <cell r="H2396">
            <v>0</v>
          </cell>
          <cell r="I2396">
            <v>0</v>
          </cell>
          <cell r="J2396">
            <v>0</v>
          </cell>
          <cell r="K2396">
            <v>0</v>
          </cell>
          <cell r="L2396">
            <v>0</v>
          </cell>
          <cell r="M2396">
            <v>0</v>
          </cell>
          <cell r="N2396">
            <v>0</v>
          </cell>
          <cell r="O2396">
            <v>0</v>
          </cell>
          <cell r="P2396">
            <v>0</v>
          </cell>
          <cell r="Q2396">
            <v>0</v>
          </cell>
        </row>
        <row r="2397">
          <cell r="B2397" t="str">
            <v>30922062103</v>
          </cell>
          <cell r="C2397" t="str">
            <v>30922</v>
          </cell>
          <cell r="D2397">
            <v>2103</v>
          </cell>
          <cell r="E2397">
            <v>0</v>
          </cell>
          <cell r="F2397">
            <v>0</v>
          </cell>
          <cell r="G2397">
            <v>0</v>
          </cell>
          <cell r="H2397">
            <v>0</v>
          </cell>
          <cell r="I2397">
            <v>0</v>
          </cell>
          <cell r="J2397">
            <v>0</v>
          </cell>
          <cell r="K2397">
            <v>0</v>
          </cell>
          <cell r="L2397">
            <v>0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</row>
        <row r="2398">
          <cell r="B2398" t="str">
            <v>30922062202</v>
          </cell>
          <cell r="C2398" t="str">
            <v>30922</v>
          </cell>
          <cell r="D2398">
            <v>2202</v>
          </cell>
          <cell r="E2398">
            <v>1</v>
          </cell>
          <cell r="F2398">
            <v>1</v>
          </cell>
          <cell r="G2398">
            <v>0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</row>
        <row r="2399">
          <cell r="B2399" t="str">
            <v>30922062306</v>
          </cell>
          <cell r="C2399" t="str">
            <v>30922</v>
          </cell>
          <cell r="D2399">
            <v>2306</v>
          </cell>
          <cell r="E2399">
            <v>0</v>
          </cell>
          <cell r="F2399">
            <v>0</v>
          </cell>
          <cell r="G2399">
            <v>0</v>
          </cell>
          <cell r="H2399">
            <v>0</v>
          </cell>
          <cell r="I2399">
            <v>0</v>
          </cell>
          <cell r="J2399">
            <v>0</v>
          </cell>
          <cell r="K2399">
            <v>0</v>
          </cell>
          <cell r="L2399">
            <v>0</v>
          </cell>
          <cell r="M2399">
            <v>0</v>
          </cell>
          <cell r="N2399">
            <v>0</v>
          </cell>
          <cell r="O2399">
            <v>0</v>
          </cell>
          <cell r="P2399">
            <v>0</v>
          </cell>
          <cell r="Q2399">
            <v>0</v>
          </cell>
        </row>
        <row r="2400">
          <cell r="B2400" t="str">
            <v>30922062701</v>
          </cell>
          <cell r="C2400" t="str">
            <v>30922</v>
          </cell>
          <cell r="D2400">
            <v>2701</v>
          </cell>
          <cell r="E2400">
            <v>0</v>
          </cell>
          <cell r="F2400">
            <v>0</v>
          </cell>
          <cell r="G2400">
            <v>0</v>
          </cell>
          <cell r="H2400">
            <v>0</v>
          </cell>
          <cell r="I2400">
            <v>0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0</v>
          </cell>
          <cell r="O2400">
            <v>0</v>
          </cell>
          <cell r="P2400">
            <v>0</v>
          </cell>
          <cell r="Q2400">
            <v>0</v>
          </cell>
        </row>
        <row r="2401">
          <cell r="B2401" t="str">
            <v>30922062702</v>
          </cell>
          <cell r="C2401" t="str">
            <v>30922</v>
          </cell>
          <cell r="D2401">
            <v>2702</v>
          </cell>
          <cell r="E2401">
            <v>0</v>
          </cell>
          <cell r="F2401">
            <v>0</v>
          </cell>
          <cell r="G2401">
            <v>0</v>
          </cell>
          <cell r="H2401">
            <v>0</v>
          </cell>
          <cell r="I2401">
            <v>0</v>
          </cell>
          <cell r="J2401">
            <v>0</v>
          </cell>
          <cell r="K2401">
            <v>0</v>
          </cell>
          <cell r="L2401">
            <v>0</v>
          </cell>
          <cell r="M2401">
            <v>0</v>
          </cell>
          <cell r="N2401">
            <v>0</v>
          </cell>
          <cell r="O2401">
            <v>0</v>
          </cell>
          <cell r="P2401">
            <v>0</v>
          </cell>
          <cell r="Q2401">
            <v>0</v>
          </cell>
        </row>
        <row r="2402">
          <cell r="B2402" t="str">
            <v>30922062705</v>
          </cell>
          <cell r="C2402" t="str">
            <v>30922</v>
          </cell>
          <cell r="D2402">
            <v>2705</v>
          </cell>
          <cell r="E2402">
            <v>0</v>
          </cell>
          <cell r="F2402">
            <v>0</v>
          </cell>
          <cell r="G2402">
            <v>0</v>
          </cell>
          <cell r="H2402">
            <v>0</v>
          </cell>
          <cell r="I2402">
            <v>0</v>
          </cell>
          <cell r="J2402">
            <v>0</v>
          </cell>
          <cell r="K2402">
            <v>0</v>
          </cell>
          <cell r="L2402">
            <v>0</v>
          </cell>
          <cell r="M2402">
            <v>0</v>
          </cell>
          <cell r="N2402">
            <v>0</v>
          </cell>
          <cell r="O2402">
            <v>0</v>
          </cell>
          <cell r="P2402">
            <v>0</v>
          </cell>
          <cell r="Q2402">
            <v>0</v>
          </cell>
        </row>
        <row r="2403">
          <cell r="B2403" t="str">
            <v>30922062900</v>
          </cell>
          <cell r="C2403" t="str">
            <v>30922</v>
          </cell>
          <cell r="D2403">
            <v>2900</v>
          </cell>
          <cell r="E2403">
            <v>0</v>
          </cell>
          <cell r="F2403">
            <v>0</v>
          </cell>
          <cell r="G2403">
            <v>0</v>
          </cell>
          <cell r="H2403">
            <v>0</v>
          </cell>
          <cell r="I2403">
            <v>0</v>
          </cell>
          <cell r="J2403">
            <v>0</v>
          </cell>
          <cell r="K2403">
            <v>0</v>
          </cell>
          <cell r="L2403">
            <v>0</v>
          </cell>
          <cell r="M2403">
            <v>0</v>
          </cell>
          <cell r="N2403">
            <v>0</v>
          </cell>
          <cell r="O2403">
            <v>0</v>
          </cell>
          <cell r="P2403">
            <v>0</v>
          </cell>
          <cell r="Q2403">
            <v>0</v>
          </cell>
        </row>
        <row r="2404">
          <cell r="B2404" t="str">
            <v>30922062907</v>
          </cell>
          <cell r="C2404" t="str">
            <v>30922</v>
          </cell>
          <cell r="D2404">
            <v>2907</v>
          </cell>
          <cell r="E2404">
            <v>0</v>
          </cell>
          <cell r="F2404">
            <v>0</v>
          </cell>
          <cell r="G2404">
            <v>0</v>
          </cell>
          <cell r="H2404">
            <v>0</v>
          </cell>
          <cell r="I2404">
            <v>0</v>
          </cell>
          <cell r="J2404">
            <v>0</v>
          </cell>
          <cell r="K2404">
            <v>0</v>
          </cell>
          <cell r="L2404">
            <v>0</v>
          </cell>
          <cell r="M2404">
            <v>0</v>
          </cell>
          <cell r="N2404">
            <v>0</v>
          </cell>
          <cell r="O2404">
            <v>0</v>
          </cell>
          <cell r="P2404">
            <v>0</v>
          </cell>
          <cell r="Q2404">
            <v>0</v>
          </cell>
        </row>
        <row r="2405">
          <cell r="B2405" t="str">
            <v>30922062908</v>
          </cell>
          <cell r="C2405" t="str">
            <v>30922</v>
          </cell>
          <cell r="D2405">
            <v>2908</v>
          </cell>
          <cell r="E2405">
            <v>0</v>
          </cell>
          <cell r="F2405">
            <v>0</v>
          </cell>
          <cell r="G2405">
            <v>0</v>
          </cell>
          <cell r="H2405">
            <v>0</v>
          </cell>
          <cell r="I2405">
            <v>0</v>
          </cell>
          <cell r="J2405">
            <v>0</v>
          </cell>
          <cell r="K2405">
            <v>0</v>
          </cell>
          <cell r="L2405">
            <v>0</v>
          </cell>
          <cell r="M2405">
            <v>0</v>
          </cell>
          <cell r="N2405">
            <v>0</v>
          </cell>
          <cell r="O2405">
            <v>0</v>
          </cell>
          <cell r="P2405">
            <v>0</v>
          </cell>
          <cell r="Q2405">
            <v>0</v>
          </cell>
        </row>
        <row r="2406">
          <cell r="B2406" t="str">
            <v>30922063101</v>
          </cell>
          <cell r="C2406" t="str">
            <v>30922</v>
          </cell>
          <cell r="D2406">
            <v>3101</v>
          </cell>
          <cell r="E2406">
            <v>0</v>
          </cell>
          <cell r="F2406">
            <v>0</v>
          </cell>
          <cell r="G2406">
            <v>0</v>
          </cell>
          <cell r="H2406">
            <v>0</v>
          </cell>
          <cell r="I2406">
            <v>0</v>
          </cell>
          <cell r="J2406">
            <v>0</v>
          </cell>
          <cell r="K2406">
            <v>0</v>
          </cell>
          <cell r="L2406">
            <v>0</v>
          </cell>
          <cell r="M2406">
            <v>0</v>
          </cell>
          <cell r="N2406">
            <v>0</v>
          </cell>
          <cell r="O2406">
            <v>0</v>
          </cell>
          <cell r="P2406">
            <v>0</v>
          </cell>
          <cell r="Q2406">
            <v>0</v>
          </cell>
        </row>
        <row r="2407">
          <cell r="B2407" t="str">
            <v>30922063103</v>
          </cell>
          <cell r="C2407" t="str">
            <v>30922</v>
          </cell>
          <cell r="D2407">
            <v>3103</v>
          </cell>
          <cell r="E2407">
            <v>0</v>
          </cell>
          <cell r="F2407">
            <v>0</v>
          </cell>
          <cell r="G2407">
            <v>0</v>
          </cell>
          <cell r="H2407">
            <v>0</v>
          </cell>
          <cell r="I2407">
            <v>0</v>
          </cell>
          <cell r="J2407">
            <v>0</v>
          </cell>
          <cell r="K2407">
            <v>0</v>
          </cell>
          <cell r="L2407">
            <v>0</v>
          </cell>
          <cell r="M2407">
            <v>0</v>
          </cell>
          <cell r="N2407">
            <v>0</v>
          </cell>
          <cell r="O2407">
            <v>0</v>
          </cell>
          <cell r="P2407">
            <v>0</v>
          </cell>
          <cell r="Q2407">
            <v>0</v>
          </cell>
        </row>
        <row r="2408">
          <cell r="B2408" t="str">
            <v>30922063302</v>
          </cell>
          <cell r="C2408" t="str">
            <v>30922</v>
          </cell>
          <cell r="D2408">
            <v>3302</v>
          </cell>
          <cell r="E2408">
            <v>0</v>
          </cell>
          <cell r="F2408">
            <v>0</v>
          </cell>
          <cell r="G2408">
            <v>0</v>
          </cell>
          <cell r="H2408">
            <v>0</v>
          </cell>
          <cell r="I2408">
            <v>0</v>
          </cell>
          <cell r="J2408">
            <v>0</v>
          </cell>
          <cell r="K2408">
            <v>0</v>
          </cell>
          <cell r="L2408">
            <v>0</v>
          </cell>
          <cell r="M2408">
            <v>0</v>
          </cell>
          <cell r="N2408">
            <v>0</v>
          </cell>
          <cell r="O2408">
            <v>0</v>
          </cell>
          <cell r="P2408">
            <v>0</v>
          </cell>
          <cell r="Q2408">
            <v>0</v>
          </cell>
        </row>
        <row r="2409">
          <cell r="B2409" t="str">
            <v>30922063303</v>
          </cell>
          <cell r="C2409" t="str">
            <v>30922</v>
          </cell>
          <cell r="D2409">
            <v>3303</v>
          </cell>
          <cell r="E2409">
            <v>0</v>
          </cell>
          <cell r="F2409">
            <v>0</v>
          </cell>
          <cell r="G2409">
            <v>0</v>
          </cell>
          <cell r="H2409">
            <v>0</v>
          </cell>
          <cell r="I2409">
            <v>0</v>
          </cell>
          <cell r="J2409">
            <v>0</v>
          </cell>
          <cell r="K2409">
            <v>0</v>
          </cell>
          <cell r="L2409">
            <v>0</v>
          </cell>
          <cell r="M2409">
            <v>0</v>
          </cell>
          <cell r="N2409">
            <v>0</v>
          </cell>
          <cell r="O2409">
            <v>0</v>
          </cell>
          <cell r="P2409">
            <v>0</v>
          </cell>
          <cell r="Q2409">
            <v>0</v>
          </cell>
        </row>
        <row r="2410">
          <cell r="B2410" t="str">
            <v>30923061302</v>
          </cell>
          <cell r="C2410" t="str">
            <v>30923</v>
          </cell>
          <cell r="D2410">
            <v>1302</v>
          </cell>
          <cell r="E2410">
            <v>20000</v>
          </cell>
          <cell r="F2410">
            <v>1666</v>
          </cell>
          <cell r="G2410">
            <v>1666</v>
          </cell>
          <cell r="H2410">
            <v>1666</v>
          </cell>
          <cell r="I2410">
            <v>1666</v>
          </cell>
          <cell r="J2410">
            <v>1666</v>
          </cell>
          <cell r="K2410">
            <v>1666</v>
          </cell>
          <cell r="L2410">
            <v>1666</v>
          </cell>
          <cell r="M2410">
            <v>1666</v>
          </cell>
          <cell r="N2410">
            <v>1666</v>
          </cell>
          <cell r="O2410">
            <v>1666</v>
          </cell>
          <cell r="P2410">
            <v>1666</v>
          </cell>
          <cell r="Q2410">
            <v>1674</v>
          </cell>
        </row>
        <row r="2411">
          <cell r="B2411" t="str">
            <v>30923062202</v>
          </cell>
          <cell r="C2411" t="str">
            <v>30923</v>
          </cell>
          <cell r="D2411">
            <v>2202</v>
          </cell>
          <cell r="E2411">
            <v>89200</v>
          </cell>
          <cell r="F2411">
            <v>7433</v>
          </cell>
          <cell r="G2411">
            <v>7433</v>
          </cell>
          <cell r="H2411">
            <v>7433</v>
          </cell>
          <cell r="I2411">
            <v>7433</v>
          </cell>
          <cell r="J2411">
            <v>7433</v>
          </cell>
          <cell r="K2411">
            <v>7433</v>
          </cell>
          <cell r="L2411">
            <v>7433</v>
          </cell>
          <cell r="M2411">
            <v>7433</v>
          </cell>
          <cell r="N2411">
            <v>7433</v>
          </cell>
          <cell r="O2411">
            <v>7433</v>
          </cell>
          <cell r="P2411">
            <v>7433</v>
          </cell>
          <cell r="Q2411">
            <v>7437</v>
          </cell>
        </row>
        <row r="2412">
          <cell r="B2412" t="str">
            <v>30923062207</v>
          </cell>
          <cell r="C2412" t="str">
            <v>30923</v>
          </cell>
          <cell r="D2412">
            <v>2207</v>
          </cell>
          <cell r="E2412">
            <v>24000</v>
          </cell>
          <cell r="F2412">
            <v>2000</v>
          </cell>
          <cell r="G2412">
            <v>2000</v>
          </cell>
          <cell r="H2412">
            <v>2000</v>
          </cell>
          <cell r="I2412">
            <v>2000</v>
          </cell>
          <cell r="J2412">
            <v>2000</v>
          </cell>
          <cell r="K2412">
            <v>2000</v>
          </cell>
          <cell r="L2412">
            <v>2000</v>
          </cell>
          <cell r="M2412">
            <v>2000</v>
          </cell>
          <cell r="N2412">
            <v>2000</v>
          </cell>
          <cell r="O2412">
            <v>2000</v>
          </cell>
          <cell r="P2412">
            <v>2000</v>
          </cell>
          <cell r="Q2412">
            <v>2000</v>
          </cell>
        </row>
        <row r="2413">
          <cell r="B2413" t="str">
            <v>30923062208</v>
          </cell>
          <cell r="C2413" t="str">
            <v>30923</v>
          </cell>
          <cell r="D2413">
            <v>2208</v>
          </cell>
          <cell r="E2413">
            <v>4100</v>
          </cell>
          <cell r="F2413">
            <v>341</v>
          </cell>
          <cell r="G2413">
            <v>341</v>
          </cell>
          <cell r="H2413">
            <v>341</v>
          </cell>
          <cell r="I2413">
            <v>341</v>
          </cell>
          <cell r="J2413">
            <v>341</v>
          </cell>
          <cell r="K2413">
            <v>341</v>
          </cell>
          <cell r="L2413">
            <v>341</v>
          </cell>
          <cell r="M2413">
            <v>341</v>
          </cell>
          <cell r="N2413">
            <v>341</v>
          </cell>
          <cell r="O2413">
            <v>341</v>
          </cell>
          <cell r="P2413">
            <v>341</v>
          </cell>
          <cell r="Q2413">
            <v>349</v>
          </cell>
        </row>
        <row r="2414">
          <cell r="B2414" t="str">
            <v>30923062305</v>
          </cell>
          <cell r="C2414" t="str">
            <v>30923</v>
          </cell>
          <cell r="D2414">
            <v>2305</v>
          </cell>
          <cell r="E2414">
            <v>60000</v>
          </cell>
          <cell r="F2414">
            <v>5000</v>
          </cell>
          <cell r="G2414">
            <v>5000</v>
          </cell>
          <cell r="H2414">
            <v>5000</v>
          </cell>
          <cell r="I2414">
            <v>5000</v>
          </cell>
          <cell r="J2414">
            <v>5000</v>
          </cell>
          <cell r="K2414">
            <v>5000</v>
          </cell>
          <cell r="L2414">
            <v>5000</v>
          </cell>
          <cell r="M2414">
            <v>5000</v>
          </cell>
          <cell r="N2414">
            <v>5000</v>
          </cell>
          <cell r="O2414">
            <v>5000</v>
          </cell>
          <cell r="P2414">
            <v>5000</v>
          </cell>
          <cell r="Q2414">
            <v>5000</v>
          </cell>
        </row>
        <row r="2415">
          <cell r="B2415" t="str">
            <v>30923062306</v>
          </cell>
          <cell r="C2415" t="str">
            <v>30923</v>
          </cell>
          <cell r="D2415">
            <v>2306</v>
          </cell>
          <cell r="E2415">
            <v>0</v>
          </cell>
          <cell r="F2415">
            <v>0</v>
          </cell>
          <cell r="G2415">
            <v>0</v>
          </cell>
          <cell r="H2415">
            <v>0</v>
          </cell>
          <cell r="I2415">
            <v>0</v>
          </cell>
          <cell r="J2415">
            <v>0</v>
          </cell>
          <cell r="K2415">
            <v>0</v>
          </cell>
          <cell r="L2415">
            <v>0</v>
          </cell>
          <cell r="M2415">
            <v>0</v>
          </cell>
          <cell r="N2415">
            <v>0</v>
          </cell>
          <cell r="O2415">
            <v>0</v>
          </cell>
          <cell r="P2415">
            <v>0</v>
          </cell>
          <cell r="Q2415">
            <v>0</v>
          </cell>
        </row>
        <row r="2416">
          <cell r="B2416" t="str">
            <v>30923062310</v>
          </cell>
          <cell r="C2416" t="str">
            <v>30923</v>
          </cell>
          <cell r="D2416">
            <v>2310</v>
          </cell>
          <cell r="E2416">
            <v>32400</v>
          </cell>
          <cell r="F2416">
            <v>2700</v>
          </cell>
          <cell r="G2416">
            <v>2700</v>
          </cell>
          <cell r="H2416">
            <v>2700</v>
          </cell>
          <cell r="I2416">
            <v>2700</v>
          </cell>
          <cell r="J2416">
            <v>2700</v>
          </cell>
          <cell r="K2416">
            <v>2700</v>
          </cell>
          <cell r="L2416">
            <v>2700</v>
          </cell>
          <cell r="M2416">
            <v>2700</v>
          </cell>
          <cell r="N2416">
            <v>2700</v>
          </cell>
          <cell r="O2416">
            <v>2700</v>
          </cell>
          <cell r="P2416">
            <v>2700</v>
          </cell>
          <cell r="Q2416">
            <v>2700</v>
          </cell>
        </row>
        <row r="2417">
          <cell r="B2417" t="str">
            <v>30923062701</v>
          </cell>
          <cell r="C2417" t="str">
            <v>30923</v>
          </cell>
          <cell r="D2417">
            <v>2701</v>
          </cell>
          <cell r="E2417">
            <v>36000</v>
          </cell>
          <cell r="F2417">
            <v>3000</v>
          </cell>
          <cell r="G2417">
            <v>3000</v>
          </cell>
          <cell r="H2417">
            <v>3000</v>
          </cell>
          <cell r="I2417">
            <v>3000</v>
          </cell>
          <cell r="J2417">
            <v>3000</v>
          </cell>
          <cell r="K2417">
            <v>3000</v>
          </cell>
          <cell r="L2417">
            <v>3000</v>
          </cell>
          <cell r="M2417">
            <v>3000</v>
          </cell>
          <cell r="N2417">
            <v>3000</v>
          </cell>
          <cell r="O2417">
            <v>3000</v>
          </cell>
          <cell r="P2417">
            <v>3000</v>
          </cell>
          <cell r="Q2417">
            <v>3000</v>
          </cell>
        </row>
        <row r="2418">
          <cell r="B2418" t="str">
            <v>30923062704</v>
          </cell>
          <cell r="C2418" t="str">
            <v>30923</v>
          </cell>
          <cell r="D2418">
            <v>2704</v>
          </cell>
          <cell r="E2418">
            <v>87600</v>
          </cell>
          <cell r="F2418">
            <v>7300</v>
          </cell>
          <cell r="G2418">
            <v>7300</v>
          </cell>
          <cell r="H2418">
            <v>7300</v>
          </cell>
          <cell r="I2418">
            <v>7300</v>
          </cell>
          <cell r="J2418">
            <v>7300</v>
          </cell>
          <cell r="K2418">
            <v>7300</v>
          </cell>
          <cell r="L2418">
            <v>7300</v>
          </cell>
          <cell r="M2418">
            <v>7300</v>
          </cell>
          <cell r="N2418">
            <v>7300</v>
          </cell>
          <cell r="O2418">
            <v>7300</v>
          </cell>
          <cell r="P2418">
            <v>7300</v>
          </cell>
          <cell r="Q2418">
            <v>7300</v>
          </cell>
        </row>
        <row r="2419">
          <cell r="B2419" t="str">
            <v>30923062705</v>
          </cell>
          <cell r="C2419" t="str">
            <v>30923</v>
          </cell>
          <cell r="D2419">
            <v>2705</v>
          </cell>
          <cell r="E2419">
            <v>34800</v>
          </cell>
          <cell r="F2419">
            <v>2900</v>
          </cell>
          <cell r="G2419">
            <v>2900</v>
          </cell>
          <cell r="H2419">
            <v>2900</v>
          </cell>
          <cell r="I2419">
            <v>2900</v>
          </cell>
          <cell r="J2419">
            <v>2900</v>
          </cell>
          <cell r="K2419">
            <v>2900</v>
          </cell>
          <cell r="L2419">
            <v>2900</v>
          </cell>
          <cell r="M2419">
            <v>2900</v>
          </cell>
          <cell r="N2419">
            <v>2900</v>
          </cell>
          <cell r="O2419">
            <v>2900</v>
          </cell>
          <cell r="P2419">
            <v>2900</v>
          </cell>
          <cell r="Q2419">
            <v>2900</v>
          </cell>
        </row>
        <row r="2420">
          <cell r="B2420" t="str">
            <v>30923062900</v>
          </cell>
          <cell r="C2420" t="str">
            <v>30923</v>
          </cell>
          <cell r="D2420">
            <v>2900</v>
          </cell>
          <cell r="E2420">
            <v>12000</v>
          </cell>
          <cell r="F2420">
            <v>1000</v>
          </cell>
          <cell r="G2420">
            <v>1000</v>
          </cell>
          <cell r="H2420">
            <v>1000</v>
          </cell>
          <cell r="I2420">
            <v>1000</v>
          </cell>
          <cell r="J2420">
            <v>1000</v>
          </cell>
          <cell r="K2420">
            <v>1000</v>
          </cell>
          <cell r="L2420">
            <v>1000</v>
          </cell>
          <cell r="M2420">
            <v>1000</v>
          </cell>
          <cell r="N2420">
            <v>1000</v>
          </cell>
          <cell r="O2420">
            <v>1000</v>
          </cell>
          <cell r="P2420">
            <v>1000</v>
          </cell>
          <cell r="Q2420">
            <v>1000</v>
          </cell>
        </row>
        <row r="2421">
          <cell r="B2421" t="str">
            <v>30923062904</v>
          </cell>
          <cell r="C2421" t="str">
            <v>30923</v>
          </cell>
          <cell r="D2421">
            <v>2904</v>
          </cell>
          <cell r="E2421">
            <v>79200</v>
          </cell>
          <cell r="F2421">
            <v>6600</v>
          </cell>
          <cell r="G2421">
            <v>6600</v>
          </cell>
          <cell r="H2421">
            <v>6600</v>
          </cell>
          <cell r="I2421">
            <v>6600</v>
          </cell>
          <cell r="J2421">
            <v>6600</v>
          </cell>
          <cell r="K2421">
            <v>6600</v>
          </cell>
          <cell r="L2421">
            <v>6600</v>
          </cell>
          <cell r="M2421">
            <v>6600</v>
          </cell>
          <cell r="N2421">
            <v>6600</v>
          </cell>
          <cell r="O2421">
            <v>6600</v>
          </cell>
          <cell r="P2421">
            <v>6600</v>
          </cell>
          <cell r="Q2421">
            <v>6600</v>
          </cell>
        </row>
        <row r="2422">
          <cell r="B2422" t="str">
            <v>30923062907</v>
          </cell>
          <cell r="C2422" t="str">
            <v>30923</v>
          </cell>
          <cell r="D2422">
            <v>2907</v>
          </cell>
          <cell r="E2422">
            <v>24000</v>
          </cell>
          <cell r="F2422">
            <v>2000</v>
          </cell>
          <cell r="G2422">
            <v>2000</v>
          </cell>
          <cell r="H2422">
            <v>2000</v>
          </cell>
          <cell r="I2422">
            <v>2000</v>
          </cell>
          <cell r="J2422">
            <v>2000</v>
          </cell>
          <cell r="K2422">
            <v>2000</v>
          </cell>
          <cell r="L2422">
            <v>2000</v>
          </cell>
          <cell r="M2422">
            <v>2000</v>
          </cell>
          <cell r="N2422">
            <v>2000</v>
          </cell>
          <cell r="O2422">
            <v>2000</v>
          </cell>
          <cell r="P2422">
            <v>2000</v>
          </cell>
          <cell r="Q2422">
            <v>2000</v>
          </cell>
        </row>
        <row r="2423">
          <cell r="B2423" t="str">
            <v>30923062908</v>
          </cell>
          <cell r="C2423" t="str">
            <v>30923</v>
          </cell>
          <cell r="D2423">
            <v>2908</v>
          </cell>
          <cell r="E2423">
            <v>18900</v>
          </cell>
          <cell r="F2423">
            <v>1575</v>
          </cell>
          <cell r="G2423">
            <v>1575</v>
          </cell>
          <cell r="H2423">
            <v>1575</v>
          </cell>
          <cell r="I2423">
            <v>1575</v>
          </cell>
          <cell r="J2423">
            <v>1575</v>
          </cell>
          <cell r="K2423">
            <v>1575</v>
          </cell>
          <cell r="L2423">
            <v>1575</v>
          </cell>
          <cell r="M2423">
            <v>1575</v>
          </cell>
          <cell r="N2423">
            <v>1575</v>
          </cell>
          <cell r="O2423">
            <v>1575</v>
          </cell>
          <cell r="P2423">
            <v>1575</v>
          </cell>
          <cell r="Q2423">
            <v>1575</v>
          </cell>
        </row>
        <row r="2424">
          <cell r="B2424" t="str">
            <v>30923063101</v>
          </cell>
          <cell r="C2424" t="str">
            <v>30923</v>
          </cell>
          <cell r="D2424">
            <v>3101</v>
          </cell>
          <cell r="E2424">
            <v>12000</v>
          </cell>
          <cell r="F2424">
            <v>1000</v>
          </cell>
          <cell r="G2424">
            <v>1000</v>
          </cell>
          <cell r="H2424">
            <v>1000</v>
          </cell>
          <cell r="I2424">
            <v>1000</v>
          </cell>
          <cell r="J2424">
            <v>1000</v>
          </cell>
          <cell r="K2424">
            <v>1000</v>
          </cell>
          <cell r="L2424">
            <v>1000</v>
          </cell>
          <cell r="M2424">
            <v>1000</v>
          </cell>
          <cell r="N2424">
            <v>1000</v>
          </cell>
          <cell r="O2424">
            <v>1000</v>
          </cell>
          <cell r="P2424">
            <v>1000</v>
          </cell>
          <cell r="Q2424">
            <v>1000</v>
          </cell>
        </row>
        <row r="2425">
          <cell r="B2425" t="str">
            <v>30923063103</v>
          </cell>
          <cell r="C2425" t="str">
            <v>30923</v>
          </cell>
          <cell r="D2425">
            <v>3103</v>
          </cell>
          <cell r="E2425">
            <v>54000</v>
          </cell>
          <cell r="F2425">
            <v>4500</v>
          </cell>
          <cell r="G2425">
            <v>4500</v>
          </cell>
          <cell r="H2425">
            <v>4500</v>
          </cell>
          <cell r="I2425">
            <v>4500</v>
          </cell>
          <cell r="J2425">
            <v>4500</v>
          </cell>
          <cell r="K2425">
            <v>4500</v>
          </cell>
          <cell r="L2425">
            <v>4500</v>
          </cell>
          <cell r="M2425">
            <v>4500</v>
          </cell>
          <cell r="N2425">
            <v>4500</v>
          </cell>
          <cell r="O2425">
            <v>4500</v>
          </cell>
          <cell r="P2425">
            <v>4500</v>
          </cell>
          <cell r="Q2425">
            <v>4500</v>
          </cell>
        </row>
        <row r="2426">
          <cell r="B2426" t="str">
            <v>30923063302</v>
          </cell>
          <cell r="C2426" t="str">
            <v>30923</v>
          </cell>
          <cell r="D2426">
            <v>3302</v>
          </cell>
          <cell r="E2426">
            <v>59000</v>
          </cell>
          <cell r="F2426">
            <v>4916</v>
          </cell>
          <cell r="G2426">
            <v>4916</v>
          </cell>
          <cell r="H2426">
            <v>4916</v>
          </cell>
          <cell r="I2426">
            <v>4916</v>
          </cell>
          <cell r="J2426">
            <v>4916</v>
          </cell>
          <cell r="K2426">
            <v>4916</v>
          </cell>
          <cell r="L2426">
            <v>4916</v>
          </cell>
          <cell r="M2426">
            <v>4916</v>
          </cell>
          <cell r="N2426">
            <v>4916</v>
          </cell>
          <cell r="O2426">
            <v>4916</v>
          </cell>
          <cell r="P2426">
            <v>4916</v>
          </cell>
          <cell r="Q2426">
            <v>4924</v>
          </cell>
        </row>
        <row r="2427">
          <cell r="B2427" t="str">
            <v>30923063303</v>
          </cell>
          <cell r="C2427" t="str">
            <v>30923</v>
          </cell>
          <cell r="D2427">
            <v>3303</v>
          </cell>
          <cell r="E2427">
            <v>6000</v>
          </cell>
          <cell r="F2427">
            <v>500</v>
          </cell>
          <cell r="G2427">
            <v>500</v>
          </cell>
          <cell r="H2427">
            <v>500</v>
          </cell>
          <cell r="I2427">
            <v>500</v>
          </cell>
          <cell r="J2427">
            <v>500</v>
          </cell>
          <cell r="K2427">
            <v>500</v>
          </cell>
          <cell r="L2427">
            <v>500</v>
          </cell>
          <cell r="M2427">
            <v>500</v>
          </cell>
          <cell r="N2427">
            <v>500</v>
          </cell>
          <cell r="O2427">
            <v>500</v>
          </cell>
          <cell r="P2427">
            <v>500</v>
          </cell>
          <cell r="Q2427">
            <v>500</v>
          </cell>
        </row>
        <row r="2428">
          <cell r="B2428" t="str">
            <v>30924062202</v>
          </cell>
          <cell r="C2428" t="str">
            <v>30924</v>
          </cell>
          <cell r="D2428">
            <v>2202</v>
          </cell>
          <cell r="E2428">
            <v>90100</v>
          </cell>
          <cell r="F2428">
            <v>7508</v>
          </cell>
          <cell r="G2428">
            <v>7508</v>
          </cell>
          <cell r="H2428">
            <v>7508</v>
          </cell>
          <cell r="I2428">
            <v>7508</v>
          </cell>
          <cell r="J2428">
            <v>7508</v>
          </cell>
          <cell r="K2428">
            <v>7508</v>
          </cell>
          <cell r="L2428">
            <v>7508</v>
          </cell>
          <cell r="M2428">
            <v>7508</v>
          </cell>
          <cell r="N2428">
            <v>7508</v>
          </cell>
          <cell r="O2428">
            <v>7508</v>
          </cell>
          <cell r="P2428">
            <v>7508</v>
          </cell>
          <cell r="Q2428">
            <v>7512</v>
          </cell>
        </row>
        <row r="2429">
          <cell r="B2429" t="str">
            <v>30924062207</v>
          </cell>
          <cell r="C2429" t="str">
            <v>30924</v>
          </cell>
          <cell r="D2429">
            <v>2207</v>
          </cell>
          <cell r="E2429">
            <v>24000</v>
          </cell>
          <cell r="F2429">
            <v>2000</v>
          </cell>
          <cell r="G2429">
            <v>2000</v>
          </cell>
          <cell r="H2429">
            <v>2000</v>
          </cell>
          <cell r="I2429">
            <v>2000</v>
          </cell>
          <cell r="J2429">
            <v>2000</v>
          </cell>
          <cell r="K2429">
            <v>2000</v>
          </cell>
          <cell r="L2429">
            <v>2000</v>
          </cell>
          <cell r="M2429">
            <v>2000</v>
          </cell>
          <cell r="N2429">
            <v>2000</v>
          </cell>
          <cell r="O2429">
            <v>2000</v>
          </cell>
          <cell r="P2429">
            <v>2000</v>
          </cell>
          <cell r="Q2429">
            <v>2000</v>
          </cell>
        </row>
        <row r="2430">
          <cell r="B2430" t="str">
            <v>30924062701</v>
          </cell>
          <cell r="C2430" t="str">
            <v>30924</v>
          </cell>
          <cell r="D2430">
            <v>2701</v>
          </cell>
          <cell r="E2430">
            <v>18000</v>
          </cell>
          <cell r="F2430">
            <v>1500</v>
          </cell>
          <cell r="G2430">
            <v>1500</v>
          </cell>
          <cell r="H2430">
            <v>1500</v>
          </cell>
          <cell r="I2430">
            <v>1500</v>
          </cell>
          <cell r="J2430">
            <v>1500</v>
          </cell>
          <cell r="K2430">
            <v>1500</v>
          </cell>
          <cell r="L2430">
            <v>1500</v>
          </cell>
          <cell r="M2430">
            <v>1500</v>
          </cell>
          <cell r="N2430">
            <v>1500</v>
          </cell>
          <cell r="O2430">
            <v>1500</v>
          </cell>
          <cell r="P2430">
            <v>1500</v>
          </cell>
          <cell r="Q2430">
            <v>1500</v>
          </cell>
        </row>
        <row r="2431">
          <cell r="B2431" t="str">
            <v>30924062705</v>
          </cell>
          <cell r="C2431" t="str">
            <v>30924</v>
          </cell>
          <cell r="D2431">
            <v>2705</v>
          </cell>
          <cell r="E2431">
            <v>8400</v>
          </cell>
          <cell r="F2431">
            <v>700</v>
          </cell>
          <cell r="G2431">
            <v>700</v>
          </cell>
          <cell r="H2431">
            <v>700</v>
          </cell>
          <cell r="I2431">
            <v>700</v>
          </cell>
          <cell r="J2431">
            <v>700</v>
          </cell>
          <cell r="K2431">
            <v>700</v>
          </cell>
          <cell r="L2431">
            <v>700</v>
          </cell>
          <cell r="M2431">
            <v>700</v>
          </cell>
          <cell r="N2431">
            <v>700</v>
          </cell>
          <cell r="O2431">
            <v>700</v>
          </cell>
          <cell r="P2431">
            <v>700</v>
          </cell>
          <cell r="Q2431">
            <v>700</v>
          </cell>
        </row>
        <row r="2432">
          <cell r="B2432" t="str">
            <v>30924062900</v>
          </cell>
          <cell r="C2432" t="str">
            <v>30924</v>
          </cell>
          <cell r="D2432">
            <v>2900</v>
          </cell>
          <cell r="E2432">
            <v>14400</v>
          </cell>
          <cell r="F2432">
            <v>1200</v>
          </cell>
          <cell r="G2432">
            <v>1200</v>
          </cell>
          <cell r="H2432">
            <v>1200</v>
          </cell>
          <cell r="I2432">
            <v>1200</v>
          </cell>
          <cell r="J2432">
            <v>1200</v>
          </cell>
          <cell r="K2432">
            <v>1200</v>
          </cell>
          <cell r="L2432">
            <v>1200</v>
          </cell>
          <cell r="M2432">
            <v>1200</v>
          </cell>
          <cell r="N2432">
            <v>1200</v>
          </cell>
          <cell r="O2432">
            <v>1200</v>
          </cell>
          <cell r="P2432">
            <v>1200</v>
          </cell>
          <cell r="Q2432">
            <v>1200</v>
          </cell>
        </row>
        <row r="2433">
          <cell r="B2433" t="str">
            <v>30924062907</v>
          </cell>
          <cell r="C2433" t="str">
            <v>30924</v>
          </cell>
          <cell r="D2433">
            <v>2907</v>
          </cell>
          <cell r="E2433">
            <v>30000</v>
          </cell>
          <cell r="F2433">
            <v>7000</v>
          </cell>
          <cell r="G2433">
            <v>10000</v>
          </cell>
          <cell r="H2433">
            <v>1300</v>
          </cell>
          <cell r="I2433">
            <v>1300</v>
          </cell>
          <cell r="J2433">
            <v>1300</v>
          </cell>
          <cell r="K2433">
            <v>1300</v>
          </cell>
          <cell r="L2433">
            <v>1300</v>
          </cell>
          <cell r="M2433">
            <v>1300</v>
          </cell>
          <cell r="N2433">
            <v>1300</v>
          </cell>
          <cell r="O2433">
            <v>1300</v>
          </cell>
          <cell r="P2433">
            <v>1300</v>
          </cell>
          <cell r="Q2433">
            <v>1300</v>
          </cell>
        </row>
        <row r="2434">
          <cell r="B2434" t="str">
            <v>30924062908</v>
          </cell>
          <cell r="C2434" t="str">
            <v>30924</v>
          </cell>
          <cell r="D2434">
            <v>2908</v>
          </cell>
          <cell r="E2434">
            <v>18900</v>
          </cell>
          <cell r="F2434">
            <v>1575</v>
          </cell>
          <cell r="G2434">
            <v>1575</v>
          </cell>
          <cell r="H2434">
            <v>1575</v>
          </cell>
          <cell r="I2434">
            <v>1575</v>
          </cell>
          <cell r="J2434">
            <v>1575</v>
          </cell>
          <cell r="K2434">
            <v>1575</v>
          </cell>
          <cell r="L2434">
            <v>1575</v>
          </cell>
          <cell r="M2434">
            <v>1575</v>
          </cell>
          <cell r="N2434">
            <v>1575</v>
          </cell>
          <cell r="O2434">
            <v>1575</v>
          </cell>
          <cell r="P2434">
            <v>1575</v>
          </cell>
          <cell r="Q2434">
            <v>1575</v>
          </cell>
        </row>
        <row r="2435">
          <cell r="B2435" t="str">
            <v>30924063101</v>
          </cell>
          <cell r="C2435" t="str">
            <v>30924</v>
          </cell>
          <cell r="D2435">
            <v>3101</v>
          </cell>
          <cell r="E2435">
            <v>18000</v>
          </cell>
          <cell r="F2435">
            <v>1500</v>
          </cell>
          <cell r="G2435">
            <v>1500</v>
          </cell>
          <cell r="H2435">
            <v>1500</v>
          </cell>
          <cell r="I2435">
            <v>1500</v>
          </cell>
          <cell r="J2435">
            <v>1500</v>
          </cell>
          <cell r="K2435">
            <v>1500</v>
          </cell>
          <cell r="L2435">
            <v>1500</v>
          </cell>
          <cell r="M2435">
            <v>1500</v>
          </cell>
          <cell r="N2435">
            <v>1500</v>
          </cell>
          <cell r="O2435">
            <v>1500</v>
          </cell>
          <cell r="P2435">
            <v>1500</v>
          </cell>
          <cell r="Q2435">
            <v>1500</v>
          </cell>
        </row>
        <row r="2436">
          <cell r="B2436" t="str">
            <v>30924063103</v>
          </cell>
          <cell r="C2436" t="str">
            <v>30924</v>
          </cell>
          <cell r="D2436">
            <v>3103</v>
          </cell>
          <cell r="E2436">
            <v>12000</v>
          </cell>
          <cell r="F2436">
            <v>1000</v>
          </cell>
          <cell r="G2436">
            <v>1000</v>
          </cell>
          <cell r="H2436">
            <v>1000</v>
          </cell>
          <cell r="I2436">
            <v>1000</v>
          </cell>
          <cell r="J2436">
            <v>1000</v>
          </cell>
          <cell r="K2436">
            <v>1000</v>
          </cell>
          <cell r="L2436">
            <v>1000</v>
          </cell>
          <cell r="M2436">
            <v>1000</v>
          </cell>
          <cell r="N2436">
            <v>1000</v>
          </cell>
          <cell r="O2436">
            <v>1000</v>
          </cell>
          <cell r="P2436">
            <v>1000</v>
          </cell>
          <cell r="Q2436">
            <v>1000</v>
          </cell>
        </row>
        <row r="2437">
          <cell r="B2437" t="str">
            <v>30924063302</v>
          </cell>
          <cell r="C2437" t="str">
            <v>30924</v>
          </cell>
          <cell r="D2437">
            <v>3302</v>
          </cell>
          <cell r="E2437">
            <v>19700</v>
          </cell>
          <cell r="F2437">
            <v>1641</v>
          </cell>
          <cell r="G2437">
            <v>1641</v>
          </cell>
          <cell r="H2437">
            <v>1641</v>
          </cell>
          <cell r="I2437">
            <v>1641</v>
          </cell>
          <cell r="J2437">
            <v>1641</v>
          </cell>
          <cell r="K2437">
            <v>1641</v>
          </cell>
          <cell r="L2437">
            <v>1641</v>
          </cell>
          <cell r="M2437">
            <v>1641</v>
          </cell>
          <cell r="N2437">
            <v>1641</v>
          </cell>
          <cell r="O2437">
            <v>1641</v>
          </cell>
          <cell r="P2437">
            <v>1641</v>
          </cell>
          <cell r="Q2437">
            <v>1649</v>
          </cell>
        </row>
        <row r="2438">
          <cell r="B2438" t="str">
            <v>30924063303</v>
          </cell>
          <cell r="C2438" t="str">
            <v>30924</v>
          </cell>
          <cell r="D2438">
            <v>3303</v>
          </cell>
          <cell r="E2438">
            <v>6000</v>
          </cell>
          <cell r="F2438">
            <v>500</v>
          </cell>
          <cell r="G2438">
            <v>500</v>
          </cell>
          <cell r="H2438">
            <v>500</v>
          </cell>
          <cell r="I2438">
            <v>500</v>
          </cell>
          <cell r="J2438">
            <v>500</v>
          </cell>
          <cell r="K2438">
            <v>500</v>
          </cell>
          <cell r="L2438">
            <v>500</v>
          </cell>
          <cell r="M2438">
            <v>500</v>
          </cell>
          <cell r="N2438">
            <v>500</v>
          </cell>
          <cell r="O2438">
            <v>500</v>
          </cell>
          <cell r="P2438">
            <v>500</v>
          </cell>
          <cell r="Q2438">
            <v>500</v>
          </cell>
        </row>
        <row r="2439">
          <cell r="B2439" t="str">
            <v>30935072207</v>
          </cell>
          <cell r="C2439" t="str">
            <v>30935</v>
          </cell>
          <cell r="D2439">
            <v>2207</v>
          </cell>
          <cell r="E2439">
            <v>24000</v>
          </cell>
          <cell r="F2439">
            <v>2000</v>
          </cell>
          <cell r="G2439">
            <v>2000</v>
          </cell>
          <cell r="H2439">
            <v>2000</v>
          </cell>
          <cell r="I2439">
            <v>2000</v>
          </cell>
          <cell r="J2439">
            <v>2000</v>
          </cell>
          <cell r="K2439">
            <v>2000</v>
          </cell>
          <cell r="L2439">
            <v>2000</v>
          </cell>
          <cell r="M2439">
            <v>2000</v>
          </cell>
          <cell r="N2439">
            <v>2000</v>
          </cell>
          <cell r="O2439">
            <v>2000</v>
          </cell>
          <cell r="P2439">
            <v>2000</v>
          </cell>
          <cell r="Q2439">
            <v>2000</v>
          </cell>
        </row>
        <row r="2440">
          <cell r="B2440" t="str">
            <v>30935072208</v>
          </cell>
          <cell r="C2440" t="str">
            <v>30935</v>
          </cell>
          <cell r="D2440">
            <v>2208</v>
          </cell>
          <cell r="E2440">
            <v>2800</v>
          </cell>
          <cell r="F2440">
            <v>233</v>
          </cell>
          <cell r="G2440">
            <v>233</v>
          </cell>
          <cell r="H2440">
            <v>233</v>
          </cell>
          <cell r="I2440">
            <v>233</v>
          </cell>
          <cell r="J2440">
            <v>233</v>
          </cell>
          <cell r="K2440">
            <v>233</v>
          </cell>
          <cell r="L2440">
            <v>233</v>
          </cell>
          <cell r="M2440">
            <v>233</v>
          </cell>
          <cell r="N2440">
            <v>233</v>
          </cell>
          <cell r="O2440">
            <v>233</v>
          </cell>
          <cell r="P2440">
            <v>233</v>
          </cell>
          <cell r="Q2440">
            <v>237</v>
          </cell>
        </row>
        <row r="2441">
          <cell r="B2441" t="str">
            <v>30935072701</v>
          </cell>
          <cell r="C2441" t="str">
            <v>30935</v>
          </cell>
          <cell r="D2441">
            <v>2701</v>
          </cell>
          <cell r="E2441">
            <v>103200</v>
          </cell>
          <cell r="F2441">
            <v>8600</v>
          </cell>
          <cell r="G2441">
            <v>8600</v>
          </cell>
          <cell r="H2441">
            <v>8600</v>
          </cell>
          <cell r="I2441">
            <v>8600</v>
          </cell>
          <cell r="J2441">
            <v>8600</v>
          </cell>
          <cell r="K2441">
            <v>8600</v>
          </cell>
          <cell r="L2441">
            <v>8600</v>
          </cell>
          <cell r="M2441">
            <v>8600</v>
          </cell>
          <cell r="N2441">
            <v>8600</v>
          </cell>
          <cell r="O2441">
            <v>8600</v>
          </cell>
          <cell r="P2441">
            <v>8600</v>
          </cell>
          <cell r="Q2441">
            <v>8600</v>
          </cell>
        </row>
        <row r="2442">
          <cell r="B2442" t="str">
            <v>30935072702</v>
          </cell>
          <cell r="C2442" t="str">
            <v>30935</v>
          </cell>
          <cell r="D2442">
            <v>2702</v>
          </cell>
          <cell r="E2442">
            <v>0</v>
          </cell>
          <cell r="F2442">
            <v>0</v>
          </cell>
          <cell r="G2442">
            <v>0</v>
          </cell>
          <cell r="H2442">
            <v>0</v>
          </cell>
          <cell r="I2442">
            <v>0</v>
          </cell>
          <cell r="J2442">
            <v>0</v>
          </cell>
          <cell r="K2442">
            <v>0</v>
          </cell>
          <cell r="L2442">
            <v>0</v>
          </cell>
          <cell r="M2442">
            <v>0</v>
          </cell>
          <cell r="N2442">
            <v>0</v>
          </cell>
          <cell r="O2442">
            <v>0</v>
          </cell>
          <cell r="P2442">
            <v>0</v>
          </cell>
          <cell r="Q2442">
            <v>0</v>
          </cell>
        </row>
        <row r="2443">
          <cell r="B2443" t="str">
            <v>30935072704</v>
          </cell>
          <cell r="C2443" t="str">
            <v>30935</v>
          </cell>
          <cell r="D2443">
            <v>2704</v>
          </cell>
          <cell r="E2443">
            <v>0</v>
          </cell>
          <cell r="F2443">
            <v>0</v>
          </cell>
          <cell r="G2443">
            <v>0</v>
          </cell>
          <cell r="H2443">
            <v>0</v>
          </cell>
          <cell r="I2443">
            <v>0</v>
          </cell>
          <cell r="J2443">
            <v>0</v>
          </cell>
          <cell r="K2443">
            <v>0</v>
          </cell>
          <cell r="L2443">
            <v>0</v>
          </cell>
          <cell r="M2443">
            <v>0</v>
          </cell>
          <cell r="N2443">
            <v>0</v>
          </cell>
          <cell r="O2443">
            <v>0</v>
          </cell>
          <cell r="P2443">
            <v>0</v>
          </cell>
          <cell r="Q2443">
            <v>0</v>
          </cell>
        </row>
        <row r="2444">
          <cell r="B2444" t="str">
            <v>30935072705</v>
          </cell>
          <cell r="C2444" t="str">
            <v>30935</v>
          </cell>
          <cell r="D2444">
            <v>2705</v>
          </cell>
          <cell r="E2444">
            <v>8400</v>
          </cell>
          <cell r="F2444">
            <v>700</v>
          </cell>
          <cell r="G2444">
            <v>700</v>
          </cell>
          <cell r="H2444">
            <v>700</v>
          </cell>
          <cell r="I2444">
            <v>700</v>
          </cell>
          <cell r="J2444">
            <v>700</v>
          </cell>
          <cell r="K2444">
            <v>700</v>
          </cell>
          <cell r="L2444">
            <v>700</v>
          </cell>
          <cell r="M2444">
            <v>700</v>
          </cell>
          <cell r="N2444">
            <v>700</v>
          </cell>
          <cell r="O2444">
            <v>700</v>
          </cell>
          <cell r="P2444">
            <v>700</v>
          </cell>
          <cell r="Q2444">
            <v>700</v>
          </cell>
        </row>
        <row r="2445">
          <cell r="B2445" t="str">
            <v>30935072900</v>
          </cell>
          <cell r="C2445" t="str">
            <v>30935</v>
          </cell>
          <cell r="D2445">
            <v>2900</v>
          </cell>
          <cell r="E2445">
            <v>30000</v>
          </cell>
          <cell r="F2445">
            <v>2500</v>
          </cell>
          <cell r="G2445">
            <v>2500</v>
          </cell>
          <cell r="H2445">
            <v>2500</v>
          </cell>
          <cell r="I2445">
            <v>2500</v>
          </cell>
          <cell r="J2445">
            <v>2500</v>
          </cell>
          <cell r="K2445">
            <v>2500</v>
          </cell>
          <cell r="L2445">
            <v>2500</v>
          </cell>
          <cell r="M2445">
            <v>2500</v>
          </cell>
          <cell r="N2445">
            <v>2500</v>
          </cell>
          <cell r="O2445">
            <v>2500</v>
          </cell>
          <cell r="P2445">
            <v>2500</v>
          </cell>
          <cell r="Q2445">
            <v>2500</v>
          </cell>
        </row>
        <row r="2446">
          <cell r="B2446" t="str">
            <v>30935072907</v>
          </cell>
          <cell r="C2446" t="str">
            <v>30935</v>
          </cell>
          <cell r="D2446">
            <v>2907</v>
          </cell>
          <cell r="E2446">
            <v>288000</v>
          </cell>
          <cell r="F2446">
            <v>24000</v>
          </cell>
          <cell r="G2446">
            <v>24000</v>
          </cell>
          <cell r="H2446">
            <v>24000</v>
          </cell>
          <cell r="I2446">
            <v>24000</v>
          </cell>
          <cell r="J2446">
            <v>24000</v>
          </cell>
          <cell r="K2446">
            <v>24000</v>
          </cell>
          <cell r="L2446">
            <v>24000</v>
          </cell>
          <cell r="M2446">
            <v>24000</v>
          </cell>
          <cell r="N2446">
            <v>24000</v>
          </cell>
          <cell r="O2446">
            <v>24000</v>
          </cell>
          <cell r="P2446">
            <v>24000</v>
          </cell>
          <cell r="Q2446">
            <v>24000</v>
          </cell>
        </row>
        <row r="2447">
          <cell r="B2447" t="str">
            <v>30935072908</v>
          </cell>
          <cell r="C2447" t="str">
            <v>30935</v>
          </cell>
          <cell r="D2447">
            <v>2908</v>
          </cell>
          <cell r="E2447">
            <v>18900</v>
          </cell>
          <cell r="F2447">
            <v>1575</v>
          </cell>
          <cell r="G2447">
            <v>1575</v>
          </cell>
          <cell r="H2447">
            <v>1575</v>
          </cell>
          <cell r="I2447">
            <v>1575</v>
          </cell>
          <cell r="J2447">
            <v>1575</v>
          </cell>
          <cell r="K2447">
            <v>1575</v>
          </cell>
          <cell r="L2447">
            <v>1575</v>
          </cell>
          <cell r="M2447">
            <v>1575</v>
          </cell>
          <cell r="N2447">
            <v>1575</v>
          </cell>
          <cell r="O2447">
            <v>1575</v>
          </cell>
          <cell r="P2447">
            <v>1575</v>
          </cell>
          <cell r="Q2447">
            <v>1575</v>
          </cell>
        </row>
        <row r="2448">
          <cell r="B2448" t="str">
            <v>30935073101</v>
          </cell>
          <cell r="C2448" t="str">
            <v>30935</v>
          </cell>
          <cell r="D2448">
            <v>3101</v>
          </cell>
          <cell r="E2448">
            <v>12000</v>
          </cell>
          <cell r="F2448">
            <v>1000</v>
          </cell>
          <cell r="G2448">
            <v>1000</v>
          </cell>
          <cell r="H2448">
            <v>1000</v>
          </cell>
          <cell r="I2448">
            <v>1000</v>
          </cell>
          <cell r="J2448">
            <v>1000</v>
          </cell>
          <cell r="K2448">
            <v>1000</v>
          </cell>
          <cell r="L2448">
            <v>1000</v>
          </cell>
          <cell r="M2448">
            <v>1000</v>
          </cell>
          <cell r="N2448">
            <v>1000</v>
          </cell>
          <cell r="O2448">
            <v>1000</v>
          </cell>
          <cell r="P2448">
            <v>1000</v>
          </cell>
          <cell r="Q2448">
            <v>1000</v>
          </cell>
        </row>
        <row r="2449">
          <cell r="B2449" t="str">
            <v>30935073103</v>
          </cell>
          <cell r="C2449" t="str">
            <v>30935</v>
          </cell>
          <cell r="D2449">
            <v>3103</v>
          </cell>
          <cell r="E2449">
            <v>14400</v>
          </cell>
          <cell r="F2449">
            <v>1200</v>
          </cell>
          <cell r="G2449">
            <v>1200</v>
          </cell>
          <cell r="H2449">
            <v>1200</v>
          </cell>
          <cell r="I2449">
            <v>1200</v>
          </cell>
          <cell r="J2449">
            <v>1200</v>
          </cell>
          <cell r="K2449">
            <v>1200</v>
          </cell>
          <cell r="L2449">
            <v>1200</v>
          </cell>
          <cell r="M2449">
            <v>1200</v>
          </cell>
          <cell r="N2449">
            <v>1200</v>
          </cell>
          <cell r="O2449">
            <v>1200</v>
          </cell>
          <cell r="P2449">
            <v>1200</v>
          </cell>
          <cell r="Q2449">
            <v>1200</v>
          </cell>
        </row>
        <row r="2450">
          <cell r="B2450" t="str">
            <v>30935073106</v>
          </cell>
          <cell r="C2450" t="str">
            <v>30935</v>
          </cell>
          <cell r="D2450">
            <v>3106</v>
          </cell>
          <cell r="E2450">
            <v>0</v>
          </cell>
          <cell r="F2450">
            <v>0</v>
          </cell>
          <cell r="G2450">
            <v>0</v>
          </cell>
          <cell r="H2450">
            <v>0</v>
          </cell>
          <cell r="I2450">
            <v>0</v>
          </cell>
          <cell r="J2450">
            <v>0</v>
          </cell>
          <cell r="K2450">
            <v>0</v>
          </cell>
          <cell r="L2450">
            <v>0</v>
          </cell>
          <cell r="M2450">
            <v>0</v>
          </cell>
          <cell r="N2450">
            <v>0</v>
          </cell>
          <cell r="O2450">
            <v>0</v>
          </cell>
          <cell r="P2450">
            <v>0</v>
          </cell>
          <cell r="Q2450">
            <v>0</v>
          </cell>
        </row>
        <row r="2451">
          <cell r="B2451" t="str">
            <v>30935073302</v>
          </cell>
          <cell r="C2451" t="str">
            <v>30935</v>
          </cell>
          <cell r="D2451">
            <v>3302</v>
          </cell>
          <cell r="E2451">
            <v>194600</v>
          </cell>
          <cell r="F2451">
            <v>16216</v>
          </cell>
          <cell r="G2451">
            <v>16216</v>
          </cell>
          <cell r="H2451">
            <v>16216</v>
          </cell>
          <cell r="I2451">
            <v>16216</v>
          </cell>
          <cell r="J2451">
            <v>16216</v>
          </cell>
          <cell r="K2451">
            <v>16216</v>
          </cell>
          <cell r="L2451">
            <v>16216</v>
          </cell>
          <cell r="M2451">
            <v>16216</v>
          </cell>
          <cell r="N2451">
            <v>16216</v>
          </cell>
          <cell r="O2451">
            <v>16216</v>
          </cell>
          <cell r="P2451">
            <v>16216</v>
          </cell>
          <cell r="Q2451">
            <v>16224</v>
          </cell>
        </row>
        <row r="2452">
          <cell r="B2452" t="str">
            <v>30935073303</v>
          </cell>
          <cell r="C2452" t="str">
            <v>30935</v>
          </cell>
          <cell r="D2452">
            <v>3303</v>
          </cell>
          <cell r="E2452">
            <v>3600</v>
          </cell>
          <cell r="F2452">
            <v>300</v>
          </cell>
          <cell r="G2452">
            <v>300</v>
          </cell>
          <cell r="H2452">
            <v>300</v>
          </cell>
          <cell r="I2452">
            <v>300</v>
          </cell>
          <cell r="J2452">
            <v>300</v>
          </cell>
          <cell r="K2452">
            <v>300</v>
          </cell>
          <cell r="L2452">
            <v>300</v>
          </cell>
          <cell r="M2452">
            <v>300</v>
          </cell>
          <cell r="N2452">
            <v>300</v>
          </cell>
          <cell r="O2452">
            <v>300</v>
          </cell>
          <cell r="P2452">
            <v>300</v>
          </cell>
          <cell r="Q2452">
            <v>300</v>
          </cell>
        </row>
        <row r="2453">
          <cell r="B2453" t="str">
            <v>30935073402</v>
          </cell>
          <cell r="C2453" t="str">
            <v>30935</v>
          </cell>
          <cell r="D2453">
            <v>3402</v>
          </cell>
          <cell r="E2453">
            <v>0</v>
          </cell>
          <cell r="F2453">
            <v>0</v>
          </cell>
          <cell r="G2453">
            <v>0</v>
          </cell>
          <cell r="H2453">
            <v>0</v>
          </cell>
          <cell r="I2453">
            <v>0</v>
          </cell>
          <cell r="J2453">
            <v>0</v>
          </cell>
          <cell r="K2453">
            <v>0</v>
          </cell>
          <cell r="L2453">
            <v>0</v>
          </cell>
          <cell r="M2453">
            <v>0</v>
          </cell>
          <cell r="N2453">
            <v>0</v>
          </cell>
          <cell r="O2453">
            <v>0</v>
          </cell>
          <cell r="P2453">
            <v>0</v>
          </cell>
          <cell r="Q2453">
            <v>0</v>
          </cell>
        </row>
        <row r="2454">
          <cell r="B2454" t="str">
            <v>31100042103</v>
          </cell>
          <cell r="C2454" t="str">
            <v>31100</v>
          </cell>
          <cell r="D2454">
            <v>2103</v>
          </cell>
          <cell r="E2454">
            <v>97700</v>
          </cell>
          <cell r="F2454">
            <v>8142</v>
          </cell>
          <cell r="G2454">
            <v>8142</v>
          </cell>
          <cell r="H2454">
            <v>8142</v>
          </cell>
          <cell r="I2454">
            <v>8142</v>
          </cell>
          <cell r="J2454">
            <v>8142</v>
          </cell>
          <cell r="K2454">
            <v>8142</v>
          </cell>
          <cell r="L2454">
            <v>8142</v>
          </cell>
          <cell r="M2454">
            <v>8142</v>
          </cell>
          <cell r="N2454">
            <v>8142</v>
          </cell>
          <cell r="O2454">
            <v>8142</v>
          </cell>
          <cell r="P2454">
            <v>8142</v>
          </cell>
          <cell r="Q2454">
            <v>8138</v>
          </cell>
        </row>
        <row r="2455">
          <cell r="B2455" t="str">
            <v>31100042201</v>
          </cell>
          <cell r="C2455" t="str">
            <v>31100</v>
          </cell>
          <cell r="D2455">
            <v>2201</v>
          </cell>
          <cell r="E2455">
            <v>25300</v>
          </cell>
          <cell r="F2455">
            <v>2108</v>
          </cell>
          <cell r="G2455">
            <v>2108</v>
          </cell>
          <cell r="H2455">
            <v>2108</v>
          </cell>
          <cell r="I2455">
            <v>2108</v>
          </cell>
          <cell r="J2455">
            <v>2108</v>
          </cell>
          <cell r="K2455">
            <v>2108</v>
          </cell>
          <cell r="L2455">
            <v>2108</v>
          </cell>
          <cell r="M2455">
            <v>2108</v>
          </cell>
          <cell r="N2455">
            <v>2108</v>
          </cell>
          <cell r="O2455">
            <v>2108</v>
          </cell>
          <cell r="P2455">
            <v>2108</v>
          </cell>
          <cell r="Q2455">
            <v>2112</v>
          </cell>
        </row>
        <row r="2456">
          <cell r="B2456" t="str">
            <v>31100042202</v>
          </cell>
          <cell r="C2456" t="str">
            <v>31100</v>
          </cell>
          <cell r="D2456">
            <v>2202</v>
          </cell>
          <cell r="E2456">
            <v>642391</v>
          </cell>
          <cell r="F2456">
            <v>53533</v>
          </cell>
          <cell r="G2456">
            <v>53533</v>
          </cell>
          <cell r="H2456">
            <v>53533</v>
          </cell>
          <cell r="I2456">
            <v>53533</v>
          </cell>
          <cell r="J2456">
            <v>53533</v>
          </cell>
          <cell r="K2456">
            <v>53533</v>
          </cell>
          <cell r="L2456">
            <v>53533</v>
          </cell>
          <cell r="M2456">
            <v>53533</v>
          </cell>
          <cell r="N2456">
            <v>53533</v>
          </cell>
          <cell r="O2456">
            <v>53533</v>
          </cell>
          <cell r="P2456">
            <v>53533</v>
          </cell>
          <cell r="Q2456">
            <v>53528</v>
          </cell>
        </row>
        <row r="2457">
          <cell r="B2457" t="str">
            <v>31100042207</v>
          </cell>
          <cell r="C2457" t="str">
            <v>31100</v>
          </cell>
          <cell r="D2457">
            <v>2207</v>
          </cell>
          <cell r="E2457">
            <v>396000</v>
          </cell>
          <cell r="F2457">
            <v>33000</v>
          </cell>
          <cell r="G2457">
            <v>33000</v>
          </cell>
          <cell r="H2457">
            <v>33000</v>
          </cell>
          <cell r="I2457">
            <v>33000</v>
          </cell>
          <cell r="J2457">
            <v>33000</v>
          </cell>
          <cell r="K2457">
            <v>33000</v>
          </cell>
          <cell r="L2457">
            <v>33000</v>
          </cell>
          <cell r="M2457">
            <v>33000</v>
          </cell>
          <cell r="N2457">
            <v>33000</v>
          </cell>
          <cell r="O2457">
            <v>33000</v>
          </cell>
          <cell r="P2457">
            <v>33000</v>
          </cell>
          <cell r="Q2457">
            <v>33000</v>
          </cell>
        </row>
        <row r="2458">
          <cell r="B2458" t="str">
            <v>31100042208</v>
          </cell>
          <cell r="C2458" t="str">
            <v>31100</v>
          </cell>
          <cell r="D2458">
            <v>2208</v>
          </cell>
          <cell r="E2458">
            <v>5815</v>
          </cell>
          <cell r="F2458">
            <v>485</v>
          </cell>
          <cell r="G2458">
            <v>485</v>
          </cell>
          <cell r="H2458">
            <v>485</v>
          </cell>
          <cell r="I2458">
            <v>485</v>
          </cell>
          <cell r="J2458">
            <v>485</v>
          </cell>
          <cell r="K2458">
            <v>485</v>
          </cell>
          <cell r="L2458">
            <v>485</v>
          </cell>
          <cell r="M2458">
            <v>485</v>
          </cell>
          <cell r="N2458">
            <v>485</v>
          </cell>
          <cell r="O2458">
            <v>485</v>
          </cell>
          <cell r="P2458">
            <v>485</v>
          </cell>
          <cell r="Q2458">
            <v>480</v>
          </cell>
        </row>
        <row r="2459">
          <cell r="B2459" t="str">
            <v>31100042306</v>
          </cell>
          <cell r="C2459" t="str">
            <v>31100</v>
          </cell>
          <cell r="D2459">
            <v>2306</v>
          </cell>
          <cell r="E2459">
            <v>704501</v>
          </cell>
          <cell r="F2459">
            <v>58708</v>
          </cell>
          <cell r="G2459">
            <v>58708</v>
          </cell>
          <cell r="H2459">
            <v>58708</v>
          </cell>
          <cell r="I2459">
            <v>58708</v>
          </cell>
          <cell r="J2459">
            <v>58708</v>
          </cell>
          <cell r="K2459">
            <v>58708</v>
          </cell>
          <cell r="L2459">
            <v>58708</v>
          </cell>
          <cell r="M2459">
            <v>58708</v>
          </cell>
          <cell r="N2459">
            <v>58708</v>
          </cell>
          <cell r="O2459">
            <v>58708</v>
          </cell>
          <cell r="P2459">
            <v>58708</v>
          </cell>
          <cell r="Q2459">
            <v>58713</v>
          </cell>
        </row>
        <row r="2460">
          <cell r="B2460" t="str">
            <v>31100042403</v>
          </cell>
          <cell r="C2460" t="str">
            <v>31100</v>
          </cell>
          <cell r="D2460">
            <v>2403</v>
          </cell>
          <cell r="E2460">
            <v>0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</row>
        <row r="2461">
          <cell r="B2461" t="str">
            <v>31100042701</v>
          </cell>
          <cell r="C2461" t="str">
            <v>31100</v>
          </cell>
          <cell r="D2461">
            <v>2701</v>
          </cell>
          <cell r="E2461">
            <v>110600</v>
          </cell>
          <cell r="F2461">
            <v>9217</v>
          </cell>
          <cell r="G2461">
            <v>9217</v>
          </cell>
          <cell r="H2461">
            <v>9217</v>
          </cell>
          <cell r="I2461">
            <v>9217</v>
          </cell>
          <cell r="J2461">
            <v>9217</v>
          </cell>
          <cell r="K2461">
            <v>9217</v>
          </cell>
          <cell r="L2461">
            <v>9217</v>
          </cell>
          <cell r="M2461">
            <v>9217</v>
          </cell>
          <cell r="N2461">
            <v>9217</v>
          </cell>
          <cell r="O2461">
            <v>9217</v>
          </cell>
          <cell r="P2461">
            <v>9217</v>
          </cell>
          <cell r="Q2461">
            <v>9213</v>
          </cell>
        </row>
        <row r="2462">
          <cell r="B2462" t="str">
            <v>31100042702</v>
          </cell>
          <cell r="C2462" t="str">
            <v>31100</v>
          </cell>
          <cell r="D2462">
            <v>2702</v>
          </cell>
          <cell r="E2462">
            <v>107000</v>
          </cell>
          <cell r="F2462">
            <v>8917</v>
          </cell>
          <cell r="G2462">
            <v>8917</v>
          </cell>
          <cell r="H2462">
            <v>8917</v>
          </cell>
          <cell r="I2462">
            <v>8917</v>
          </cell>
          <cell r="J2462">
            <v>8917</v>
          </cell>
          <cell r="K2462">
            <v>8917</v>
          </cell>
          <cell r="L2462">
            <v>8917</v>
          </cell>
          <cell r="M2462">
            <v>8917</v>
          </cell>
          <cell r="N2462">
            <v>8917</v>
          </cell>
          <cell r="O2462">
            <v>8917</v>
          </cell>
          <cell r="P2462">
            <v>8917</v>
          </cell>
          <cell r="Q2462">
            <v>8913</v>
          </cell>
        </row>
        <row r="2463">
          <cell r="B2463" t="str">
            <v>31100042705</v>
          </cell>
          <cell r="C2463" t="str">
            <v>31100</v>
          </cell>
          <cell r="D2463">
            <v>2705</v>
          </cell>
          <cell r="E2463">
            <v>74900</v>
          </cell>
          <cell r="F2463">
            <v>6242</v>
          </cell>
          <cell r="G2463">
            <v>6242</v>
          </cell>
          <cell r="H2463">
            <v>6242</v>
          </cell>
          <cell r="I2463">
            <v>6242</v>
          </cell>
          <cell r="J2463">
            <v>6242</v>
          </cell>
          <cell r="K2463">
            <v>6242</v>
          </cell>
          <cell r="L2463">
            <v>6242</v>
          </cell>
          <cell r="M2463">
            <v>6242</v>
          </cell>
          <cell r="N2463">
            <v>6242</v>
          </cell>
          <cell r="O2463">
            <v>6242</v>
          </cell>
          <cell r="P2463">
            <v>6242</v>
          </cell>
          <cell r="Q2463">
            <v>6238</v>
          </cell>
        </row>
        <row r="2464">
          <cell r="B2464" t="str">
            <v>31100042800</v>
          </cell>
          <cell r="C2464" t="str">
            <v>31100</v>
          </cell>
          <cell r="D2464">
            <v>2800</v>
          </cell>
          <cell r="E2464">
            <v>881670</v>
          </cell>
          <cell r="F2464">
            <v>73473</v>
          </cell>
          <cell r="G2464">
            <v>73473</v>
          </cell>
          <cell r="H2464">
            <v>73473</v>
          </cell>
          <cell r="I2464">
            <v>73473</v>
          </cell>
          <cell r="J2464">
            <v>73473</v>
          </cell>
          <cell r="K2464">
            <v>73473</v>
          </cell>
          <cell r="L2464">
            <v>73473</v>
          </cell>
          <cell r="M2464">
            <v>73473</v>
          </cell>
          <cell r="N2464">
            <v>73473</v>
          </cell>
          <cell r="O2464">
            <v>73473</v>
          </cell>
          <cell r="P2464">
            <v>73473</v>
          </cell>
          <cell r="Q2464">
            <v>73467</v>
          </cell>
        </row>
        <row r="2465">
          <cell r="B2465" t="str">
            <v>31100042900</v>
          </cell>
          <cell r="C2465" t="str">
            <v>31100</v>
          </cell>
          <cell r="D2465">
            <v>2900</v>
          </cell>
          <cell r="E2465">
            <v>160500</v>
          </cell>
          <cell r="F2465">
            <v>13375</v>
          </cell>
          <cell r="G2465">
            <v>13375</v>
          </cell>
          <cell r="H2465">
            <v>13375</v>
          </cell>
          <cell r="I2465">
            <v>13375</v>
          </cell>
          <cell r="J2465">
            <v>13375</v>
          </cell>
          <cell r="K2465">
            <v>13375</v>
          </cell>
          <cell r="L2465">
            <v>13375</v>
          </cell>
          <cell r="M2465">
            <v>13375</v>
          </cell>
          <cell r="N2465">
            <v>13375</v>
          </cell>
          <cell r="O2465">
            <v>13375</v>
          </cell>
          <cell r="P2465">
            <v>13375</v>
          </cell>
          <cell r="Q2465">
            <v>13375</v>
          </cell>
        </row>
        <row r="2466">
          <cell r="B2466" t="str">
            <v>31100042907</v>
          </cell>
          <cell r="C2466" t="str">
            <v>31100</v>
          </cell>
          <cell r="D2466">
            <v>2907</v>
          </cell>
          <cell r="E2466">
            <v>192600</v>
          </cell>
          <cell r="F2466">
            <v>16050</v>
          </cell>
          <cell r="G2466">
            <v>16050</v>
          </cell>
          <cell r="H2466">
            <v>16050</v>
          </cell>
          <cell r="I2466">
            <v>16050</v>
          </cell>
          <cell r="J2466">
            <v>16050</v>
          </cell>
          <cell r="K2466">
            <v>16050</v>
          </cell>
          <cell r="L2466">
            <v>16050</v>
          </cell>
          <cell r="M2466">
            <v>16050</v>
          </cell>
          <cell r="N2466">
            <v>16050</v>
          </cell>
          <cell r="O2466">
            <v>16050</v>
          </cell>
          <cell r="P2466">
            <v>16050</v>
          </cell>
          <cell r="Q2466">
            <v>16050</v>
          </cell>
        </row>
        <row r="2467">
          <cell r="B2467" t="str">
            <v>31100042908</v>
          </cell>
          <cell r="C2467" t="str">
            <v>31100</v>
          </cell>
          <cell r="D2467">
            <v>2908</v>
          </cell>
          <cell r="E2467">
            <v>80500</v>
          </cell>
          <cell r="F2467">
            <v>6708</v>
          </cell>
          <cell r="G2467">
            <v>6708</v>
          </cell>
          <cell r="H2467">
            <v>6708</v>
          </cell>
          <cell r="I2467">
            <v>6708</v>
          </cell>
          <cell r="J2467">
            <v>6708</v>
          </cell>
          <cell r="K2467">
            <v>6708</v>
          </cell>
          <cell r="L2467">
            <v>6708</v>
          </cell>
          <cell r="M2467">
            <v>6708</v>
          </cell>
          <cell r="N2467">
            <v>6708</v>
          </cell>
          <cell r="O2467">
            <v>6708</v>
          </cell>
          <cell r="P2467">
            <v>6708</v>
          </cell>
          <cell r="Q2467">
            <v>6712</v>
          </cell>
        </row>
        <row r="2468">
          <cell r="B2468" t="str">
            <v>31100042925</v>
          </cell>
          <cell r="C2468" t="str">
            <v>31100</v>
          </cell>
          <cell r="D2468">
            <v>2925</v>
          </cell>
          <cell r="E2468">
            <v>128400</v>
          </cell>
          <cell r="F2468">
            <v>10700</v>
          </cell>
          <cell r="G2468">
            <v>10700</v>
          </cell>
          <cell r="H2468">
            <v>10700</v>
          </cell>
          <cell r="I2468">
            <v>10700</v>
          </cell>
          <cell r="J2468">
            <v>10700</v>
          </cell>
          <cell r="K2468">
            <v>10700</v>
          </cell>
          <cell r="L2468">
            <v>10700</v>
          </cell>
          <cell r="M2468">
            <v>10700</v>
          </cell>
          <cell r="N2468">
            <v>10700</v>
          </cell>
          <cell r="O2468">
            <v>10700</v>
          </cell>
          <cell r="P2468">
            <v>10700</v>
          </cell>
          <cell r="Q2468">
            <v>10700</v>
          </cell>
        </row>
        <row r="2469">
          <cell r="B2469" t="str">
            <v>31100043101</v>
          </cell>
          <cell r="C2469" t="str">
            <v>31100</v>
          </cell>
          <cell r="D2469">
            <v>3101</v>
          </cell>
          <cell r="E2469">
            <v>57800</v>
          </cell>
          <cell r="F2469">
            <v>4817</v>
          </cell>
          <cell r="G2469">
            <v>4817</v>
          </cell>
          <cell r="H2469">
            <v>4817</v>
          </cell>
          <cell r="I2469">
            <v>4817</v>
          </cell>
          <cell r="J2469">
            <v>4817</v>
          </cell>
          <cell r="K2469">
            <v>4817</v>
          </cell>
          <cell r="L2469">
            <v>4817</v>
          </cell>
          <cell r="M2469">
            <v>4817</v>
          </cell>
          <cell r="N2469">
            <v>4817</v>
          </cell>
          <cell r="O2469">
            <v>4817</v>
          </cell>
          <cell r="P2469">
            <v>4817</v>
          </cell>
          <cell r="Q2469">
            <v>4813</v>
          </cell>
        </row>
        <row r="2470">
          <cell r="B2470" t="str">
            <v>31100043103</v>
          </cell>
          <cell r="C2470" t="str">
            <v>31100</v>
          </cell>
          <cell r="D2470">
            <v>3103</v>
          </cell>
          <cell r="E2470">
            <v>119900</v>
          </cell>
          <cell r="F2470">
            <v>9991</v>
          </cell>
          <cell r="G2470">
            <v>9991</v>
          </cell>
          <cell r="H2470">
            <v>9991</v>
          </cell>
          <cell r="I2470">
            <v>9991</v>
          </cell>
          <cell r="J2470">
            <v>9991</v>
          </cell>
          <cell r="K2470">
            <v>9991</v>
          </cell>
          <cell r="L2470">
            <v>9991</v>
          </cell>
          <cell r="M2470">
            <v>9991</v>
          </cell>
          <cell r="N2470">
            <v>9991</v>
          </cell>
          <cell r="O2470">
            <v>9991</v>
          </cell>
          <cell r="P2470">
            <v>9991</v>
          </cell>
          <cell r="Q2470">
            <v>9999</v>
          </cell>
        </row>
        <row r="2471">
          <cell r="B2471" t="str">
            <v>31100043106</v>
          </cell>
          <cell r="C2471" t="str">
            <v>31100</v>
          </cell>
          <cell r="D2471">
            <v>3106</v>
          </cell>
          <cell r="E2471">
            <v>16400</v>
          </cell>
          <cell r="F2471">
            <v>1367</v>
          </cell>
          <cell r="G2471">
            <v>1367</v>
          </cell>
          <cell r="H2471">
            <v>1367</v>
          </cell>
          <cell r="I2471">
            <v>1367</v>
          </cell>
          <cell r="J2471">
            <v>1367</v>
          </cell>
          <cell r="K2471">
            <v>1367</v>
          </cell>
          <cell r="L2471">
            <v>1367</v>
          </cell>
          <cell r="M2471">
            <v>1367</v>
          </cell>
          <cell r="N2471">
            <v>1367</v>
          </cell>
          <cell r="O2471">
            <v>1367</v>
          </cell>
          <cell r="P2471">
            <v>1367</v>
          </cell>
          <cell r="Q2471">
            <v>1363</v>
          </cell>
        </row>
        <row r="2472">
          <cell r="B2472" t="str">
            <v>31100043111</v>
          </cell>
          <cell r="C2472" t="str">
            <v>31100</v>
          </cell>
          <cell r="D2472">
            <v>3111</v>
          </cell>
          <cell r="E2472">
            <v>700000</v>
          </cell>
          <cell r="F2472">
            <v>58333</v>
          </cell>
          <cell r="G2472">
            <v>58333</v>
          </cell>
          <cell r="H2472">
            <v>58333</v>
          </cell>
          <cell r="I2472">
            <v>58333</v>
          </cell>
          <cell r="J2472">
            <v>58333</v>
          </cell>
          <cell r="K2472">
            <v>58333</v>
          </cell>
          <cell r="L2472">
            <v>58333</v>
          </cell>
          <cell r="M2472">
            <v>58333</v>
          </cell>
          <cell r="N2472">
            <v>58333</v>
          </cell>
          <cell r="O2472">
            <v>58333</v>
          </cell>
          <cell r="P2472">
            <v>58333</v>
          </cell>
          <cell r="Q2472">
            <v>58337</v>
          </cell>
        </row>
        <row r="2473">
          <cell r="B2473" t="str">
            <v>31100043302</v>
          </cell>
          <cell r="C2473" t="str">
            <v>31100</v>
          </cell>
          <cell r="D2473">
            <v>3302</v>
          </cell>
          <cell r="E2473">
            <v>155412</v>
          </cell>
          <cell r="F2473">
            <v>12951</v>
          </cell>
          <cell r="G2473">
            <v>12951</v>
          </cell>
          <cell r="H2473">
            <v>12951</v>
          </cell>
          <cell r="I2473">
            <v>12951</v>
          </cell>
          <cell r="J2473">
            <v>12951</v>
          </cell>
          <cell r="K2473">
            <v>12951</v>
          </cell>
          <cell r="L2473">
            <v>12951</v>
          </cell>
          <cell r="M2473">
            <v>12951</v>
          </cell>
          <cell r="N2473">
            <v>12951</v>
          </cell>
          <cell r="O2473">
            <v>12951</v>
          </cell>
          <cell r="P2473">
            <v>12951</v>
          </cell>
          <cell r="Q2473">
            <v>12951</v>
          </cell>
        </row>
        <row r="2474">
          <cell r="B2474" t="str">
            <v>31100043303</v>
          </cell>
          <cell r="C2474" t="str">
            <v>31100</v>
          </cell>
          <cell r="D2474">
            <v>3303</v>
          </cell>
          <cell r="E2474">
            <v>21400</v>
          </cell>
          <cell r="F2474">
            <v>1783</v>
          </cell>
          <cell r="G2474">
            <v>1783</v>
          </cell>
          <cell r="H2474">
            <v>1783</v>
          </cell>
          <cell r="I2474">
            <v>1783</v>
          </cell>
          <cell r="J2474">
            <v>1783</v>
          </cell>
          <cell r="K2474">
            <v>1783</v>
          </cell>
          <cell r="L2474">
            <v>1783</v>
          </cell>
          <cell r="M2474">
            <v>1783</v>
          </cell>
          <cell r="N2474">
            <v>1783</v>
          </cell>
          <cell r="O2474">
            <v>1783</v>
          </cell>
          <cell r="P2474">
            <v>1783</v>
          </cell>
          <cell r="Q2474">
            <v>1787</v>
          </cell>
        </row>
        <row r="2475">
          <cell r="B2475" t="str">
            <v>31100043404</v>
          </cell>
          <cell r="C2475" t="str">
            <v>31100</v>
          </cell>
          <cell r="D2475">
            <v>3404</v>
          </cell>
          <cell r="E2475">
            <v>25000</v>
          </cell>
          <cell r="F2475">
            <v>2083</v>
          </cell>
          <cell r="G2475">
            <v>2083</v>
          </cell>
          <cell r="H2475">
            <v>2083</v>
          </cell>
          <cell r="I2475">
            <v>2083</v>
          </cell>
          <cell r="J2475">
            <v>2083</v>
          </cell>
          <cell r="K2475">
            <v>2083</v>
          </cell>
          <cell r="L2475">
            <v>2083</v>
          </cell>
          <cell r="M2475">
            <v>2083</v>
          </cell>
          <cell r="N2475">
            <v>2083</v>
          </cell>
          <cell r="O2475">
            <v>2083</v>
          </cell>
          <cell r="P2475">
            <v>2083</v>
          </cell>
          <cell r="Q2475">
            <v>2087</v>
          </cell>
        </row>
        <row r="2476">
          <cell r="B2476" t="str">
            <v>31101041302</v>
          </cell>
          <cell r="C2476" t="str">
            <v>31101</v>
          </cell>
          <cell r="D2476">
            <v>1302</v>
          </cell>
          <cell r="E2476">
            <v>165000</v>
          </cell>
          <cell r="F2476">
            <v>13750</v>
          </cell>
          <cell r="G2476">
            <v>13750</v>
          </cell>
          <cell r="H2476">
            <v>13750</v>
          </cell>
          <cell r="I2476">
            <v>13750</v>
          </cell>
          <cell r="J2476">
            <v>13750</v>
          </cell>
          <cell r="K2476">
            <v>13750</v>
          </cell>
          <cell r="L2476">
            <v>13750</v>
          </cell>
          <cell r="M2476">
            <v>13750</v>
          </cell>
          <cell r="N2476">
            <v>13750</v>
          </cell>
          <cell r="O2476">
            <v>13750</v>
          </cell>
          <cell r="P2476">
            <v>13750</v>
          </cell>
          <cell r="Q2476">
            <v>13750</v>
          </cell>
        </row>
        <row r="2477">
          <cell r="B2477" t="str">
            <v>31101042202</v>
          </cell>
          <cell r="C2477" t="str">
            <v>31101</v>
          </cell>
          <cell r="D2477">
            <v>2202</v>
          </cell>
          <cell r="E2477">
            <v>866</v>
          </cell>
          <cell r="F2477">
            <v>72</v>
          </cell>
          <cell r="G2477">
            <v>72</v>
          </cell>
          <cell r="H2477">
            <v>72</v>
          </cell>
          <cell r="I2477">
            <v>72</v>
          </cell>
          <cell r="J2477">
            <v>72</v>
          </cell>
          <cell r="K2477">
            <v>72</v>
          </cell>
          <cell r="L2477">
            <v>72</v>
          </cell>
          <cell r="M2477">
            <v>72</v>
          </cell>
          <cell r="N2477">
            <v>72</v>
          </cell>
          <cell r="O2477">
            <v>72</v>
          </cell>
          <cell r="P2477">
            <v>72</v>
          </cell>
          <cell r="Q2477">
            <v>74</v>
          </cell>
        </row>
        <row r="2478">
          <cell r="B2478" t="str">
            <v>31101042701</v>
          </cell>
          <cell r="C2478" t="str">
            <v>31101</v>
          </cell>
          <cell r="D2478">
            <v>2701</v>
          </cell>
          <cell r="E2478">
            <v>98900</v>
          </cell>
          <cell r="F2478">
            <v>8242</v>
          </cell>
          <cell r="G2478">
            <v>8242</v>
          </cell>
          <cell r="H2478">
            <v>8242</v>
          </cell>
          <cell r="I2478">
            <v>8242</v>
          </cell>
          <cell r="J2478">
            <v>8242</v>
          </cell>
          <cell r="K2478">
            <v>8242</v>
          </cell>
          <cell r="L2478">
            <v>8242</v>
          </cell>
          <cell r="M2478">
            <v>8242</v>
          </cell>
          <cell r="N2478">
            <v>8242</v>
          </cell>
          <cell r="O2478">
            <v>8242</v>
          </cell>
          <cell r="P2478">
            <v>8242</v>
          </cell>
          <cell r="Q2478">
            <v>8238</v>
          </cell>
        </row>
        <row r="2479">
          <cell r="B2479" t="str">
            <v>31101042900</v>
          </cell>
          <cell r="C2479" t="str">
            <v>31101</v>
          </cell>
          <cell r="D2479">
            <v>2900</v>
          </cell>
          <cell r="E2479">
            <v>33930</v>
          </cell>
          <cell r="F2479">
            <v>2828</v>
          </cell>
          <cell r="G2479">
            <v>2828</v>
          </cell>
          <cell r="H2479">
            <v>2828</v>
          </cell>
          <cell r="I2479">
            <v>2828</v>
          </cell>
          <cell r="J2479">
            <v>2828</v>
          </cell>
          <cell r="K2479">
            <v>2828</v>
          </cell>
          <cell r="L2479">
            <v>2828</v>
          </cell>
          <cell r="M2479">
            <v>2828</v>
          </cell>
          <cell r="N2479">
            <v>2828</v>
          </cell>
          <cell r="O2479">
            <v>2828</v>
          </cell>
          <cell r="P2479">
            <v>2828</v>
          </cell>
          <cell r="Q2479">
            <v>2822</v>
          </cell>
        </row>
        <row r="2480">
          <cell r="B2480" t="str">
            <v>31101042907</v>
          </cell>
          <cell r="C2480" t="str">
            <v>31101</v>
          </cell>
          <cell r="D2480">
            <v>2907</v>
          </cell>
          <cell r="E2480">
            <v>12800</v>
          </cell>
          <cell r="F2480">
            <v>1067</v>
          </cell>
          <cell r="G2480">
            <v>1067</v>
          </cell>
          <cell r="H2480">
            <v>1067</v>
          </cell>
          <cell r="I2480">
            <v>1067</v>
          </cell>
          <cell r="J2480">
            <v>1067</v>
          </cell>
          <cell r="K2480">
            <v>1067</v>
          </cell>
          <cell r="L2480">
            <v>1067</v>
          </cell>
          <cell r="M2480">
            <v>1067</v>
          </cell>
          <cell r="N2480">
            <v>1067</v>
          </cell>
          <cell r="O2480">
            <v>1067</v>
          </cell>
          <cell r="P2480">
            <v>1067</v>
          </cell>
          <cell r="Q2480">
            <v>1063</v>
          </cell>
        </row>
        <row r="2481">
          <cell r="B2481" t="str">
            <v>31101042908</v>
          </cell>
          <cell r="C2481" t="str">
            <v>31101</v>
          </cell>
          <cell r="D2481">
            <v>2908</v>
          </cell>
          <cell r="E2481">
            <v>18000</v>
          </cell>
          <cell r="F2481">
            <v>1500</v>
          </cell>
          <cell r="G2481">
            <v>1500</v>
          </cell>
          <cell r="H2481">
            <v>1500</v>
          </cell>
          <cell r="I2481">
            <v>1500</v>
          </cell>
          <cell r="J2481">
            <v>1500</v>
          </cell>
          <cell r="K2481">
            <v>1500</v>
          </cell>
          <cell r="L2481">
            <v>1500</v>
          </cell>
          <cell r="M2481">
            <v>1500</v>
          </cell>
          <cell r="N2481">
            <v>1500</v>
          </cell>
          <cell r="O2481">
            <v>1500</v>
          </cell>
          <cell r="P2481">
            <v>1500</v>
          </cell>
          <cell r="Q2481">
            <v>1500</v>
          </cell>
        </row>
        <row r="2482">
          <cell r="B2482" t="str">
            <v>31101043101</v>
          </cell>
          <cell r="C2482" t="str">
            <v>31101</v>
          </cell>
          <cell r="D2482">
            <v>3101</v>
          </cell>
          <cell r="E2482">
            <v>6400</v>
          </cell>
          <cell r="F2482">
            <v>533</v>
          </cell>
          <cell r="G2482">
            <v>533</v>
          </cell>
          <cell r="H2482">
            <v>533</v>
          </cell>
          <cell r="I2482">
            <v>533</v>
          </cell>
          <cell r="J2482">
            <v>533</v>
          </cell>
          <cell r="K2482">
            <v>533</v>
          </cell>
          <cell r="L2482">
            <v>533</v>
          </cell>
          <cell r="M2482">
            <v>533</v>
          </cell>
          <cell r="N2482">
            <v>533</v>
          </cell>
          <cell r="O2482">
            <v>533</v>
          </cell>
          <cell r="P2482">
            <v>533</v>
          </cell>
          <cell r="Q2482">
            <v>537</v>
          </cell>
        </row>
        <row r="2483">
          <cell r="B2483" t="str">
            <v>31101043302</v>
          </cell>
          <cell r="C2483" t="str">
            <v>31101</v>
          </cell>
          <cell r="D2483">
            <v>3302</v>
          </cell>
          <cell r="E2483">
            <v>134916</v>
          </cell>
          <cell r="F2483">
            <v>11243</v>
          </cell>
          <cell r="G2483">
            <v>11243</v>
          </cell>
          <cell r="H2483">
            <v>11243</v>
          </cell>
          <cell r="I2483">
            <v>11243</v>
          </cell>
          <cell r="J2483">
            <v>11243</v>
          </cell>
          <cell r="K2483">
            <v>11243</v>
          </cell>
          <cell r="L2483">
            <v>11243</v>
          </cell>
          <cell r="M2483">
            <v>11243</v>
          </cell>
          <cell r="N2483">
            <v>11243</v>
          </cell>
          <cell r="O2483">
            <v>11243</v>
          </cell>
          <cell r="P2483">
            <v>11243</v>
          </cell>
          <cell r="Q2483">
            <v>11243</v>
          </cell>
        </row>
        <row r="2484">
          <cell r="B2484" t="str">
            <v>31101043303</v>
          </cell>
          <cell r="C2484" t="str">
            <v>31101</v>
          </cell>
          <cell r="D2484">
            <v>3303</v>
          </cell>
          <cell r="E2484">
            <v>112300</v>
          </cell>
          <cell r="F2484">
            <v>9358</v>
          </cell>
          <cell r="G2484">
            <v>9358</v>
          </cell>
          <cell r="H2484">
            <v>9358</v>
          </cell>
          <cell r="I2484">
            <v>9358</v>
          </cell>
          <cell r="J2484">
            <v>9358</v>
          </cell>
          <cell r="K2484">
            <v>9358</v>
          </cell>
          <cell r="L2484">
            <v>9358</v>
          </cell>
          <cell r="M2484">
            <v>9358</v>
          </cell>
          <cell r="N2484">
            <v>9358</v>
          </cell>
          <cell r="O2484">
            <v>9358</v>
          </cell>
          <cell r="P2484">
            <v>9358</v>
          </cell>
          <cell r="Q2484">
            <v>9362</v>
          </cell>
        </row>
        <row r="2485">
          <cell r="B2485" t="str">
            <v>31102042202</v>
          </cell>
          <cell r="C2485" t="str">
            <v>31102</v>
          </cell>
          <cell r="D2485">
            <v>2202</v>
          </cell>
          <cell r="E2485">
            <v>150</v>
          </cell>
          <cell r="F2485">
            <v>12</v>
          </cell>
          <cell r="G2485">
            <v>12</v>
          </cell>
          <cell r="H2485">
            <v>12</v>
          </cell>
          <cell r="I2485">
            <v>12</v>
          </cell>
          <cell r="J2485">
            <v>12</v>
          </cell>
          <cell r="K2485">
            <v>12</v>
          </cell>
          <cell r="L2485">
            <v>12</v>
          </cell>
          <cell r="M2485">
            <v>12</v>
          </cell>
          <cell r="N2485">
            <v>12</v>
          </cell>
          <cell r="O2485">
            <v>12</v>
          </cell>
          <cell r="P2485">
            <v>12</v>
          </cell>
          <cell r="Q2485">
            <v>18</v>
          </cell>
        </row>
        <row r="2486">
          <cell r="B2486" t="str">
            <v>31102042207</v>
          </cell>
          <cell r="C2486" t="str">
            <v>31102</v>
          </cell>
          <cell r="D2486">
            <v>2207</v>
          </cell>
          <cell r="E2486">
            <v>16776</v>
          </cell>
          <cell r="F2486">
            <v>1398</v>
          </cell>
          <cell r="G2486">
            <v>1398</v>
          </cell>
          <cell r="H2486">
            <v>1398</v>
          </cell>
          <cell r="I2486">
            <v>1398</v>
          </cell>
          <cell r="J2486">
            <v>1398</v>
          </cell>
          <cell r="K2486">
            <v>1398</v>
          </cell>
          <cell r="L2486">
            <v>1398</v>
          </cell>
          <cell r="M2486">
            <v>1398</v>
          </cell>
          <cell r="N2486">
            <v>1398</v>
          </cell>
          <cell r="O2486">
            <v>1398</v>
          </cell>
          <cell r="P2486">
            <v>1398</v>
          </cell>
          <cell r="Q2486">
            <v>1398</v>
          </cell>
        </row>
        <row r="2487">
          <cell r="B2487" t="str">
            <v>31102042701</v>
          </cell>
          <cell r="C2487" t="str">
            <v>31102</v>
          </cell>
          <cell r="D2487">
            <v>2701</v>
          </cell>
          <cell r="E2487">
            <v>65700</v>
          </cell>
          <cell r="F2487">
            <v>5475</v>
          </cell>
          <cell r="G2487">
            <v>5475</v>
          </cell>
          <cell r="H2487">
            <v>5475</v>
          </cell>
          <cell r="I2487">
            <v>5475</v>
          </cell>
          <cell r="J2487">
            <v>5475</v>
          </cell>
          <cell r="K2487">
            <v>5475</v>
          </cell>
          <cell r="L2487">
            <v>5475</v>
          </cell>
          <cell r="M2487">
            <v>5475</v>
          </cell>
          <cell r="N2487">
            <v>5475</v>
          </cell>
          <cell r="O2487">
            <v>5475</v>
          </cell>
          <cell r="P2487">
            <v>5475</v>
          </cell>
          <cell r="Q2487">
            <v>5475</v>
          </cell>
        </row>
        <row r="2488">
          <cell r="B2488" t="str">
            <v>31102042900</v>
          </cell>
          <cell r="C2488" t="str">
            <v>31102</v>
          </cell>
          <cell r="D2488">
            <v>2900</v>
          </cell>
          <cell r="E2488">
            <v>15200</v>
          </cell>
          <cell r="F2488">
            <v>1267</v>
          </cell>
          <cell r="G2488">
            <v>1267</v>
          </cell>
          <cell r="H2488">
            <v>1267</v>
          </cell>
          <cell r="I2488">
            <v>1267</v>
          </cell>
          <cell r="J2488">
            <v>1267</v>
          </cell>
          <cell r="K2488">
            <v>1267</v>
          </cell>
          <cell r="L2488">
            <v>1267</v>
          </cell>
          <cell r="M2488">
            <v>1267</v>
          </cell>
          <cell r="N2488">
            <v>1267</v>
          </cell>
          <cell r="O2488">
            <v>1267</v>
          </cell>
          <cell r="P2488">
            <v>1267</v>
          </cell>
          <cell r="Q2488">
            <v>1263</v>
          </cell>
        </row>
        <row r="2489">
          <cell r="B2489" t="str">
            <v>31102042907</v>
          </cell>
          <cell r="C2489" t="str">
            <v>31102</v>
          </cell>
          <cell r="D2489">
            <v>2907</v>
          </cell>
          <cell r="E2489">
            <v>32100</v>
          </cell>
          <cell r="F2489">
            <v>2675</v>
          </cell>
          <cell r="G2489">
            <v>2675</v>
          </cell>
          <cell r="H2489">
            <v>2675</v>
          </cell>
          <cell r="I2489">
            <v>2675</v>
          </cell>
          <cell r="J2489">
            <v>2675</v>
          </cell>
          <cell r="K2489">
            <v>2675</v>
          </cell>
          <cell r="L2489">
            <v>2675</v>
          </cell>
          <cell r="M2489">
            <v>2675</v>
          </cell>
          <cell r="N2489">
            <v>2675</v>
          </cell>
          <cell r="O2489">
            <v>2675</v>
          </cell>
          <cell r="P2489">
            <v>2675</v>
          </cell>
          <cell r="Q2489">
            <v>2675</v>
          </cell>
        </row>
        <row r="2490">
          <cell r="B2490" t="str">
            <v>31102042908</v>
          </cell>
          <cell r="C2490" t="str">
            <v>31102</v>
          </cell>
          <cell r="D2490">
            <v>2908</v>
          </cell>
          <cell r="E2490">
            <v>12800</v>
          </cell>
          <cell r="F2490">
            <v>1067</v>
          </cell>
          <cell r="G2490">
            <v>1067</v>
          </cell>
          <cell r="H2490">
            <v>1067</v>
          </cell>
          <cell r="I2490">
            <v>1067</v>
          </cell>
          <cell r="J2490">
            <v>1067</v>
          </cell>
          <cell r="K2490">
            <v>1067</v>
          </cell>
          <cell r="L2490">
            <v>1067</v>
          </cell>
          <cell r="M2490">
            <v>1067</v>
          </cell>
          <cell r="N2490">
            <v>1067</v>
          </cell>
          <cell r="O2490">
            <v>1067</v>
          </cell>
          <cell r="P2490">
            <v>1067</v>
          </cell>
          <cell r="Q2490">
            <v>1063</v>
          </cell>
        </row>
        <row r="2491">
          <cell r="B2491" t="str">
            <v>31102043101</v>
          </cell>
          <cell r="C2491" t="str">
            <v>31102</v>
          </cell>
          <cell r="D2491">
            <v>3101</v>
          </cell>
          <cell r="E2491">
            <v>26500</v>
          </cell>
          <cell r="F2491">
            <v>2208</v>
          </cell>
          <cell r="G2491">
            <v>2208</v>
          </cell>
          <cell r="H2491">
            <v>2208</v>
          </cell>
          <cell r="I2491">
            <v>2208</v>
          </cell>
          <cell r="J2491">
            <v>2208</v>
          </cell>
          <cell r="K2491">
            <v>2208</v>
          </cell>
          <cell r="L2491">
            <v>2208</v>
          </cell>
          <cell r="M2491">
            <v>2208</v>
          </cell>
          <cell r="N2491">
            <v>2208</v>
          </cell>
          <cell r="O2491">
            <v>2208</v>
          </cell>
          <cell r="P2491">
            <v>2208</v>
          </cell>
          <cell r="Q2491">
            <v>2212</v>
          </cell>
        </row>
        <row r="2492">
          <cell r="B2492" t="str">
            <v>31102043302</v>
          </cell>
          <cell r="C2492" t="str">
            <v>31102</v>
          </cell>
          <cell r="D2492">
            <v>3302</v>
          </cell>
          <cell r="E2492">
            <v>64900</v>
          </cell>
          <cell r="F2492">
            <v>5408</v>
          </cell>
          <cell r="G2492">
            <v>5408</v>
          </cell>
          <cell r="H2492">
            <v>5408</v>
          </cell>
          <cell r="I2492">
            <v>5408</v>
          </cell>
          <cell r="J2492">
            <v>5408</v>
          </cell>
          <cell r="K2492">
            <v>5408</v>
          </cell>
          <cell r="L2492">
            <v>5408</v>
          </cell>
          <cell r="M2492">
            <v>5408</v>
          </cell>
          <cell r="N2492">
            <v>5408</v>
          </cell>
          <cell r="O2492">
            <v>5408</v>
          </cell>
          <cell r="P2492">
            <v>5408</v>
          </cell>
          <cell r="Q2492">
            <v>5412</v>
          </cell>
        </row>
        <row r="2493">
          <cell r="B2493" t="str">
            <v>31102043303</v>
          </cell>
          <cell r="C2493" t="str">
            <v>31102</v>
          </cell>
          <cell r="D2493">
            <v>3303</v>
          </cell>
          <cell r="E2493">
            <v>2100</v>
          </cell>
          <cell r="F2493">
            <v>175</v>
          </cell>
          <cell r="G2493">
            <v>175</v>
          </cell>
          <cell r="H2493">
            <v>175</v>
          </cell>
          <cell r="I2493">
            <v>175</v>
          </cell>
          <cell r="J2493">
            <v>175</v>
          </cell>
          <cell r="K2493">
            <v>175</v>
          </cell>
          <cell r="L2493">
            <v>175</v>
          </cell>
          <cell r="M2493">
            <v>175</v>
          </cell>
          <cell r="N2493">
            <v>175</v>
          </cell>
          <cell r="O2493">
            <v>175</v>
          </cell>
          <cell r="P2493">
            <v>175</v>
          </cell>
          <cell r="Q2493">
            <v>175</v>
          </cell>
        </row>
        <row r="2494">
          <cell r="B2494" t="str">
            <v>31103042202</v>
          </cell>
          <cell r="C2494" t="str">
            <v>31103</v>
          </cell>
          <cell r="D2494">
            <v>2202</v>
          </cell>
          <cell r="E2494">
            <v>90146</v>
          </cell>
          <cell r="F2494">
            <v>7512</v>
          </cell>
          <cell r="G2494">
            <v>7512</v>
          </cell>
          <cell r="H2494">
            <v>7512</v>
          </cell>
          <cell r="I2494">
            <v>7512</v>
          </cell>
          <cell r="J2494">
            <v>7512</v>
          </cell>
          <cell r="K2494">
            <v>7512</v>
          </cell>
          <cell r="L2494">
            <v>7512</v>
          </cell>
          <cell r="M2494">
            <v>7512</v>
          </cell>
          <cell r="N2494">
            <v>7512</v>
          </cell>
          <cell r="O2494">
            <v>7512</v>
          </cell>
          <cell r="P2494">
            <v>7512</v>
          </cell>
          <cell r="Q2494">
            <v>7514</v>
          </cell>
        </row>
        <row r="2495">
          <cell r="B2495" t="str">
            <v>31103042701</v>
          </cell>
          <cell r="C2495" t="str">
            <v>31103</v>
          </cell>
          <cell r="D2495">
            <v>2701</v>
          </cell>
          <cell r="E2495">
            <v>98700</v>
          </cell>
          <cell r="F2495">
            <v>8225</v>
          </cell>
          <cell r="G2495">
            <v>8225</v>
          </cell>
          <cell r="H2495">
            <v>8225</v>
          </cell>
          <cell r="I2495">
            <v>8225</v>
          </cell>
          <cell r="J2495">
            <v>8225</v>
          </cell>
          <cell r="K2495">
            <v>8225</v>
          </cell>
          <cell r="L2495">
            <v>8225</v>
          </cell>
          <cell r="M2495">
            <v>8225</v>
          </cell>
          <cell r="N2495">
            <v>8225</v>
          </cell>
          <cell r="O2495">
            <v>8225</v>
          </cell>
          <cell r="P2495">
            <v>8225</v>
          </cell>
          <cell r="Q2495">
            <v>8225</v>
          </cell>
        </row>
        <row r="2496">
          <cell r="B2496" t="str">
            <v>31103042900</v>
          </cell>
          <cell r="C2496" t="str">
            <v>31103</v>
          </cell>
          <cell r="D2496">
            <v>2900</v>
          </cell>
          <cell r="E2496">
            <v>36800</v>
          </cell>
          <cell r="F2496">
            <v>3067</v>
          </cell>
          <cell r="G2496">
            <v>3067</v>
          </cell>
          <cell r="H2496">
            <v>3067</v>
          </cell>
          <cell r="I2496">
            <v>3067</v>
          </cell>
          <cell r="J2496">
            <v>3067</v>
          </cell>
          <cell r="K2496">
            <v>3067</v>
          </cell>
          <cell r="L2496">
            <v>3067</v>
          </cell>
          <cell r="M2496">
            <v>3067</v>
          </cell>
          <cell r="N2496">
            <v>3067</v>
          </cell>
          <cell r="O2496">
            <v>3067</v>
          </cell>
          <cell r="P2496">
            <v>3067</v>
          </cell>
          <cell r="Q2496">
            <v>3063</v>
          </cell>
        </row>
        <row r="2497">
          <cell r="B2497" t="str">
            <v>31103042907</v>
          </cell>
          <cell r="C2497" t="str">
            <v>31103</v>
          </cell>
          <cell r="D2497">
            <v>2907</v>
          </cell>
          <cell r="E2497">
            <v>26800</v>
          </cell>
          <cell r="F2497">
            <v>2233</v>
          </cell>
          <cell r="G2497">
            <v>2233</v>
          </cell>
          <cell r="H2497">
            <v>2233</v>
          </cell>
          <cell r="I2497">
            <v>2233</v>
          </cell>
          <cell r="J2497">
            <v>2233</v>
          </cell>
          <cell r="K2497">
            <v>2233</v>
          </cell>
          <cell r="L2497">
            <v>2233</v>
          </cell>
          <cell r="M2497">
            <v>2233</v>
          </cell>
          <cell r="N2497">
            <v>2233</v>
          </cell>
          <cell r="O2497">
            <v>2233</v>
          </cell>
          <cell r="P2497">
            <v>2233</v>
          </cell>
          <cell r="Q2497">
            <v>2237</v>
          </cell>
        </row>
        <row r="2498">
          <cell r="B2498" t="str">
            <v>31103042908</v>
          </cell>
          <cell r="C2498" t="str">
            <v>31103</v>
          </cell>
          <cell r="D2498">
            <v>2908</v>
          </cell>
          <cell r="E2498">
            <v>12800</v>
          </cell>
          <cell r="F2498">
            <v>1067</v>
          </cell>
          <cell r="G2498">
            <v>1067</v>
          </cell>
          <cell r="H2498">
            <v>1067</v>
          </cell>
          <cell r="I2498">
            <v>1067</v>
          </cell>
          <cell r="J2498">
            <v>1067</v>
          </cell>
          <cell r="K2498">
            <v>1067</v>
          </cell>
          <cell r="L2498">
            <v>1067</v>
          </cell>
          <cell r="M2498">
            <v>1067</v>
          </cell>
          <cell r="N2498">
            <v>1067</v>
          </cell>
          <cell r="O2498">
            <v>1067</v>
          </cell>
          <cell r="P2498">
            <v>1067</v>
          </cell>
          <cell r="Q2498">
            <v>1063</v>
          </cell>
        </row>
        <row r="2499">
          <cell r="B2499" t="str">
            <v>31103043101</v>
          </cell>
          <cell r="C2499" t="str">
            <v>31103</v>
          </cell>
          <cell r="D2499">
            <v>3101</v>
          </cell>
          <cell r="E2499">
            <v>9200</v>
          </cell>
          <cell r="F2499">
            <v>767</v>
          </cell>
          <cell r="G2499">
            <v>767</v>
          </cell>
          <cell r="H2499">
            <v>767</v>
          </cell>
          <cell r="I2499">
            <v>767</v>
          </cell>
          <cell r="J2499">
            <v>767</v>
          </cell>
          <cell r="K2499">
            <v>767</v>
          </cell>
          <cell r="L2499">
            <v>767</v>
          </cell>
          <cell r="M2499">
            <v>767</v>
          </cell>
          <cell r="N2499">
            <v>767</v>
          </cell>
          <cell r="O2499">
            <v>767</v>
          </cell>
          <cell r="P2499">
            <v>767</v>
          </cell>
          <cell r="Q2499">
            <v>763</v>
          </cell>
        </row>
        <row r="2500">
          <cell r="B2500" t="str">
            <v>31103043302</v>
          </cell>
          <cell r="C2500" t="str">
            <v>31103</v>
          </cell>
          <cell r="D2500">
            <v>3302</v>
          </cell>
          <cell r="E2500">
            <v>118900</v>
          </cell>
          <cell r="F2500">
            <v>9908</v>
          </cell>
          <cell r="G2500">
            <v>9908</v>
          </cell>
          <cell r="H2500">
            <v>9908</v>
          </cell>
          <cell r="I2500">
            <v>9908</v>
          </cell>
          <cell r="J2500">
            <v>9908</v>
          </cell>
          <cell r="K2500">
            <v>9908</v>
          </cell>
          <cell r="L2500">
            <v>9908</v>
          </cell>
          <cell r="M2500">
            <v>9908</v>
          </cell>
          <cell r="N2500">
            <v>9908</v>
          </cell>
          <cell r="O2500">
            <v>9908</v>
          </cell>
          <cell r="P2500">
            <v>9908</v>
          </cell>
          <cell r="Q2500">
            <v>9912</v>
          </cell>
        </row>
        <row r="2501">
          <cell r="B2501" t="str">
            <v>31103043303</v>
          </cell>
          <cell r="C2501" t="str">
            <v>31103</v>
          </cell>
          <cell r="D2501">
            <v>3303</v>
          </cell>
          <cell r="E2501">
            <v>5400</v>
          </cell>
          <cell r="F2501">
            <v>450</v>
          </cell>
          <cell r="G2501">
            <v>450</v>
          </cell>
          <cell r="H2501">
            <v>450</v>
          </cell>
          <cell r="I2501">
            <v>450</v>
          </cell>
          <cell r="J2501">
            <v>450</v>
          </cell>
          <cell r="K2501">
            <v>450</v>
          </cell>
          <cell r="L2501">
            <v>450</v>
          </cell>
          <cell r="M2501">
            <v>450</v>
          </cell>
          <cell r="N2501">
            <v>450</v>
          </cell>
          <cell r="O2501">
            <v>450</v>
          </cell>
          <cell r="P2501">
            <v>450</v>
          </cell>
          <cell r="Q2501">
            <v>450</v>
          </cell>
        </row>
        <row r="2502">
          <cell r="B2502" t="str">
            <v>31104042202</v>
          </cell>
          <cell r="C2502" t="str">
            <v>31104</v>
          </cell>
          <cell r="D2502">
            <v>2202</v>
          </cell>
          <cell r="E2502">
            <v>90738</v>
          </cell>
          <cell r="F2502">
            <v>7561</v>
          </cell>
          <cell r="G2502">
            <v>7561</v>
          </cell>
          <cell r="H2502">
            <v>7561</v>
          </cell>
          <cell r="I2502">
            <v>7561</v>
          </cell>
          <cell r="J2502">
            <v>7561</v>
          </cell>
          <cell r="K2502">
            <v>7561</v>
          </cell>
          <cell r="L2502">
            <v>7561</v>
          </cell>
          <cell r="M2502">
            <v>7561</v>
          </cell>
          <cell r="N2502">
            <v>7561</v>
          </cell>
          <cell r="O2502">
            <v>7561</v>
          </cell>
          <cell r="P2502">
            <v>7561</v>
          </cell>
          <cell r="Q2502">
            <v>7567</v>
          </cell>
        </row>
        <row r="2503">
          <cell r="B2503" t="str">
            <v>31104042701</v>
          </cell>
          <cell r="C2503" t="str">
            <v>31104</v>
          </cell>
          <cell r="D2503">
            <v>2701</v>
          </cell>
          <cell r="E2503">
            <v>93100</v>
          </cell>
          <cell r="F2503">
            <v>7758</v>
          </cell>
          <cell r="G2503">
            <v>7758</v>
          </cell>
          <cell r="H2503">
            <v>7758</v>
          </cell>
          <cell r="I2503">
            <v>7758</v>
          </cell>
          <cell r="J2503">
            <v>7758</v>
          </cell>
          <cell r="K2503">
            <v>7758</v>
          </cell>
          <cell r="L2503">
            <v>7758</v>
          </cell>
          <cell r="M2503">
            <v>7758</v>
          </cell>
          <cell r="N2503">
            <v>7758</v>
          </cell>
          <cell r="O2503">
            <v>7758</v>
          </cell>
          <cell r="P2503">
            <v>7758</v>
          </cell>
          <cell r="Q2503">
            <v>7762</v>
          </cell>
        </row>
        <row r="2504">
          <cell r="B2504" t="str">
            <v>31104042900</v>
          </cell>
          <cell r="C2504" t="str">
            <v>31104</v>
          </cell>
          <cell r="D2504">
            <v>2900</v>
          </cell>
          <cell r="E2504">
            <v>37200</v>
          </cell>
          <cell r="F2504">
            <v>3100</v>
          </cell>
          <cell r="G2504">
            <v>3100</v>
          </cell>
          <cell r="H2504">
            <v>3100</v>
          </cell>
          <cell r="I2504">
            <v>3100</v>
          </cell>
          <cell r="J2504">
            <v>3100</v>
          </cell>
          <cell r="K2504">
            <v>3100</v>
          </cell>
          <cell r="L2504">
            <v>3100</v>
          </cell>
          <cell r="M2504">
            <v>3100</v>
          </cell>
          <cell r="N2504">
            <v>3100</v>
          </cell>
          <cell r="O2504">
            <v>3100</v>
          </cell>
          <cell r="P2504">
            <v>3100</v>
          </cell>
          <cell r="Q2504">
            <v>3100</v>
          </cell>
        </row>
        <row r="2505">
          <cell r="B2505" t="str">
            <v>31104042907</v>
          </cell>
          <cell r="C2505" t="str">
            <v>31104</v>
          </cell>
          <cell r="D2505">
            <v>2907</v>
          </cell>
          <cell r="E2505">
            <v>21400</v>
          </cell>
          <cell r="F2505">
            <v>1783</v>
          </cell>
          <cell r="G2505">
            <v>1783</v>
          </cell>
          <cell r="H2505">
            <v>1783</v>
          </cell>
          <cell r="I2505">
            <v>1783</v>
          </cell>
          <cell r="J2505">
            <v>1783</v>
          </cell>
          <cell r="K2505">
            <v>1783</v>
          </cell>
          <cell r="L2505">
            <v>1783</v>
          </cell>
          <cell r="M2505">
            <v>1783</v>
          </cell>
          <cell r="N2505">
            <v>1783</v>
          </cell>
          <cell r="O2505">
            <v>1783</v>
          </cell>
          <cell r="P2505">
            <v>1783</v>
          </cell>
          <cell r="Q2505">
            <v>1787</v>
          </cell>
        </row>
        <row r="2506">
          <cell r="B2506" t="str">
            <v>31104042908</v>
          </cell>
          <cell r="C2506" t="str">
            <v>31104</v>
          </cell>
          <cell r="D2506">
            <v>2908</v>
          </cell>
          <cell r="E2506">
            <v>8600</v>
          </cell>
          <cell r="F2506">
            <v>717</v>
          </cell>
          <cell r="G2506">
            <v>717</v>
          </cell>
          <cell r="H2506">
            <v>717</v>
          </cell>
          <cell r="I2506">
            <v>717</v>
          </cell>
          <cell r="J2506">
            <v>717</v>
          </cell>
          <cell r="K2506">
            <v>717</v>
          </cell>
          <cell r="L2506">
            <v>717</v>
          </cell>
          <cell r="M2506">
            <v>717</v>
          </cell>
          <cell r="N2506">
            <v>717</v>
          </cell>
          <cell r="O2506">
            <v>717</v>
          </cell>
          <cell r="P2506">
            <v>717</v>
          </cell>
          <cell r="Q2506">
            <v>713</v>
          </cell>
        </row>
        <row r="2507">
          <cell r="B2507" t="str">
            <v>31104043101</v>
          </cell>
          <cell r="C2507" t="str">
            <v>31104</v>
          </cell>
          <cell r="D2507">
            <v>3101</v>
          </cell>
          <cell r="E2507">
            <v>9200</v>
          </cell>
          <cell r="F2507">
            <v>767</v>
          </cell>
          <cell r="G2507">
            <v>767</v>
          </cell>
          <cell r="H2507">
            <v>767</v>
          </cell>
          <cell r="I2507">
            <v>767</v>
          </cell>
          <cell r="J2507">
            <v>767</v>
          </cell>
          <cell r="K2507">
            <v>767</v>
          </cell>
          <cell r="L2507">
            <v>767</v>
          </cell>
          <cell r="M2507">
            <v>767</v>
          </cell>
          <cell r="N2507">
            <v>767</v>
          </cell>
          <cell r="O2507">
            <v>767</v>
          </cell>
          <cell r="P2507">
            <v>767</v>
          </cell>
          <cell r="Q2507">
            <v>763</v>
          </cell>
        </row>
        <row r="2508">
          <cell r="B2508" t="str">
            <v>31104043302</v>
          </cell>
          <cell r="C2508" t="str">
            <v>31104</v>
          </cell>
          <cell r="D2508">
            <v>3302</v>
          </cell>
          <cell r="E2508">
            <v>108100</v>
          </cell>
          <cell r="F2508">
            <v>9008</v>
          </cell>
          <cell r="G2508">
            <v>9008</v>
          </cell>
          <cell r="H2508">
            <v>9008</v>
          </cell>
          <cell r="I2508">
            <v>9008</v>
          </cell>
          <cell r="J2508">
            <v>9008</v>
          </cell>
          <cell r="K2508">
            <v>9008</v>
          </cell>
          <cell r="L2508">
            <v>9008</v>
          </cell>
          <cell r="M2508">
            <v>9008</v>
          </cell>
          <cell r="N2508">
            <v>9008</v>
          </cell>
          <cell r="O2508">
            <v>9008</v>
          </cell>
          <cell r="P2508">
            <v>9008</v>
          </cell>
          <cell r="Q2508">
            <v>9012</v>
          </cell>
        </row>
        <row r="2509">
          <cell r="B2509" t="str">
            <v>31104043303</v>
          </cell>
          <cell r="C2509" t="str">
            <v>31104</v>
          </cell>
          <cell r="D2509">
            <v>3303</v>
          </cell>
          <cell r="E2509">
            <v>3200</v>
          </cell>
          <cell r="F2509">
            <v>267</v>
          </cell>
          <cell r="G2509">
            <v>267</v>
          </cell>
          <cell r="H2509">
            <v>267</v>
          </cell>
          <cell r="I2509">
            <v>267</v>
          </cell>
          <cell r="J2509">
            <v>267</v>
          </cell>
          <cell r="K2509">
            <v>267</v>
          </cell>
          <cell r="L2509">
            <v>267</v>
          </cell>
          <cell r="M2509">
            <v>267</v>
          </cell>
          <cell r="N2509">
            <v>267</v>
          </cell>
          <cell r="O2509">
            <v>267</v>
          </cell>
          <cell r="P2509">
            <v>267</v>
          </cell>
          <cell r="Q2509">
            <v>263</v>
          </cell>
        </row>
        <row r="2510">
          <cell r="B2510" t="str">
            <v>31105042202</v>
          </cell>
          <cell r="C2510" t="str">
            <v>31105</v>
          </cell>
          <cell r="D2510">
            <v>2202</v>
          </cell>
          <cell r="E2510">
            <v>759</v>
          </cell>
          <cell r="F2510">
            <v>63</v>
          </cell>
          <cell r="G2510">
            <v>63</v>
          </cell>
          <cell r="H2510">
            <v>63</v>
          </cell>
          <cell r="I2510">
            <v>63</v>
          </cell>
          <cell r="J2510">
            <v>63</v>
          </cell>
          <cell r="K2510">
            <v>63</v>
          </cell>
          <cell r="L2510">
            <v>63</v>
          </cell>
          <cell r="M2510">
            <v>63</v>
          </cell>
          <cell r="N2510">
            <v>63</v>
          </cell>
          <cell r="O2510">
            <v>63</v>
          </cell>
          <cell r="P2510">
            <v>63</v>
          </cell>
          <cell r="Q2510">
            <v>66</v>
          </cell>
        </row>
        <row r="2511">
          <cell r="B2511" t="str">
            <v>31105042701</v>
          </cell>
          <cell r="C2511" t="str">
            <v>31105</v>
          </cell>
          <cell r="D2511">
            <v>2701</v>
          </cell>
          <cell r="E2511">
            <v>327000</v>
          </cell>
          <cell r="F2511">
            <v>27250</v>
          </cell>
          <cell r="G2511">
            <v>27250</v>
          </cell>
          <cell r="H2511">
            <v>27250</v>
          </cell>
          <cell r="I2511">
            <v>27250</v>
          </cell>
          <cell r="J2511">
            <v>27250</v>
          </cell>
          <cell r="K2511">
            <v>27250</v>
          </cell>
          <cell r="L2511">
            <v>27250</v>
          </cell>
          <cell r="M2511">
            <v>27250</v>
          </cell>
          <cell r="N2511">
            <v>27250</v>
          </cell>
          <cell r="O2511">
            <v>27250</v>
          </cell>
          <cell r="P2511">
            <v>27250</v>
          </cell>
          <cell r="Q2511">
            <v>27250</v>
          </cell>
        </row>
        <row r="2512">
          <cell r="B2512" t="str">
            <v>31105042900</v>
          </cell>
          <cell r="C2512" t="str">
            <v>31105</v>
          </cell>
          <cell r="D2512">
            <v>2900</v>
          </cell>
          <cell r="E2512">
            <v>111700</v>
          </cell>
          <cell r="F2512">
            <v>9308</v>
          </cell>
          <cell r="G2512">
            <v>9308</v>
          </cell>
          <cell r="H2512">
            <v>9308</v>
          </cell>
          <cell r="I2512">
            <v>9308</v>
          </cell>
          <cell r="J2512">
            <v>9308</v>
          </cell>
          <cell r="K2512">
            <v>9308</v>
          </cell>
          <cell r="L2512">
            <v>9308</v>
          </cell>
          <cell r="M2512">
            <v>9308</v>
          </cell>
          <cell r="N2512">
            <v>9308</v>
          </cell>
          <cell r="O2512">
            <v>9308</v>
          </cell>
          <cell r="P2512">
            <v>9308</v>
          </cell>
          <cell r="Q2512">
            <v>9312</v>
          </cell>
        </row>
        <row r="2513">
          <cell r="B2513" t="str">
            <v>31105042907</v>
          </cell>
          <cell r="C2513" t="str">
            <v>31105</v>
          </cell>
          <cell r="D2513">
            <v>2907</v>
          </cell>
          <cell r="E2513">
            <v>144800</v>
          </cell>
          <cell r="F2513">
            <v>12067</v>
          </cell>
          <cell r="G2513">
            <v>12067</v>
          </cell>
          <cell r="H2513">
            <v>12067</v>
          </cell>
          <cell r="I2513">
            <v>12067</v>
          </cell>
          <cell r="J2513">
            <v>12067</v>
          </cell>
          <cell r="K2513">
            <v>12067</v>
          </cell>
          <cell r="L2513">
            <v>12067</v>
          </cell>
          <cell r="M2513">
            <v>12067</v>
          </cell>
          <cell r="N2513">
            <v>12067</v>
          </cell>
          <cell r="O2513">
            <v>12067</v>
          </cell>
          <cell r="P2513">
            <v>12067</v>
          </cell>
          <cell r="Q2513">
            <v>12063</v>
          </cell>
        </row>
        <row r="2514">
          <cell r="B2514" t="str">
            <v>31105042908</v>
          </cell>
          <cell r="C2514" t="str">
            <v>31105</v>
          </cell>
          <cell r="D2514">
            <v>2908</v>
          </cell>
          <cell r="E2514">
            <v>32100</v>
          </cell>
          <cell r="F2514">
            <v>2675</v>
          </cell>
          <cell r="G2514">
            <v>2675</v>
          </cell>
          <cell r="H2514">
            <v>2675</v>
          </cell>
          <cell r="I2514">
            <v>2675</v>
          </cell>
          <cell r="J2514">
            <v>2675</v>
          </cell>
          <cell r="K2514">
            <v>2675</v>
          </cell>
          <cell r="L2514">
            <v>2675</v>
          </cell>
          <cell r="M2514">
            <v>2675</v>
          </cell>
          <cell r="N2514">
            <v>2675</v>
          </cell>
          <cell r="O2514">
            <v>2675</v>
          </cell>
          <cell r="P2514">
            <v>2675</v>
          </cell>
          <cell r="Q2514">
            <v>2675</v>
          </cell>
        </row>
        <row r="2515">
          <cell r="B2515" t="str">
            <v>31105043101</v>
          </cell>
          <cell r="C2515" t="str">
            <v>31105</v>
          </cell>
          <cell r="D2515">
            <v>3101</v>
          </cell>
          <cell r="E2515">
            <v>51400</v>
          </cell>
          <cell r="F2515">
            <v>4283</v>
          </cell>
          <cell r="G2515">
            <v>4283</v>
          </cell>
          <cell r="H2515">
            <v>4283</v>
          </cell>
          <cell r="I2515">
            <v>4283</v>
          </cell>
          <cell r="J2515">
            <v>4283</v>
          </cell>
          <cell r="K2515">
            <v>4283</v>
          </cell>
          <cell r="L2515">
            <v>4283</v>
          </cell>
          <cell r="M2515">
            <v>4283</v>
          </cell>
          <cell r="N2515">
            <v>4283</v>
          </cell>
          <cell r="O2515">
            <v>4283</v>
          </cell>
          <cell r="P2515">
            <v>4283</v>
          </cell>
          <cell r="Q2515">
            <v>4287</v>
          </cell>
        </row>
        <row r="2516">
          <cell r="B2516" t="str">
            <v>31105043302</v>
          </cell>
          <cell r="C2516" t="str">
            <v>31105</v>
          </cell>
          <cell r="D2516">
            <v>3302</v>
          </cell>
          <cell r="E2516">
            <v>442400</v>
          </cell>
          <cell r="F2516">
            <v>36866</v>
          </cell>
          <cell r="G2516">
            <v>36866</v>
          </cell>
          <cell r="H2516">
            <v>36866</v>
          </cell>
          <cell r="I2516">
            <v>36866</v>
          </cell>
          <cell r="J2516">
            <v>36866</v>
          </cell>
          <cell r="K2516">
            <v>36866</v>
          </cell>
          <cell r="L2516">
            <v>36866</v>
          </cell>
          <cell r="M2516">
            <v>36866</v>
          </cell>
          <cell r="N2516">
            <v>36866</v>
          </cell>
          <cell r="O2516">
            <v>36866</v>
          </cell>
          <cell r="P2516">
            <v>36866</v>
          </cell>
          <cell r="Q2516">
            <v>36874</v>
          </cell>
        </row>
        <row r="2517">
          <cell r="B2517" t="str">
            <v>31105043303</v>
          </cell>
          <cell r="C2517" t="str">
            <v>31105</v>
          </cell>
          <cell r="D2517">
            <v>3303</v>
          </cell>
          <cell r="E2517">
            <v>6400</v>
          </cell>
          <cell r="F2517">
            <v>533</v>
          </cell>
          <cell r="G2517">
            <v>533</v>
          </cell>
          <cell r="H2517">
            <v>533</v>
          </cell>
          <cell r="I2517">
            <v>533</v>
          </cell>
          <cell r="J2517">
            <v>533</v>
          </cell>
          <cell r="K2517">
            <v>533</v>
          </cell>
          <cell r="L2517">
            <v>533</v>
          </cell>
          <cell r="M2517">
            <v>533</v>
          </cell>
          <cell r="N2517">
            <v>533</v>
          </cell>
          <cell r="O2517">
            <v>533</v>
          </cell>
          <cell r="P2517">
            <v>533</v>
          </cell>
          <cell r="Q2517">
            <v>537</v>
          </cell>
        </row>
        <row r="2518">
          <cell r="B2518" t="str">
            <v>31106042202</v>
          </cell>
          <cell r="C2518" t="str">
            <v>31106</v>
          </cell>
          <cell r="D2518">
            <v>2202</v>
          </cell>
          <cell r="E2518">
            <v>231</v>
          </cell>
          <cell r="F2518">
            <v>19</v>
          </cell>
          <cell r="G2518">
            <v>19</v>
          </cell>
          <cell r="H2518">
            <v>19</v>
          </cell>
          <cell r="I2518">
            <v>19</v>
          </cell>
          <cell r="J2518">
            <v>19</v>
          </cell>
          <cell r="K2518">
            <v>19</v>
          </cell>
          <cell r="L2518">
            <v>19</v>
          </cell>
          <cell r="M2518">
            <v>19</v>
          </cell>
          <cell r="N2518">
            <v>19</v>
          </cell>
          <cell r="O2518">
            <v>19</v>
          </cell>
          <cell r="P2518">
            <v>19</v>
          </cell>
          <cell r="Q2518">
            <v>22</v>
          </cell>
        </row>
        <row r="2519">
          <cell r="B2519" t="str">
            <v>31106042701</v>
          </cell>
          <cell r="C2519" t="str">
            <v>31106</v>
          </cell>
          <cell r="D2519">
            <v>2701</v>
          </cell>
          <cell r="E2519">
            <v>76600</v>
          </cell>
          <cell r="F2519">
            <v>6383</v>
          </cell>
          <cell r="G2519">
            <v>6383</v>
          </cell>
          <cell r="H2519">
            <v>6383</v>
          </cell>
          <cell r="I2519">
            <v>6383</v>
          </cell>
          <cell r="J2519">
            <v>6383</v>
          </cell>
          <cell r="K2519">
            <v>6383</v>
          </cell>
          <cell r="L2519">
            <v>6383</v>
          </cell>
          <cell r="M2519">
            <v>6383</v>
          </cell>
          <cell r="N2519">
            <v>6383</v>
          </cell>
          <cell r="O2519">
            <v>6383</v>
          </cell>
          <cell r="P2519">
            <v>6383</v>
          </cell>
          <cell r="Q2519">
            <v>6387</v>
          </cell>
        </row>
        <row r="2520">
          <cell r="B2520" t="str">
            <v>31106042900</v>
          </cell>
          <cell r="C2520" t="str">
            <v>31106</v>
          </cell>
          <cell r="D2520">
            <v>2900</v>
          </cell>
          <cell r="E2520">
            <v>42600</v>
          </cell>
          <cell r="F2520">
            <v>3550</v>
          </cell>
          <cell r="G2520">
            <v>3550</v>
          </cell>
          <cell r="H2520">
            <v>3550</v>
          </cell>
          <cell r="I2520">
            <v>3550</v>
          </cell>
          <cell r="J2520">
            <v>3550</v>
          </cell>
          <cell r="K2520">
            <v>3550</v>
          </cell>
          <cell r="L2520">
            <v>3550</v>
          </cell>
          <cell r="M2520">
            <v>3550</v>
          </cell>
          <cell r="N2520">
            <v>3550</v>
          </cell>
          <cell r="O2520">
            <v>3550</v>
          </cell>
          <cell r="P2520">
            <v>3550</v>
          </cell>
          <cell r="Q2520">
            <v>3550</v>
          </cell>
        </row>
        <row r="2521">
          <cell r="B2521" t="str">
            <v>31106042907</v>
          </cell>
          <cell r="C2521" t="str">
            <v>31106</v>
          </cell>
          <cell r="D2521">
            <v>2907</v>
          </cell>
          <cell r="E2521">
            <v>107000</v>
          </cell>
          <cell r="F2521">
            <v>8917</v>
          </cell>
          <cell r="G2521">
            <v>8917</v>
          </cell>
          <cell r="H2521">
            <v>8917</v>
          </cell>
          <cell r="I2521">
            <v>8917</v>
          </cell>
          <cell r="J2521">
            <v>8917</v>
          </cell>
          <cell r="K2521">
            <v>8917</v>
          </cell>
          <cell r="L2521">
            <v>8917</v>
          </cell>
          <cell r="M2521">
            <v>8917</v>
          </cell>
          <cell r="N2521">
            <v>8917</v>
          </cell>
          <cell r="O2521">
            <v>8917</v>
          </cell>
          <cell r="P2521">
            <v>8917</v>
          </cell>
          <cell r="Q2521">
            <v>8913</v>
          </cell>
        </row>
        <row r="2522">
          <cell r="B2522" t="str">
            <v>31106042908</v>
          </cell>
          <cell r="C2522" t="str">
            <v>31106</v>
          </cell>
          <cell r="D2522">
            <v>2908</v>
          </cell>
          <cell r="E2522">
            <v>25500</v>
          </cell>
          <cell r="F2522">
            <v>2125</v>
          </cell>
          <cell r="G2522">
            <v>2125</v>
          </cell>
          <cell r="H2522">
            <v>2125</v>
          </cell>
          <cell r="I2522">
            <v>2125</v>
          </cell>
          <cell r="J2522">
            <v>2125</v>
          </cell>
          <cell r="K2522">
            <v>2125</v>
          </cell>
          <cell r="L2522">
            <v>2125</v>
          </cell>
          <cell r="M2522">
            <v>2125</v>
          </cell>
          <cell r="N2522">
            <v>2125</v>
          </cell>
          <cell r="O2522">
            <v>2125</v>
          </cell>
          <cell r="P2522">
            <v>2125</v>
          </cell>
          <cell r="Q2522">
            <v>2125</v>
          </cell>
        </row>
        <row r="2523">
          <cell r="B2523" t="str">
            <v>31106043101</v>
          </cell>
          <cell r="C2523" t="str">
            <v>31106</v>
          </cell>
          <cell r="D2523">
            <v>3101</v>
          </cell>
          <cell r="E2523">
            <v>48200</v>
          </cell>
          <cell r="F2523">
            <v>4017</v>
          </cell>
          <cell r="G2523">
            <v>4017</v>
          </cell>
          <cell r="H2523">
            <v>4017</v>
          </cell>
          <cell r="I2523">
            <v>4017</v>
          </cell>
          <cell r="J2523">
            <v>4017</v>
          </cell>
          <cell r="K2523">
            <v>4017</v>
          </cell>
          <cell r="L2523">
            <v>4017</v>
          </cell>
          <cell r="M2523">
            <v>4017</v>
          </cell>
          <cell r="N2523">
            <v>4017</v>
          </cell>
          <cell r="O2523">
            <v>4017</v>
          </cell>
          <cell r="P2523">
            <v>4017</v>
          </cell>
          <cell r="Q2523">
            <v>4013</v>
          </cell>
        </row>
        <row r="2524">
          <cell r="B2524" t="str">
            <v>31106043302</v>
          </cell>
          <cell r="C2524" t="str">
            <v>31106</v>
          </cell>
          <cell r="D2524">
            <v>3302</v>
          </cell>
          <cell r="E2524">
            <v>98100</v>
          </cell>
          <cell r="F2524">
            <v>8175</v>
          </cell>
          <cell r="G2524">
            <v>8175</v>
          </cell>
          <cell r="H2524">
            <v>8175</v>
          </cell>
          <cell r="I2524">
            <v>8175</v>
          </cell>
          <cell r="J2524">
            <v>8175</v>
          </cell>
          <cell r="K2524">
            <v>8175</v>
          </cell>
          <cell r="L2524">
            <v>8175</v>
          </cell>
          <cell r="M2524">
            <v>8175</v>
          </cell>
          <cell r="N2524">
            <v>8175</v>
          </cell>
          <cell r="O2524">
            <v>8175</v>
          </cell>
          <cell r="P2524">
            <v>8175</v>
          </cell>
          <cell r="Q2524">
            <v>8175</v>
          </cell>
        </row>
        <row r="2525">
          <cell r="B2525" t="str">
            <v>31106043303</v>
          </cell>
          <cell r="C2525" t="str">
            <v>31106</v>
          </cell>
          <cell r="D2525">
            <v>3303</v>
          </cell>
          <cell r="E2525">
            <v>10700</v>
          </cell>
          <cell r="F2525">
            <v>892</v>
          </cell>
          <cell r="G2525">
            <v>892</v>
          </cell>
          <cell r="H2525">
            <v>892</v>
          </cell>
          <cell r="I2525">
            <v>892</v>
          </cell>
          <cell r="J2525">
            <v>892</v>
          </cell>
          <cell r="K2525">
            <v>892</v>
          </cell>
          <cell r="L2525">
            <v>892</v>
          </cell>
          <cell r="M2525">
            <v>892</v>
          </cell>
          <cell r="N2525">
            <v>892</v>
          </cell>
          <cell r="O2525">
            <v>892</v>
          </cell>
          <cell r="P2525">
            <v>892</v>
          </cell>
          <cell r="Q2525">
            <v>888</v>
          </cell>
        </row>
        <row r="2526">
          <cell r="B2526" t="str">
            <v>31107042701</v>
          </cell>
          <cell r="C2526" t="str">
            <v>31107</v>
          </cell>
          <cell r="D2526">
            <v>2701</v>
          </cell>
          <cell r="E2526">
            <v>43700</v>
          </cell>
          <cell r="F2526">
            <v>3642</v>
          </cell>
          <cell r="G2526">
            <v>3642</v>
          </cell>
          <cell r="H2526">
            <v>3642</v>
          </cell>
          <cell r="I2526">
            <v>3642</v>
          </cell>
          <cell r="J2526">
            <v>3642</v>
          </cell>
          <cell r="K2526">
            <v>3642</v>
          </cell>
          <cell r="L2526">
            <v>3642</v>
          </cell>
          <cell r="M2526">
            <v>3642</v>
          </cell>
          <cell r="N2526">
            <v>3642</v>
          </cell>
          <cell r="O2526">
            <v>3642</v>
          </cell>
          <cell r="P2526">
            <v>3642</v>
          </cell>
          <cell r="Q2526">
            <v>3638</v>
          </cell>
        </row>
        <row r="2527">
          <cell r="B2527" t="str">
            <v>31107042900</v>
          </cell>
          <cell r="C2527" t="str">
            <v>31107</v>
          </cell>
          <cell r="D2527">
            <v>2900</v>
          </cell>
          <cell r="E2527">
            <v>30000</v>
          </cell>
          <cell r="F2527">
            <v>2500</v>
          </cell>
          <cell r="G2527">
            <v>2500</v>
          </cell>
          <cell r="H2527">
            <v>2500</v>
          </cell>
          <cell r="I2527">
            <v>2500</v>
          </cell>
          <cell r="J2527">
            <v>2500</v>
          </cell>
          <cell r="K2527">
            <v>2500</v>
          </cell>
          <cell r="L2527">
            <v>2500</v>
          </cell>
          <cell r="M2527">
            <v>2500</v>
          </cell>
          <cell r="N2527">
            <v>2500</v>
          </cell>
          <cell r="O2527">
            <v>2500</v>
          </cell>
          <cell r="P2527">
            <v>2500</v>
          </cell>
          <cell r="Q2527">
            <v>2500</v>
          </cell>
        </row>
        <row r="2528">
          <cell r="B2528" t="str">
            <v>31107042907</v>
          </cell>
          <cell r="C2528" t="str">
            <v>31107</v>
          </cell>
          <cell r="D2528">
            <v>2907</v>
          </cell>
          <cell r="E2528">
            <v>53500</v>
          </cell>
          <cell r="F2528">
            <v>4458</v>
          </cell>
          <cell r="G2528">
            <v>4458</v>
          </cell>
          <cell r="H2528">
            <v>4458</v>
          </cell>
          <cell r="I2528">
            <v>4458</v>
          </cell>
          <cell r="J2528">
            <v>4458</v>
          </cell>
          <cell r="K2528">
            <v>4458</v>
          </cell>
          <cell r="L2528">
            <v>4458</v>
          </cell>
          <cell r="M2528">
            <v>4458</v>
          </cell>
          <cell r="N2528">
            <v>4458</v>
          </cell>
          <cell r="O2528">
            <v>4458</v>
          </cell>
          <cell r="P2528">
            <v>4458</v>
          </cell>
          <cell r="Q2528">
            <v>4462</v>
          </cell>
        </row>
        <row r="2529">
          <cell r="B2529" t="str">
            <v>31107042908</v>
          </cell>
          <cell r="C2529" t="str">
            <v>31107</v>
          </cell>
          <cell r="D2529">
            <v>2908</v>
          </cell>
          <cell r="E2529">
            <v>26800</v>
          </cell>
          <cell r="F2529">
            <v>2233</v>
          </cell>
          <cell r="G2529">
            <v>2233</v>
          </cell>
          <cell r="H2529">
            <v>2233</v>
          </cell>
          <cell r="I2529">
            <v>2233</v>
          </cell>
          <cell r="J2529">
            <v>2233</v>
          </cell>
          <cell r="K2529">
            <v>2233</v>
          </cell>
          <cell r="L2529">
            <v>2233</v>
          </cell>
          <cell r="M2529">
            <v>2233</v>
          </cell>
          <cell r="N2529">
            <v>2233</v>
          </cell>
          <cell r="O2529">
            <v>2233</v>
          </cell>
          <cell r="P2529">
            <v>2233</v>
          </cell>
          <cell r="Q2529">
            <v>2237</v>
          </cell>
        </row>
        <row r="2530">
          <cell r="B2530" t="str">
            <v>31107043101</v>
          </cell>
          <cell r="C2530" t="str">
            <v>31107</v>
          </cell>
          <cell r="D2530">
            <v>3101</v>
          </cell>
          <cell r="E2530">
            <v>21400</v>
          </cell>
          <cell r="F2530">
            <v>1783</v>
          </cell>
          <cell r="G2530">
            <v>1783</v>
          </cell>
          <cell r="H2530">
            <v>1783</v>
          </cell>
          <cell r="I2530">
            <v>1783</v>
          </cell>
          <cell r="J2530">
            <v>1783</v>
          </cell>
          <cell r="K2530">
            <v>1783</v>
          </cell>
          <cell r="L2530">
            <v>1783</v>
          </cell>
          <cell r="M2530">
            <v>1783</v>
          </cell>
          <cell r="N2530">
            <v>1783</v>
          </cell>
          <cell r="O2530">
            <v>1783</v>
          </cell>
          <cell r="P2530">
            <v>1783</v>
          </cell>
          <cell r="Q2530">
            <v>1787</v>
          </cell>
        </row>
        <row r="2531">
          <cell r="B2531" t="str">
            <v>31107043302</v>
          </cell>
          <cell r="C2531" t="str">
            <v>31107</v>
          </cell>
          <cell r="D2531">
            <v>3302</v>
          </cell>
          <cell r="E2531">
            <v>54100</v>
          </cell>
          <cell r="F2531">
            <v>4508</v>
          </cell>
          <cell r="G2531">
            <v>4508</v>
          </cell>
          <cell r="H2531">
            <v>4508</v>
          </cell>
          <cell r="I2531">
            <v>4508</v>
          </cell>
          <cell r="J2531">
            <v>4508</v>
          </cell>
          <cell r="K2531">
            <v>4508</v>
          </cell>
          <cell r="L2531">
            <v>4508</v>
          </cell>
          <cell r="M2531">
            <v>4508</v>
          </cell>
          <cell r="N2531">
            <v>4508</v>
          </cell>
          <cell r="O2531">
            <v>4508</v>
          </cell>
          <cell r="P2531">
            <v>4508</v>
          </cell>
          <cell r="Q2531">
            <v>4512</v>
          </cell>
        </row>
        <row r="2532">
          <cell r="B2532" t="str">
            <v>31108042202</v>
          </cell>
          <cell r="C2532" t="str">
            <v>31108</v>
          </cell>
          <cell r="D2532">
            <v>2202</v>
          </cell>
          <cell r="E2532">
            <v>195960</v>
          </cell>
          <cell r="F2532">
            <v>16330</v>
          </cell>
          <cell r="G2532">
            <v>16330</v>
          </cell>
          <cell r="H2532">
            <v>16330</v>
          </cell>
          <cell r="I2532">
            <v>16330</v>
          </cell>
          <cell r="J2532">
            <v>16330</v>
          </cell>
          <cell r="K2532">
            <v>16330</v>
          </cell>
          <cell r="L2532">
            <v>16330</v>
          </cell>
          <cell r="M2532">
            <v>16330</v>
          </cell>
          <cell r="N2532">
            <v>16330</v>
          </cell>
          <cell r="O2532">
            <v>16330</v>
          </cell>
          <cell r="P2532">
            <v>16330</v>
          </cell>
          <cell r="Q2532">
            <v>16330</v>
          </cell>
        </row>
        <row r="2533">
          <cell r="B2533" t="str">
            <v>31108042207</v>
          </cell>
          <cell r="C2533" t="str">
            <v>31108</v>
          </cell>
          <cell r="D2533">
            <v>2207</v>
          </cell>
          <cell r="E2533">
            <v>1200</v>
          </cell>
          <cell r="F2533">
            <v>100</v>
          </cell>
          <cell r="G2533">
            <v>100</v>
          </cell>
          <cell r="H2533">
            <v>100</v>
          </cell>
          <cell r="I2533">
            <v>100</v>
          </cell>
          <cell r="J2533">
            <v>100</v>
          </cell>
          <cell r="K2533">
            <v>100</v>
          </cell>
          <cell r="L2533">
            <v>100</v>
          </cell>
          <cell r="M2533">
            <v>100</v>
          </cell>
          <cell r="N2533">
            <v>100</v>
          </cell>
          <cell r="O2533">
            <v>100</v>
          </cell>
          <cell r="P2533">
            <v>100</v>
          </cell>
          <cell r="Q2533">
            <v>100</v>
          </cell>
        </row>
        <row r="2534">
          <cell r="B2534" t="str">
            <v>31108042701</v>
          </cell>
          <cell r="C2534" t="str">
            <v>31108</v>
          </cell>
          <cell r="D2534">
            <v>2701</v>
          </cell>
          <cell r="E2534">
            <v>19600</v>
          </cell>
          <cell r="F2534">
            <v>1633</v>
          </cell>
          <cell r="G2534">
            <v>1633</v>
          </cell>
          <cell r="H2534">
            <v>1633</v>
          </cell>
          <cell r="I2534">
            <v>1633</v>
          </cell>
          <cell r="J2534">
            <v>1633</v>
          </cell>
          <cell r="K2534">
            <v>1633</v>
          </cell>
          <cell r="L2534">
            <v>1633</v>
          </cell>
          <cell r="M2534">
            <v>1633</v>
          </cell>
          <cell r="N2534">
            <v>1633</v>
          </cell>
          <cell r="O2534">
            <v>1633</v>
          </cell>
          <cell r="P2534">
            <v>1633</v>
          </cell>
          <cell r="Q2534">
            <v>1637</v>
          </cell>
        </row>
        <row r="2535">
          <cell r="B2535" t="str">
            <v>31108042900</v>
          </cell>
          <cell r="C2535" t="str">
            <v>31108</v>
          </cell>
          <cell r="D2535">
            <v>2900</v>
          </cell>
          <cell r="E2535">
            <v>38700</v>
          </cell>
          <cell r="F2535">
            <v>3225</v>
          </cell>
          <cell r="G2535">
            <v>3225</v>
          </cell>
          <cell r="H2535">
            <v>3225</v>
          </cell>
          <cell r="I2535">
            <v>3225</v>
          </cell>
          <cell r="J2535">
            <v>3225</v>
          </cell>
          <cell r="K2535">
            <v>3225</v>
          </cell>
          <cell r="L2535">
            <v>3225</v>
          </cell>
          <cell r="M2535">
            <v>3225</v>
          </cell>
          <cell r="N2535">
            <v>3225</v>
          </cell>
          <cell r="O2535">
            <v>3225</v>
          </cell>
          <cell r="P2535">
            <v>3225</v>
          </cell>
          <cell r="Q2535">
            <v>3225</v>
          </cell>
        </row>
        <row r="2536">
          <cell r="B2536" t="str">
            <v>31108042907</v>
          </cell>
          <cell r="C2536" t="str">
            <v>31108</v>
          </cell>
          <cell r="D2536">
            <v>2907</v>
          </cell>
          <cell r="E2536">
            <v>112400</v>
          </cell>
          <cell r="F2536">
            <v>9367</v>
          </cell>
          <cell r="G2536">
            <v>9367</v>
          </cell>
          <cell r="H2536">
            <v>9367</v>
          </cell>
          <cell r="I2536">
            <v>9367</v>
          </cell>
          <cell r="J2536">
            <v>9367</v>
          </cell>
          <cell r="K2536">
            <v>9367</v>
          </cell>
          <cell r="L2536">
            <v>9367</v>
          </cell>
          <cell r="M2536">
            <v>9367</v>
          </cell>
          <cell r="N2536">
            <v>9367</v>
          </cell>
          <cell r="O2536">
            <v>9367</v>
          </cell>
          <cell r="P2536">
            <v>9367</v>
          </cell>
          <cell r="Q2536">
            <v>9363</v>
          </cell>
        </row>
        <row r="2537">
          <cell r="B2537" t="str">
            <v>31108042908</v>
          </cell>
          <cell r="C2537" t="str">
            <v>31108</v>
          </cell>
          <cell r="D2537">
            <v>2908</v>
          </cell>
          <cell r="E2537">
            <v>25700</v>
          </cell>
          <cell r="F2537">
            <v>2142</v>
          </cell>
          <cell r="G2537">
            <v>2142</v>
          </cell>
          <cell r="H2537">
            <v>2142</v>
          </cell>
          <cell r="I2537">
            <v>2142</v>
          </cell>
          <cell r="J2537">
            <v>2142</v>
          </cell>
          <cell r="K2537">
            <v>2142</v>
          </cell>
          <cell r="L2537">
            <v>2142</v>
          </cell>
          <cell r="M2537">
            <v>2142</v>
          </cell>
          <cell r="N2537">
            <v>2142</v>
          </cell>
          <cell r="O2537">
            <v>2142</v>
          </cell>
          <cell r="P2537">
            <v>2142</v>
          </cell>
          <cell r="Q2537">
            <v>2138</v>
          </cell>
        </row>
        <row r="2538">
          <cell r="B2538" t="str">
            <v>31108043101</v>
          </cell>
          <cell r="C2538" t="str">
            <v>31108</v>
          </cell>
          <cell r="D2538">
            <v>3101</v>
          </cell>
          <cell r="E2538">
            <v>15700</v>
          </cell>
          <cell r="F2538">
            <v>1308</v>
          </cell>
          <cell r="G2538">
            <v>1308</v>
          </cell>
          <cell r="H2538">
            <v>1308</v>
          </cell>
          <cell r="I2538">
            <v>1308</v>
          </cell>
          <cell r="J2538">
            <v>1308</v>
          </cell>
          <cell r="K2538">
            <v>1308</v>
          </cell>
          <cell r="L2538">
            <v>1308</v>
          </cell>
          <cell r="M2538">
            <v>1308</v>
          </cell>
          <cell r="N2538">
            <v>1308</v>
          </cell>
          <cell r="O2538">
            <v>1308</v>
          </cell>
          <cell r="P2538">
            <v>1308</v>
          </cell>
          <cell r="Q2538">
            <v>1312</v>
          </cell>
        </row>
        <row r="2539">
          <cell r="B2539" t="str">
            <v>31108043302</v>
          </cell>
          <cell r="C2539" t="str">
            <v>31108</v>
          </cell>
          <cell r="D2539">
            <v>3302</v>
          </cell>
          <cell r="E2539">
            <v>42372</v>
          </cell>
          <cell r="F2539">
            <v>3531</v>
          </cell>
          <cell r="G2539">
            <v>3531</v>
          </cell>
          <cell r="H2539">
            <v>3531</v>
          </cell>
          <cell r="I2539">
            <v>3531</v>
          </cell>
          <cell r="J2539">
            <v>3531</v>
          </cell>
          <cell r="K2539">
            <v>3531</v>
          </cell>
          <cell r="L2539">
            <v>3531</v>
          </cell>
          <cell r="M2539">
            <v>3531</v>
          </cell>
          <cell r="N2539">
            <v>3531</v>
          </cell>
          <cell r="O2539">
            <v>3531</v>
          </cell>
          <cell r="P2539">
            <v>3531</v>
          </cell>
          <cell r="Q2539">
            <v>3531</v>
          </cell>
        </row>
        <row r="2540">
          <cell r="B2540" t="str">
            <v>31108043303</v>
          </cell>
          <cell r="C2540" t="str">
            <v>31108</v>
          </cell>
          <cell r="D2540">
            <v>3303</v>
          </cell>
          <cell r="E2540">
            <v>10700</v>
          </cell>
          <cell r="F2540">
            <v>892</v>
          </cell>
          <cell r="G2540">
            <v>892</v>
          </cell>
          <cell r="H2540">
            <v>892</v>
          </cell>
          <cell r="I2540">
            <v>892</v>
          </cell>
          <cell r="J2540">
            <v>892</v>
          </cell>
          <cell r="K2540">
            <v>892</v>
          </cell>
          <cell r="L2540">
            <v>892</v>
          </cell>
          <cell r="M2540">
            <v>892</v>
          </cell>
          <cell r="N2540">
            <v>892</v>
          </cell>
          <cell r="O2540">
            <v>892</v>
          </cell>
          <cell r="P2540">
            <v>892</v>
          </cell>
          <cell r="Q2540">
            <v>888</v>
          </cell>
        </row>
        <row r="2541">
          <cell r="B2541" t="str">
            <v>31109042202</v>
          </cell>
          <cell r="C2541" t="str">
            <v>31109</v>
          </cell>
          <cell r="D2541">
            <v>2202</v>
          </cell>
          <cell r="E2541">
            <v>231</v>
          </cell>
          <cell r="F2541">
            <v>19</v>
          </cell>
          <cell r="G2541">
            <v>19</v>
          </cell>
          <cell r="H2541">
            <v>19</v>
          </cell>
          <cell r="I2541">
            <v>19</v>
          </cell>
          <cell r="J2541">
            <v>19</v>
          </cell>
          <cell r="K2541">
            <v>19</v>
          </cell>
          <cell r="L2541">
            <v>19</v>
          </cell>
          <cell r="M2541">
            <v>19</v>
          </cell>
          <cell r="N2541">
            <v>19</v>
          </cell>
          <cell r="O2541">
            <v>19</v>
          </cell>
          <cell r="P2541">
            <v>19</v>
          </cell>
          <cell r="Q2541">
            <v>22</v>
          </cell>
        </row>
        <row r="2542">
          <cell r="B2542" t="str">
            <v>31109042701</v>
          </cell>
          <cell r="C2542" t="str">
            <v>31109</v>
          </cell>
          <cell r="D2542">
            <v>2701</v>
          </cell>
          <cell r="E2542">
            <v>39200</v>
          </cell>
          <cell r="F2542">
            <v>3267</v>
          </cell>
          <cell r="G2542">
            <v>3267</v>
          </cell>
          <cell r="H2542">
            <v>3267</v>
          </cell>
          <cell r="I2542">
            <v>3267</v>
          </cell>
          <cell r="J2542">
            <v>3267</v>
          </cell>
          <cell r="K2542">
            <v>3267</v>
          </cell>
          <cell r="L2542">
            <v>3267</v>
          </cell>
          <cell r="M2542">
            <v>3267</v>
          </cell>
          <cell r="N2542">
            <v>3267</v>
          </cell>
          <cell r="O2542">
            <v>3267</v>
          </cell>
          <cell r="P2542">
            <v>3267</v>
          </cell>
          <cell r="Q2542">
            <v>3263</v>
          </cell>
        </row>
        <row r="2543">
          <cell r="B2543" t="str">
            <v>31109042900</v>
          </cell>
          <cell r="C2543" t="str">
            <v>31109</v>
          </cell>
          <cell r="D2543">
            <v>2900</v>
          </cell>
          <cell r="E2543">
            <v>37500</v>
          </cell>
          <cell r="F2543">
            <v>3125</v>
          </cell>
          <cell r="G2543">
            <v>3125</v>
          </cell>
          <cell r="H2543">
            <v>3125</v>
          </cell>
          <cell r="I2543">
            <v>3125</v>
          </cell>
          <cell r="J2543">
            <v>3125</v>
          </cell>
          <cell r="K2543">
            <v>3125</v>
          </cell>
          <cell r="L2543">
            <v>3125</v>
          </cell>
          <cell r="M2543">
            <v>3125</v>
          </cell>
          <cell r="N2543">
            <v>3125</v>
          </cell>
          <cell r="O2543">
            <v>3125</v>
          </cell>
          <cell r="P2543">
            <v>3125</v>
          </cell>
          <cell r="Q2543">
            <v>3125</v>
          </cell>
        </row>
        <row r="2544">
          <cell r="B2544" t="str">
            <v>31109042907</v>
          </cell>
          <cell r="C2544" t="str">
            <v>31109</v>
          </cell>
          <cell r="D2544">
            <v>2907</v>
          </cell>
          <cell r="E2544">
            <v>36400</v>
          </cell>
          <cell r="F2544">
            <v>3033</v>
          </cell>
          <cell r="G2544">
            <v>3033</v>
          </cell>
          <cell r="H2544">
            <v>3033</v>
          </cell>
          <cell r="I2544">
            <v>3033</v>
          </cell>
          <cell r="J2544">
            <v>3033</v>
          </cell>
          <cell r="K2544">
            <v>3033</v>
          </cell>
          <cell r="L2544">
            <v>3033</v>
          </cell>
          <cell r="M2544">
            <v>3033</v>
          </cell>
          <cell r="N2544">
            <v>3033</v>
          </cell>
          <cell r="O2544">
            <v>3033</v>
          </cell>
          <cell r="P2544">
            <v>3033</v>
          </cell>
          <cell r="Q2544">
            <v>3037</v>
          </cell>
        </row>
        <row r="2545">
          <cell r="B2545" t="str">
            <v>31109042908</v>
          </cell>
          <cell r="C2545" t="str">
            <v>31109</v>
          </cell>
          <cell r="D2545">
            <v>2908</v>
          </cell>
          <cell r="E2545">
            <v>25500</v>
          </cell>
          <cell r="F2545">
            <v>2125</v>
          </cell>
          <cell r="G2545">
            <v>2125</v>
          </cell>
          <cell r="H2545">
            <v>2125</v>
          </cell>
          <cell r="I2545">
            <v>2125</v>
          </cell>
          <cell r="J2545">
            <v>2125</v>
          </cell>
          <cell r="K2545">
            <v>2125</v>
          </cell>
          <cell r="L2545">
            <v>2125</v>
          </cell>
          <cell r="M2545">
            <v>2125</v>
          </cell>
          <cell r="N2545">
            <v>2125</v>
          </cell>
          <cell r="O2545">
            <v>2125</v>
          </cell>
          <cell r="P2545">
            <v>2125</v>
          </cell>
          <cell r="Q2545">
            <v>2125</v>
          </cell>
        </row>
        <row r="2546">
          <cell r="B2546" t="str">
            <v>31109043101</v>
          </cell>
          <cell r="C2546" t="str">
            <v>31109</v>
          </cell>
          <cell r="D2546">
            <v>3101</v>
          </cell>
          <cell r="E2546">
            <v>16100</v>
          </cell>
          <cell r="F2546">
            <v>1342</v>
          </cell>
          <cell r="G2546">
            <v>1342</v>
          </cell>
          <cell r="H2546">
            <v>1342</v>
          </cell>
          <cell r="I2546">
            <v>1342</v>
          </cell>
          <cell r="J2546">
            <v>1342</v>
          </cell>
          <cell r="K2546">
            <v>1342</v>
          </cell>
          <cell r="L2546">
            <v>1342</v>
          </cell>
          <cell r="M2546">
            <v>1342</v>
          </cell>
          <cell r="N2546">
            <v>1342</v>
          </cell>
          <cell r="O2546">
            <v>1342</v>
          </cell>
          <cell r="P2546">
            <v>1342</v>
          </cell>
          <cell r="Q2546">
            <v>1338</v>
          </cell>
        </row>
        <row r="2547">
          <cell r="B2547" t="str">
            <v>31109043302</v>
          </cell>
          <cell r="C2547" t="str">
            <v>31109</v>
          </cell>
          <cell r="D2547">
            <v>3302</v>
          </cell>
          <cell r="E2547">
            <v>64900</v>
          </cell>
          <cell r="F2547">
            <v>5408</v>
          </cell>
          <cell r="G2547">
            <v>5408</v>
          </cell>
          <cell r="H2547">
            <v>5408</v>
          </cell>
          <cell r="I2547">
            <v>5408</v>
          </cell>
          <cell r="J2547">
            <v>5408</v>
          </cell>
          <cell r="K2547">
            <v>5408</v>
          </cell>
          <cell r="L2547">
            <v>5408</v>
          </cell>
          <cell r="M2547">
            <v>5408</v>
          </cell>
          <cell r="N2547">
            <v>5408</v>
          </cell>
          <cell r="O2547">
            <v>5408</v>
          </cell>
          <cell r="P2547">
            <v>5408</v>
          </cell>
          <cell r="Q2547">
            <v>5412</v>
          </cell>
        </row>
        <row r="2548">
          <cell r="B2548" t="str">
            <v>31109043303</v>
          </cell>
          <cell r="C2548" t="str">
            <v>31109</v>
          </cell>
          <cell r="D2548">
            <v>3303</v>
          </cell>
          <cell r="E2548">
            <v>8000</v>
          </cell>
          <cell r="F2548">
            <v>667</v>
          </cell>
          <cell r="G2548">
            <v>667</v>
          </cell>
          <cell r="H2548">
            <v>667</v>
          </cell>
          <cell r="I2548">
            <v>667</v>
          </cell>
          <cell r="J2548">
            <v>667</v>
          </cell>
          <cell r="K2548">
            <v>667</v>
          </cell>
          <cell r="L2548">
            <v>667</v>
          </cell>
          <cell r="M2548">
            <v>667</v>
          </cell>
          <cell r="N2548">
            <v>667</v>
          </cell>
          <cell r="O2548">
            <v>667</v>
          </cell>
          <cell r="P2548">
            <v>667</v>
          </cell>
          <cell r="Q2548">
            <v>663</v>
          </cell>
        </row>
        <row r="2549">
          <cell r="B2549" t="str">
            <v>31110042202</v>
          </cell>
          <cell r="C2549" t="str">
            <v>31110</v>
          </cell>
          <cell r="D2549">
            <v>2202</v>
          </cell>
          <cell r="E2549">
            <v>865</v>
          </cell>
          <cell r="F2549">
            <v>72</v>
          </cell>
          <cell r="G2549">
            <v>72</v>
          </cell>
          <cell r="H2549">
            <v>72</v>
          </cell>
          <cell r="I2549">
            <v>72</v>
          </cell>
          <cell r="J2549">
            <v>72</v>
          </cell>
          <cell r="K2549">
            <v>72</v>
          </cell>
          <cell r="L2549">
            <v>72</v>
          </cell>
          <cell r="M2549">
            <v>72</v>
          </cell>
          <cell r="N2549">
            <v>72</v>
          </cell>
          <cell r="O2549">
            <v>72</v>
          </cell>
          <cell r="P2549">
            <v>72</v>
          </cell>
          <cell r="Q2549">
            <v>73</v>
          </cell>
        </row>
        <row r="2550">
          <cell r="B2550" t="str">
            <v>31110042701</v>
          </cell>
          <cell r="C2550" t="str">
            <v>31110</v>
          </cell>
          <cell r="D2550">
            <v>2701</v>
          </cell>
          <cell r="E2550">
            <v>32700</v>
          </cell>
          <cell r="F2550">
            <v>2725</v>
          </cell>
          <cell r="G2550">
            <v>2725</v>
          </cell>
          <cell r="H2550">
            <v>2725</v>
          </cell>
          <cell r="I2550">
            <v>2725</v>
          </cell>
          <cell r="J2550">
            <v>2725</v>
          </cell>
          <cell r="K2550">
            <v>2725</v>
          </cell>
          <cell r="L2550">
            <v>2725</v>
          </cell>
          <cell r="M2550">
            <v>2725</v>
          </cell>
          <cell r="N2550">
            <v>2725</v>
          </cell>
          <cell r="O2550">
            <v>2725</v>
          </cell>
          <cell r="P2550">
            <v>2725</v>
          </cell>
          <cell r="Q2550">
            <v>2725</v>
          </cell>
        </row>
        <row r="2551">
          <cell r="B2551" t="str">
            <v>31110042900</v>
          </cell>
          <cell r="C2551" t="str">
            <v>31110</v>
          </cell>
          <cell r="D2551">
            <v>2900</v>
          </cell>
          <cell r="E2551">
            <v>32100</v>
          </cell>
          <cell r="F2551">
            <v>2675</v>
          </cell>
          <cell r="G2551">
            <v>2675</v>
          </cell>
          <cell r="H2551">
            <v>2675</v>
          </cell>
          <cell r="I2551">
            <v>2675</v>
          </cell>
          <cell r="J2551">
            <v>2675</v>
          </cell>
          <cell r="K2551">
            <v>2675</v>
          </cell>
          <cell r="L2551">
            <v>2675</v>
          </cell>
          <cell r="M2551">
            <v>2675</v>
          </cell>
          <cell r="N2551">
            <v>2675</v>
          </cell>
          <cell r="O2551">
            <v>2675</v>
          </cell>
          <cell r="P2551">
            <v>2675</v>
          </cell>
          <cell r="Q2551">
            <v>2675</v>
          </cell>
        </row>
        <row r="2552">
          <cell r="B2552" t="str">
            <v>31110042907</v>
          </cell>
          <cell r="C2552" t="str">
            <v>31110</v>
          </cell>
          <cell r="D2552">
            <v>2907</v>
          </cell>
          <cell r="E2552">
            <v>12800</v>
          </cell>
          <cell r="F2552">
            <v>1067</v>
          </cell>
          <cell r="G2552">
            <v>1067</v>
          </cell>
          <cell r="H2552">
            <v>1067</v>
          </cell>
          <cell r="I2552">
            <v>1067</v>
          </cell>
          <cell r="J2552">
            <v>1067</v>
          </cell>
          <cell r="K2552">
            <v>1067</v>
          </cell>
          <cell r="L2552">
            <v>1067</v>
          </cell>
          <cell r="M2552">
            <v>1067</v>
          </cell>
          <cell r="N2552">
            <v>1067</v>
          </cell>
          <cell r="O2552">
            <v>1067</v>
          </cell>
          <cell r="P2552">
            <v>1067</v>
          </cell>
          <cell r="Q2552">
            <v>1063</v>
          </cell>
        </row>
        <row r="2553">
          <cell r="B2553" t="str">
            <v>31110042908</v>
          </cell>
          <cell r="C2553" t="str">
            <v>31110</v>
          </cell>
          <cell r="D2553">
            <v>2908</v>
          </cell>
          <cell r="E2553">
            <v>5400</v>
          </cell>
          <cell r="F2553">
            <v>450</v>
          </cell>
          <cell r="G2553">
            <v>450</v>
          </cell>
          <cell r="H2553">
            <v>450</v>
          </cell>
          <cell r="I2553">
            <v>450</v>
          </cell>
          <cell r="J2553">
            <v>450</v>
          </cell>
          <cell r="K2553">
            <v>450</v>
          </cell>
          <cell r="L2553">
            <v>450</v>
          </cell>
          <cell r="M2553">
            <v>450</v>
          </cell>
          <cell r="N2553">
            <v>450</v>
          </cell>
          <cell r="O2553">
            <v>450</v>
          </cell>
          <cell r="P2553">
            <v>450</v>
          </cell>
          <cell r="Q2553">
            <v>450</v>
          </cell>
        </row>
        <row r="2554">
          <cell r="B2554" t="str">
            <v>31110043101</v>
          </cell>
          <cell r="C2554" t="str">
            <v>31110</v>
          </cell>
          <cell r="D2554">
            <v>3101</v>
          </cell>
          <cell r="E2554">
            <v>6400</v>
          </cell>
          <cell r="F2554">
            <v>533</v>
          </cell>
          <cell r="G2554">
            <v>533</v>
          </cell>
          <cell r="H2554">
            <v>533</v>
          </cell>
          <cell r="I2554">
            <v>533</v>
          </cell>
          <cell r="J2554">
            <v>533</v>
          </cell>
          <cell r="K2554">
            <v>533</v>
          </cell>
          <cell r="L2554">
            <v>533</v>
          </cell>
          <cell r="M2554">
            <v>533</v>
          </cell>
          <cell r="N2554">
            <v>533</v>
          </cell>
          <cell r="O2554">
            <v>533</v>
          </cell>
          <cell r="P2554">
            <v>533</v>
          </cell>
          <cell r="Q2554">
            <v>537</v>
          </cell>
        </row>
        <row r="2555">
          <cell r="B2555" t="str">
            <v>31110043302</v>
          </cell>
          <cell r="C2555" t="str">
            <v>31110</v>
          </cell>
          <cell r="D2555">
            <v>3302</v>
          </cell>
          <cell r="E2555">
            <v>50100</v>
          </cell>
          <cell r="F2555">
            <v>4175</v>
          </cell>
          <cell r="G2555">
            <v>4175</v>
          </cell>
          <cell r="H2555">
            <v>4175</v>
          </cell>
          <cell r="I2555">
            <v>4175</v>
          </cell>
          <cell r="J2555">
            <v>4175</v>
          </cell>
          <cell r="K2555">
            <v>4175</v>
          </cell>
          <cell r="L2555">
            <v>4175</v>
          </cell>
          <cell r="M2555">
            <v>4175</v>
          </cell>
          <cell r="N2555">
            <v>4175</v>
          </cell>
          <cell r="O2555">
            <v>4175</v>
          </cell>
          <cell r="P2555">
            <v>4175</v>
          </cell>
          <cell r="Q2555">
            <v>4175</v>
          </cell>
        </row>
        <row r="2556">
          <cell r="B2556" t="str">
            <v>31110043303</v>
          </cell>
          <cell r="C2556" t="str">
            <v>31110</v>
          </cell>
          <cell r="D2556">
            <v>3303</v>
          </cell>
          <cell r="E2556">
            <v>6400</v>
          </cell>
          <cell r="F2556">
            <v>533</v>
          </cell>
          <cell r="G2556">
            <v>533</v>
          </cell>
          <cell r="H2556">
            <v>533</v>
          </cell>
          <cell r="I2556">
            <v>533</v>
          </cell>
          <cell r="J2556">
            <v>533</v>
          </cell>
          <cell r="K2556">
            <v>533</v>
          </cell>
          <cell r="L2556">
            <v>533</v>
          </cell>
          <cell r="M2556">
            <v>533</v>
          </cell>
          <cell r="N2556">
            <v>533</v>
          </cell>
          <cell r="O2556">
            <v>533</v>
          </cell>
          <cell r="P2556">
            <v>533</v>
          </cell>
          <cell r="Q2556">
            <v>537</v>
          </cell>
        </row>
        <row r="2557">
          <cell r="B2557" t="str">
            <v>31111042202</v>
          </cell>
          <cell r="C2557" t="str">
            <v>31111</v>
          </cell>
          <cell r="D2557">
            <v>2202</v>
          </cell>
          <cell r="E2557">
            <v>150</v>
          </cell>
          <cell r="F2557">
            <v>13</v>
          </cell>
          <cell r="G2557">
            <v>13</v>
          </cell>
          <cell r="H2557">
            <v>13</v>
          </cell>
          <cell r="I2557">
            <v>13</v>
          </cell>
          <cell r="J2557">
            <v>13</v>
          </cell>
          <cell r="K2557">
            <v>13</v>
          </cell>
          <cell r="L2557">
            <v>13</v>
          </cell>
          <cell r="M2557">
            <v>13</v>
          </cell>
          <cell r="N2557">
            <v>13</v>
          </cell>
          <cell r="O2557">
            <v>13</v>
          </cell>
          <cell r="P2557">
            <v>13</v>
          </cell>
          <cell r="Q2557">
            <v>7</v>
          </cell>
        </row>
        <row r="2558">
          <cell r="B2558" t="str">
            <v>31111042701</v>
          </cell>
          <cell r="C2558" t="str">
            <v>31111</v>
          </cell>
          <cell r="D2558">
            <v>2701</v>
          </cell>
          <cell r="E2558">
            <v>55100</v>
          </cell>
          <cell r="F2558">
            <v>4592</v>
          </cell>
          <cell r="G2558">
            <v>4592</v>
          </cell>
          <cell r="H2558">
            <v>4592</v>
          </cell>
          <cell r="I2558">
            <v>4592</v>
          </cell>
          <cell r="J2558">
            <v>4592</v>
          </cell>
          <cell r="K2558">
            <v>4592</v>
          </cell>
          <cell r="L2558">
            <v>4592</v>
          </cell>
          <cell r="M2558">
            <v>4592</v>
          </cell>
          <cell r="N2558">
            <v>4592</v>
          </cell>
          <cell r="O2558">
            <v>4592</v>
          </cell>
          <cell r="P2558">
            <v>4592</v>
          </cell>
          <cell r="Q2558">
            <v>4588</v>
          </cell>
        </row>
        <row r="2559">
          <cell r="B2559" t="str">
            <v>31111042900</v>
          </cell>
          <cell r="C2559" t="str">
            <v>31111</v>
          </cell>
          <cell r="D2559">
            <v>2900</v>
          </cell>
          <cell r="E2559">
            <v>26100</v>
          </cell>
          <cell r="F2559">
            <v>2175</v>
          </cell>
          <cell r="G2559">
            <v>2175</v>
          </cell>
          <cell r="H2559">
            <v>2175</v>
          </cell>
          <cell r="I2559">
            <v>2175</v>
          </cell>
          <cell r="J2559">
            <v>2175</v>
          </cell>
          <cell r="K2559">
            <v>2175</v>
          </cell>
          <cell r="L2559">
            <v>2175</v>
          </cell>
          <cell r="M2559">
            <v>2175</v>
          </cell>
          <cell r="N2559">
            <v>2175</v>
          </cell>
          <cell r="O2559">
            <v>2175</v>
          </cell>
          <cell r="P2559">
            <v>2175</v>
          </cell>
          <cell r="Q2559">
            <v>2175</v>
          </cell>
        </row>
        <row r="2560">
          <cell r="B2560" t="str">
            <v>31111042907</v>
          </cell>
          <cell r="C2560" t="str">
            <v>31111</v>
          </cell>
          <cell r="D2560">
            <v>2907</v>
          </cell>
          <cell r="E2560">
            <v>21400</v>
          </cell>
          <cell r="F2560">
            <v>1783</v>
          </cell>
          <cell r="G2560">
            <v>1783</v>
          </cell>
          <cell r="H2560">
            <v>1783</v>
          </cell>
          <cell r="I2560">
            <v>1783</v>
          </cell>
          <cell r="J2560">
            <v>1783</v>
          </cell>
          <cell r="K2560">
            <v>1783</v>
          </cell>
          <cell r="L2560">
            <v>1783</v>
          </cell>
          <cell r="M2560">
            <v>1783</v>
          </cell>
          <cell r="N2560">
            <v>1783</v>
          </cell>
          <cell r="O2560">
            <v>1783</v>
          </cell>
          <cell r="P2560">
            <v>1783</v>
          </cell>
          <cell r="Q2560">
            <v>1787</v>
          </cell>
        </row>
        <row r="2561">
          <cell r="B2561" t="str">
            <v>31111042908</v>
          </cell>
          <cell r="C2561" t="str">
            <v>31111</v>
          </cell>
          <cell r="D2561">
            <v>2908</v>
          </cell>
          <cell r="E2561">
            <v>6400</v>
          </cell>
          <cell r="F2561">
            <v>533</v>
          </cell>
          <cell r="G2561">
            <v>533</v>
          </cell>
          <cell r="H2561">
            <v>533</v>
          </cell>
          <cell r="I2561">
            <v>533</v>
          </cell>
          <cell r="J2561">
            <v>533</v>
          </cell>
          <cell r="K2561">
            <v>533</v>
          </cell>
          <cell r="L2561">
            <v>533</v>
          </cell>
          <cell r="M2561">
            <v>533</v>
          </cell>
          <cell r="N2561">
            <v>533</v>
          </cell>
          <cell r="O2561">
            <v>533</v>
          </cell>
          <cell r="P2561">
            <v>533</v>
          </cell>
          <cell r="Q2561">
            <v>537</v>
          </cell>
        </row>
        <row r="2562">
          <cell r="B2562" t="str">
            <v>31111043101</v>
          </cell>
          <cell r="C2562" t="str">
            <v>31111</v>
          </cell>
          <cell r="D2562">
            <v>3101</v>
          </cell>
          <cell r="E2562">
            <v>38500</v>
          </cell>
          <cell r="F2562">
            <v>3208</v>
          </cell>
          <cell r="G2562">
            <v>3208</v>
          </cell>
          <cell r="H2562">
            <v>3208</v>
          </cell>
          <cell r="I2562">
            <v>3208</v>
          </cell>
          <cell r="J2562">
            <v>3208</v>
          </cell>
          <cell r="K2562">
            <v>3208</v>
          </cell>
          <cell r="L2562">
            <v>3208</v>
          </cell>
          <cell r="M2562">
            <v>3208</v>
          </cell>
          <cell r="N2562">
            <v>3208</v>
          </cell>
          <cell r="O2562">
            <v>3208</v>
          </cell>
          <cell r="P2562">
            <v>3208</v>
          </cell>
          <cell r="Q2562">
            <v>3212</v>
          </cell>
        </row>
        <row r="2563">
          <cell r="B2563" t="str">
            <v>31111043302</v>
          </cell>
          <cell r="C2563" t="str">
            <v>31111</v>
          </cell>
          <cell r="D2563">
            <v>3302</v>
          </cell>
          <cell r="E2563">
            <v>54900</v>
          </cell>
          <cell r="F2563">
            <v>4575</v>
          </cell>
          <cell r="G2563">
            <v>4575</v>
          </cell>
          <cell r="H2563">
            <v>4575</v>
          </cell>
          <cell r="I2563">
            <v>4575</v>
          </cell>
          <cell r="J2563">
            <v>4575</v>
          </cell>
          <cell r="K2563">
            <v>4575</v>
          </cell>
          <cell r="L2563">
            <v>4575</v>
          </cell>
          <cell r="M2563">
            <v>4575</v>
          </cell>
          <cell r="N2563">
            <v>4575</v>
          </cell>
          <cell r="O2563">
            <v>4575</v>
          </cell>
          <cell r="P2563">
            <v>4575</v>
          </cell>
          <cell r="Q2563">
            <v>4575</v>
          </cell>
        </row>
        <row r="2564">
          <cell r="B2564" t="str">
            <v>31111043303</v>
          </cell>
          <cell r="C2564" t="str">
            <v>31111</v>
          </cell>
          <cell r="D2564">
            <v>3303</v>
          </cell>
          <cell r="E2564">
            <v>2600</v>
          </cell>
          <cell r="F2564">
            <v>217</v>
          </cell>
          <cell r="G2564">
            <v>217</v>
          </cell>
          <cell r="H2564">
            <v>217</v>
          </cell>
          <cell r="I2564">
            <v>217</v>
          </cell>
          <cell r="J2564">
            <v>217</v>
          </cell>
          <cell r="K2564">
            <v>217</v>
          </cell>
          <cell r="L2564">
            <v>217</v>
          </cell>
          <cell r="M2564">
            <v>217</v>
          </cell>
          <cell r="N2564">
            <v>217</v>
          </cell>
          <cell r="O2564">
            <v>217</v>
          </cell>
          <cell r="P2564">
            <v>217</v>
          </cell>
          <cell r="Q2564">
            <v>213</v>
          </cell>
        </row>
        <row r="2565">
          <cell r="B2565" t="str">
            <v>31200031302</v>
          </cell>
          <cell r="C2565" t="str">
            <v>31200</v>
          </cell>
          <cell r="D2565">
            <v>1302</v>
          </cell>
          <cell r="E2565">
            <v>54300</v>
          </cell>
          <cell r="F2565">
            <v>4525</v>
          </cell>
          <cell r="G2565">
            <v>4525</v>
          </cell>
          <cell r="H2565">
            <v>4525</v>
          </cell>
          <cell r="I2565">
            <v>4525</v>
          </cell>
          <cell r="J2565">
            <v>4525</v>
          </cell>
          <cell r="K2565">
            <v>4525</v>
          </cell>
          <cell r="L2565">
            <v>4525</v>
          </cell>
          <cell r="M2565">
            <v>4525</v>
          </cell>
          <cell r="N2565">
            <v>4525</v>
          </cell>
          <cell r="O2565">
            <v>4525</v>
          </cell>
          <cell r="P2565">
            <v>4525</v>
          </cell>
          <cell r="Q2565">
            <v>4525</v>
          </cell>
        </row>
        <row r="2566">
          <cell r="B2566" t="str">
            <v>31200032103</v>
          </cell>
          <cell r="C2566" t="str">
            <v>31200</v>
          </cell>
          <cell r="D2566">
            <v>2103</v>
          </cell>
          <cell r="E2566">
            <v>125300</v>
          </cell>
          <cell r="F2566">
            <v>10442</v>
          </cell>
          <cell r="G2566">
            <v>10442</v>
          </cell>
          <cell r="H2566">
            <v>10442</v>
          </cell>
          <cell r="I2566">
            <v>10442</v>
          </cell>
          <cell r="J2566">
            <v>10442</v>
          </cell>
          <cell r="K2566">
            <v>10442</v>
          </cell>
          <cell r="L2566">
            <v>10442</v>
          </cell>
          <cell r="M2566">
            <v>10442</v>
          </cell>
          <cell r="N2566">
            <v>10442</v>
          </cell>
          <cell r="O2566">
            <v>10442</v>
          </cell>
          <cell r="P2566">
            <v>10442</v>
          </cell>
          <cell r="Q2566">
            <v>10438</v>
          </cell>
        </row>
        <row r="2567">
          <cell r="B2567" t="str">
            <v>31200032202</v>
          </cell>
          <cell r="C2567" t="str">
            <v>31200</v>
          </cell>
          <cell r="D2567">
            <v>2202</v>
          </cell>
          <cell r="E2567">
            <v>46836</v>
          </cell>
          <cell r="F2567">
            <v>3903</v>
          </cell>
          <cell r="G2567">
            <v>3903</v>
          </cell>
          <cell r="H2567">
            <v>3903</v>
          </cell>
          <cell r="I2567">
            <v>3903</v>
          </cell>
          <cell r="J2567">
            <v>3903</v>
          </cell>
          <cell r="K2567">
            <v>3903</v>
          </cell>
          <cell r="L2567">
            <v>3903</v>
          </cell>
          <cell r="M2567">
            <v>3903</v>
          </cell>
          <cell r="N2567">
            <v>3903</v>
          </cell>
          <cell r="O2567">
            <v>3903</v>
          </cell>
          <cell r="P2567">
            <v>3903</v>
          </cell>
          <cell r="Q2567">
            <v>3903</v>
          </cell>
        </row>
        <row r="2568">
          <cell r="B2568" t="str">
            <v>31200032207</v>
          </cell>
          <cell r="C2568" t="str">
            <v>31200</v>
          </cell>
          <cell r="D2568">
            <v>2207</v>
          </cell>
          <cell r="E2568">
            <v>37807</v>
          </cell>
          <cell r="F2568">
            <v>3151</v>
          </cell>
          <cell r="G2568">
            <v>3151</v>
          </cell>
          <cell r="H2568">
            <v>3151</v>
          </cell>
          <cell r="I2568">
            <v>3151</v>
          </cell>
          <cell r="J2568">
            <v>3151</v>
          </cell>
          <cell r="K2568">
            <v>3151</v>
          </cell>
          <cell r="L2568">
            <v>3151</v>
          </cell>
          <cell r="M2568">
            <v>3151</v>
          </cell>
          <cell r="N2568">
            <v>3151</v>
          </cell>
          <cell r="O2568">
            <v>3151</v>
          </cell>
          <cell r="P2568">
            <v>3151</v>
          </cell>
          <cell r="Q2568">
            <v>3146</v>
          </cell>
        </row>
        <row r="2569">
          <cell r="B2569" t="str">
            <v>31200032208</v>
          </cell>
          <cell r="C2569" t="str">
            <v>31200</v>
          </cell>
          <cell r="D2569">
            <v>2208</v>
          </cell>
          <cell r="E2569">
            <v>2462</v>
          </cell>
          <cell r="F2569">
            <v>205</v>
          </cell>
          <cell r="G2569">
            <v>205</v>
          </cell>
          <cell r="H2569">
            <v>205</v>
          </cell>
          <cell r="I2569">
            <v>205</v>
          </cell>
          <cell r="J2569">
            <v>205</v>
          </cell>
          <cell r="K2569">
            <v>205</v>
          </cell>
          <cell r="L2569">
            <v>205</v>
          </cell>
          <cell r="M2569">
            <v>205</v>
          </cell>
          <cell r="N2569">
            <v>205</v>
          </cell>
          <cell r="O2569">
            <v>205</v>
          </cell>
          <cell r="P2569">
            <v>205</v>
          </cell>
          <cell r="Q2569">
            <v>207</v>
          </cell>
        </row>
        <row r="2570">
          <cell r="B2570" t="str">
            <v>31200032306</v>
          </cell>
          <cell r="C2570" t="str">
            <v>31200</v>
          </cell>
          <cell r="D2570">
            <v>2306</v>
          </cell>
          <cell r="E2570">
            <v>7200</v>
          </cell>
          <cell r="F2570">
            <v>600</v>
          </cell>
          <cell r="G2570">
            <v>600</v>
          </cell>
          <cell r="H2570">
            <v>600</v>
          </cell>
          <cell r="I2570">
            <v>600</v>
          </cell>
          <cell r="J2570">
            <v>600</v>
          </cell>
          <cell r="K2570">
            <v>600</v>
          </cell>
          <cell r="L2570">
            <v>600</v>
          </cell>
          <cell r="M2570">
            <v>600</v>
          </cell>
          <cell r="N2570">
            <v>600</v>
          </cell>
          <cell r="O2570">
            <v>600</v>
          </cell>
          <cell r="P2570">
            <v>600</v>
          </cell>
          <cell r="Q2570">
            <v>600</v>
          </cell>
        </row>
        <row r="2571">
          <cell r="B2571" t="str">
            <v>31200032701</v>
          </cell>
          <cell r="C2571" t="str">
            <v>31200</v>
          </cell>
          <cell r="D2571">
            <v>2701</v>
          </cell>
          <cell r="E2571">
            <v>43200</v>
          </cell>
          <cell r="F2571">
            <v>3600</v>
          </cell>
          <cell r="G2571">
            <v>3600</v>
          </cell>
          <cell r="H2571">
            <v>3600</v>
          </cell>
          <cell r="I2571">
            <v>3600</v>
          </cell>
          <cell r="J2571">
            <v>3600</v>
          </cell>
          <cell r="K2571">
            <v>3600</v>
          </cell>
          <cell r="L2571">
            <v>3600</v>
          </cell>
          <cell r="M2571">
            <v>3600</v>
          </cell>
          <cell r="N2571">
            <v>3600</v>
          </cell>
          <cell r="O2571">
            <v>3600</v>
          </cell>
          <cell r="P2571">
            <v>3600</v>
          </cell>
          <cell r="Q2571">
            <v>3600</v>
          </cell>
        </row>
        <row r="2572">
          <cell r="B2572" t="str">
            <v>31200032702</v>
          </cell>
          <cell r="C2572" t="str">
            <v>31200</v>
          </cell>
          <cell r="D2572">
            <v>2702</v>
          </cell>
          <cell r="E2572">
            <v>14100</v>
          </cell>
          <cell r="F2572">
            <v>1175</v>
          </cell>
          <cell r="G2572">
            <v>1175</v>
          </cell>
          <cell r="H2572">
            <v>1175</v>
          </cell>
          <cell r="I2572">
            <v>1175</v>
          </cell>
          <cell r="J2572">
            <v>1175</v>
          </cell>
          <cell r="K2572">
            <v>1175</v>
          </cell>
          <cell r="L2572">
            <v>1175</v>
          </cell>
          <cell r="M2572">
            <v>1175</v>
          </cell>
          <cell r="N2572">
            <v>1175</v>
          </cell>
          <cell r="O2572">
            <v>1175</v>
          </cell>
          <cell r="P2572">
            <v>1175</v>
          </cell>
          <cell r="Q2572">
            <v>1175</v>
          </cell>
        </row>
        <row r="2573">
          <cell r="B2573" t="str">
            <v>31200032705</v>
          </cell>
          <cell r="C2573" t="str">
            <v>31200</v>
          </cell>
          <cell r="D2573">
            <v>2705</v>
          </cell>
          <cell r="E2573">
            <v>7100</v>
          </cell>
          <cell r="F2573">
            <v>592</v>
          </cell>
          <cell r="G2573">
            <v>592</v>
          </cell>
          <cell r="H2573">
            <v>592</v>
          </cell>
          <cell r="I2573">
            <v>592</v>
          </cell>
          <cell r="J2573">
            <v>592</v>
          </cell>
          <cell r="K2573">
            <v>592</v>
          </cell>
          <cell r="L2573">
            <v>592</v>
          </cell>
          <cell r="M2573">
            <v>592</v>
          </cell>
          <cell r="N2573">
            <v>592</v>
          </cell>
          <cell r="O2573">
            <v>592</v>
          </cell>
          <cell r="P2573">
            <v>592</v>
          </cell>
          <cell r="Q2573">
            <v>588</v>
          </cell>
        </row>
        <row r="2574">
          <cell r="B2574" t="str">
            <v>31200032800</v>
          </cell>
          <cell r="C2574" t="str">
            <v>31200</v>
          </cell>
          <cell r="D2574">
            <v>2800</v>
          </cell>
          <cell r="E2574">
            <v>15100</v>
          </cell>
          <cell r="F2574">
            <v>1258</v>
          </cell>
          <cell r="G2574">
            <v>1258</v>
          </cell>
          <cell r="H2574">
            <v>1258</v>
          </cell>
          <cell r="I2574">
            <v>1258</v>
          </cell>
          <cell r="J2574">
            <v>1258</v>
          </cell>
          <cell r="K2574">
            <v>1258</v>
          </cell>
          <cell r="L2574">
            <v>1258</v>
          </cell>
          <cell r="M2574">
            <v>1258</v>
          </cell>
          <cell r="N2574">
            <v>1258</v>
          </cell>
          <cell r="O2574">
            <v>1258</v>
          </cell>
          <cell r="P2574">
            <v>1258</v>
          </cell>
          <cell r="Q2574">
            <v>1262</v>
          </cell>
        </row>
        <row r="2575">
          <cell r="B2575" t="str">
            <v>31200032900</v>
          </cell>
          <cell r="C2575" t="str">
            <v>31200</v>
          </cell>
          <cell r="D2575">
            <v>2900</v>
          </cell>
          <cell r="E2575">
            <v>105000</v>
          </cell>
          <cell r="F2575">
            <v>8750</v>
          </cell>
          <cell r="G2575">
            <v>8750</v>
          </cell>
          <cell r="H2575">
            <v>8750</v>
          </cell>
          <cell r="I2575">
            <v>8750</v>
          </cell>
          <cell r="J2575">
            <v>8750</v>
          </cell>
          <cell r="K2575">
            <v>8750</v>
          </cell>
          <cell r="L2575">
            <v>8750</v>
          </cell>
          <cell r="M2575">
            <v>8750</v>
          </cell>
          <cell r="N2575">
            <v>8750</v>
          </cell>
          <cell r="O2575">
            <v>8750</v>
          </cell>
          <cell r="P2575">
            <v>8750</v>
          </cell>
          <cell r="Q2575">
            <v>8750</v>
          </cell>
        </row>
        <row r="2576">
          <cell r="B2576" t="str">
            <v>31200032907</v>
          </cell>
          <cell r="C2576" t="str">
            <v>31200</v>
          </cell>
          <cell r="D2576">
            <v>2907</v>
          </cell>
          <cell r="E2576">
            <v>107000</v>
          </cell>
          <cell r="F2576">
            <v>8917</v>
          </cell>
          <cell r="G2576">
            <v>8917</v>
          </cell>
          <cell r="H2576">
            <v>8917</v>
          </cell>
          <cell r="I2576">
            <v>8917</v>
          </cell>
          <cell r="J2576">
            <v>8917</v>
          </cell>
          <cell r="K2576">
            <v>8917</v>
          </cell>
          <cell r="L2576">
            <v>8917</v>
          </cell>
          <cell r="M2576">
            <v>8917</v>
          </cell>
          <cell r="N2576">
            <v>8917</v>
          </cell>
          <cell r="O2576">
            <v>8917</v>
          </cell>
          <cell r="P2576">
            <v>8917</v>
          </cell>
          <cell r="Q2576">
            <v>8913</v>
          </cell>
        </row>
        <row r="2577">
          <cell r="B2577" t="str">
            <v>31200032908</v>
          </cell>
          <cell r="C2577" t="str">
            <v>31200</v>
          </cell>
          <cell r="D2577">
            <v>2908</v>
          </cell>
          <cell r="E2577">
            <v>159200</v>
          </cell>
          <cell r="F2577">
            <v>13267</v>
          </cell>
          <cell r="G2577">
            <v>13267</v>
          </cell>
          <cell r="H2577">
            <v>13267</v>
          </cell>
          <cell r="I2577">
            <v>13267</v>
          </cell>
          <cell r="J2577">
            <v>13267</v>
          </cell>
          <cell r="K2577">
            <v>13267</v>
          </cell>
          <cell r="L2577">
            <v>13267</v>
          </cell>
          <cell r="M2577">
            <v>13267</v>
          </cell>
          <cell r="N2577">
            <v>13267</v>
          </cell>
          <cell r="O2577">
            <v>13267</v>
          </cell>
          <cell r="P2577">
            <v>13267</v>
          </cell>
          <cell r="Q2577">
            <v>13263</v>
          </cell>
        </row>
        <row r="2578">
          <cell r="B2578" t="str">
            <v>31200033101</v>
          </cell>
          <cell r="C2578" t="str">
            <v>31200</v>
          </cell>
          <cell r="D2578">
            <v>3101</v>
          </cell>
          <cell r="E2578">
            <v>57600</v>
          </cell>
          <cell r="F2578">
            <v>4800</v>
          </cell>
          <cell r="G2578">
            <v>4800</v>
          </cell>
          <cell r="H2578">
            <v>4800</v>
          </cell>
          <cell r="I2578">
            <v>4800</v>
          </cell>
          <cell r="J2578">
            <v>4800</v>
          </cell>
          <cell r="K2578">
            <v>4800</v>
          </cell>
          <cell r="L2578">
            <v>4800</v>
          </cell>
          <cell r="M2578">
            <v>4800</v>
          </cell>
          <cell r="N2578">
            <v>4800</v>
          </cell>
          <cell r="O2578">
            <v>4800</v>
          </cell>
          <cell r="P2578">
            <v>4800</v>
          </cell>
          <cell r="Q2578">
            <v>4800</v>
          </cell>
        </row>
        <row r="2579">
          <cell r="B2579" t="str">
            <v>31200033103</v>
          </cell>
          <cell r="C2579" t="str">
            <v>31200</v>
          </cell>
          <cell r="D2579">
            <v>3103</v>
          </cell>
          <cell r="E2579">
            <v>70500</v>
          </cell>
          <cell r="F2579">
            <v>5875</v>
          </cell>
          <cell r="G2579">
            <v>5875</v>
          </cell>
          <cell r="H2579">
            <v>5875</v>
          </cell>
          <cell r="I2579">
            <v>5875</v>
          </cell>
          <cell r="J2579">
            <v>5875</v>
          </cell>
          <cell r="K2579">
            <v>5875</v>
          </cell>
          <cell r="L2579">
            <v>5875</v>
          </cell>
          <cell r="M2579">
            <v>5875</v>
          </cell>
          <cell r="N2579">
            <v>5875</v>
          </cell>
          <cell r="O2579">
            <v>5875</v>
          </cell>
          <cell r="P2579">
            <v>5875</v>
          </cell>
          <cell r="Q2579">
            <v>5875</v>
          </cell>
        </row>
        <row r="2580">
          <cell r="B2580" t="str">
            <v>31200033302</v>
          </cell>
          <cell r="C2580" t="str">
            <v>31200</v>
          </cell>
          <cell r="D2580">
            <v>3302</v>
          </cell>
          <cell r="E2580">
            <v>143900</v>
          </cell>
          <cell r="F2580">
            <v>11992</v>
          </cell>
          <cell r="G2580">
            <v>11992</v>
          </cell>
          <cell r="H2580">
            <v>11992</v>
          </cell>
          <cell r="I2580">
            <v>11992</v>
          </cell>
          <cell r="J2580">
            <v>11992</v>
          </cell>
          <cell r="K2580">
            <v>11992</v>
          </cell>
          <cell r="L2580">
            <v>11992</v>
          </cell>
          <cell r="M2580">
            <v>11992</v>
          </cell>
          <cell r="N2580">
            <v>11992</v>
          </cell>
          <cell r="O2580">
            <v>11992</v>
          </cell>
          <cell r="P2580">
            <v>11992</v>
          </cell>
          <cell r="Q2580">
            <v>11988</v>
          </cell>
        </row>
        <row r="2581">
          <cell r="B2581" t="str">
            <v>31200033303</v>
          </cell>
          <cell r="C2581" t="str">
            <v>31200</v>
          </cell>
          <cell r="D2581">
            <v>3303</v>
          </cell>
          <cell r="E2581">
            <v>21500</v>
          </cell>
          <cell r="F2581">
            <v>1792</v>
          </cell>
          <cell r="G2581">
            <v>1792</v>
          </cell>
          <cell r="H2581">
            <v>1792</v>
          </cell>
          <cell r="I2581">
            <v>1792</v>
          </cell>
          <cell r="J2581">
            <v>1792</v>
          </cell>
          <cell r="K2581">
            <v>1792</v>
          </cell>
          <cell r="L2581">
            <v>1792</v>
          </cell>
          <cell r="M2581">
            <v>1792</v>
          </cell>
          <cell r="N2581">
            <v>1792</v>
          </cell>
          <cell r="O2581">
            <v>1792</v>
          </cell>
          <cell r="P2581">
            <v>1792</v>
          </cell>
          <cell r="Q2581">
            <v>1788</v>
          </cell>
        </row>
        <row r="2582">
          <cell r="B2582" t="str">
            <v>30400041302</v>
          </cell>
          <cell r="C2582" t="str">
            <v>30400</v>
          </cell>
          <cell r="D2582">
            <v>1302</v>
          </cell>
          <cell r="E2582">
            <v>117300</v>
          </cell>
          <cell r="F2582">
            <v>0</v>
          </cell>
          <cell r="G2582">
            <v>0</v>
          </cell>
          <cell r="H2582">
            <v>0</v>
          </cell>
          <cell r="I2582">
            <v>0</v>
          </cell>
          <cell r="J2582">
            <v>0</v>
          </cell>
          <cell r="K2582">
            <v>0</v>
          </cell>
          <cell r="L2582">
            <v>0</v>
          </cell>
          <cell r="M2582">
            <v>0</v>
          </cell>
          <cell r="N2582">
            <v>0</v>
          </cell>
          <cell r="O2582">
            <v>0</v>
          </cell>
          <cell r="P2582">
            <v>0</v>
          </cell>
          <cell r="Q2582">
            <v>0</v>
          </cell>
        </row>
        <row r="2583">
          <cell r="B2583" t="str">
            <v>30400042103</v>
          </cell>
          <cell r="C2583" t="str">
            <v>30400</v>
          </cell>
          <cell r="D2583">
            <v>2103</v>
          </cell>
          <cell r="E2583">
            <v>2400</v>
          </cell>
          <cell r="F2583">
            <v>0</v>
          </cell>
          <cell r="G2583">
            <v>0</v>
          </cell>
          <cell r="H2583">
            <v>0</v>
          </cell>
          <cell r="I2583">
            <v>0</v>
          </cell>
          <cell r="J2583">
            <v>0</v>
          </cell>
          <cell r="K2583">
            <v>0</v>
          </cell>
          <cell r="L2583">
            <v>0</v>
          </cell>
          <cell r="M2583">
            <v>0</v>
          </cell>
          <cell r="N2583">
            <v>0</v>
          </cell>
          <cell r="O2583">
            <v>0</v>
          </cell>
          <cell r="P2583">
            <v>0</v>
          </cell>
          <cell r="Q2583">
            <v>0</v>
          </cell>
        </row>
        <row r="2584">
          <cell r="B2584" t="str">
            <v>30400042201</v>
          </cell>
          <cell r="C2584" t="str">
            <v>30400</v>
          </cell>
          <cell r="D2584">
            <v>2201</v>
          </cell>
          <cell r="E2584">
            <v>3000</v>
          </cell>
          <cell r="F2584">
            <v>0</v>
          </cell>
          <cell r="G2584">
            <v>0</v>
          </cell>
          <cell r="H2584">
            <v>0</v>
          </cell>
          <cell r="I2584">
            <v>0</v>
          </cell>
          <cell r="J2584">
            <v>0</v>
          </cell>
          <cell r="K2584">
            <v>0</v>
          </cell>
          <cell r="L2584">
            <v>0</v>
          </cell>
          <cell r="M2584">
            <v>0</v>
          </cell>
          <cell r="N2584">
            <v>0</v>
          </cell>
          <cell r="O2584">
            <v>0</v>
          </cell>
          <cell r="P2584">
            <v>0</v>
          </cell>
          <cell r="Q2584">
            <v>0</v>
          </cell>
        </row>
        <row r="2585">
          <cell r="B2585" t="str">
            <v>30400042202</v>
          </cell>
          <cell r="C2585" t="str">
            <v>30400</v>
          </cell>
          <cell r="D2585">
            <v>2202</v>
          </cell>
          <cell r="E2585">
            <v>250801</v>
          </cell>
          <cell r="F2585">
            <v>0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</row>
        <row r="2586">
          <cell r="B2586" t="str">
            <v>30400042207</v>
          </cell>
          <cell r="C2586" t="str">
            <v>30400</v>
          </cell>
          <cell r="D2586">
            <v>2207</v>
          </cell>
          <cell r="E2586">
            <v>73754</v>
          </cell>
          <cell r="F2586">
            <v>0</v>
          </cell>
          <cell r="G2586">
            <v>0</v>
          </cell>
          <cell r="H2586">
            <v>0</v>
          </cell>
          <cell r="I2586">
            <v>0</v>
          </cell>
          <cell r="J2586">
            <v>0</v>
          </cell>
          <cell r="K2586">
            <v>0</v>
          </cell>
          <cell r="L2586">
            <v>0</v>
          </cell>
          <cell r="M2586">
            <v>0</v>
          </cell>
          <cell r="N2586">
            <v>0</v>
          </cell>
          <cell r="O2586">
            <v>0</v>
          </cell>
          <cell r="P2586">
            <v>0</v>
          </cell>
          <cell r="Q2586">
            <v>0</v>
          </cell>
        </row>
        <row r="2587">
          <cell r="B2587" t="str">
            <v>30400042208</v>
          </cell>
          <cell r="C2587" t="str">
            <v>30400</v>
          </cell>
          <cell r="D2587">
            <v>2208</v>
          </cell>
          <cell r="E2587">
            <v>25623</v>
          </cell>
          <cell r="F2587">
            <v>0</v>
          </cell>
          <cell r="G2587">
            <v>0</v>
          </cell>
          <cell r="H2587">
            <v>0</v>
          </cell>
          <cell r="I2587">
            <v>0</v>
          </cell>
          <cell r="J2587">
            <v>0</v>
          </cell>
          <cell r="K2587">
            <v>0</v>
          </cell>
          <cell r="L2587">
            <v>0</v>
          </cell>
          <cell r="M2587">
            <v>0</v>
          </cell>
          <cell r="N2587">
            <v>0</v>
          </cell>
          <cell r="O2587">
            <v>0</v>
          </cell>
          <cell r="P2587">
            <v>0</v>
          </cell>
          <cell r="Q2587">
            <v>0</v>
          </cell>
        </row>
        <row r="2588">
          <cell r="B2588" t="str">
            <v>30400042502</v>
          </cell>
          <cell r="C2588" t="str">
            <v>30400</v>
          </cell>
          <cell r="D2588">
            <v>2502</v>
          </cell>
          <cell r="E2588">
            <v>786722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</row>
        <row r="2589">
          <cell r="B2589" t="str">
            <v>30400042701</v>
          </cell>
          <cell r="C2589" t="str">
            <v>30400</v>
          </cell>
          <cell r="D2589">
            <v>2701</v>
          </cell>
          <cell r="E2589">
            <v>55500</v>
          </cell>
          <cell r="F2589">
            <v>0</v>
          </cell>
          <cell r="G2589">
            <v>0</v>
          </cell>
          <cell r="H2589">
            <v>0</v>
          </cell>
          <cell r="I2589">
            <v>0</v>
          </cell>
          <cell r="J2589">
            <v>0</v>
          </cell>
          <cell r="K2589">
            <v>0</v>
          </cell>
          <cell r="L2589">
            <v>0</v>
          </cell>
          <cell r="M2589">
            <v>0</v>
          </cell>
          <cell r="N2589">
            <v>0</v>
          </cell>
          <cell r="O2589">
            <v>0</v>
          </cell>
          <cell r="P2589">
            <v>0</v>
          </cell>
          <cell r="Q2589">
            <v>0</v>
          </cell>
        </row>
        <row r="2590">
          <cell r="B2590" t="str">
            <v>30400042705</v>
          </cell>
          <cell r="C2590" t="str">
            <v>30400</v>
          </cell>
          <cell r="D2590">
            <v>2705</v>
          </cell>
          <cell r="E2590">
            <v>10700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</row>
        <row r="2591">
          <cell r="B2591" t="str">
            <v>30400042800</v>
          </cell>
          <cell r="C2591" t="str">
            <v>30400</v>
          </cell>
          <cell r="D2591">
            <v>2800</v>
          </cell>
          <cell r="E2591">
            <v>583100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</row>
        <row r="2592">
          <cell r="B2592" t="str">
            <v>30400042900</v>
          </cell>
          <cell r="C2592" t="str">
            <v>30400</v>
          </cell>
          <cell r="D2592">
            <v>2900</v>
          </cell>
          <cell r="E2592">
            <v>133300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</row>
        <row r="2593">
          <cell r="B2593" t="str">
            <v>30400042907</v>
          </cell>
          <cell r="C2593" t="str">
            <v>30400</v>
          </cell>
          <cell r="D2593">
            <v>2907</v>
          </cell>
          <cell r="E2593">
            <v>196700</v>
          </cell>
          <cell r="F2593">
            <v>0</v>
          </cell>
          <cell r="G2593">
            <v>0</v>
          </cell>
          <cell r="H2593">
            <v>0</v>
          </cell>
          <cell r="I2593">
            <v>0</v>
          </cell>
          <cell r="J2593">
            <v>0</v>
          </cell>
          <cell r="K2593">
            <v>0</v>
          </cell>
          <cell r="L2593">
            <v>0</v>
          </cell>
          <cell r="M2593">
            <v>0</v>
          </cell>
          <cell r="N2593">
            <v>0</v>
          </cell>
          <cell r="O2593">
            <v>0</v>
          </cell>
          <cell r="P2593">
            <v>0</v>
          </cell>
          <cell r="Q2593">
            <v>0</v>
          </cell>
        </row>
        <row r="2594">
          <cell r="B2594" t="str">
            <v>30400042908</v>
          </cell>
          <cell r="C2594" t="str">
            <v>30400</v>
          </cell>
          <cell r="D2594">
            <v>2908</v>
          </cell>
          <cell r="E2594">
            <v>104400</v>
          </cell>
          <cell r="F2594">
            <v>0</v>
          </cell>
          <cell r="G2594">
            <v>0</v>
          </cell>
          <cell r="H2594">
            <v>0</v>
          </cell>
          <cell r="I2594">
            <v>0</v>
          </cell>
          <cell r="J2594">
            <v>0</v>
          </cell>
          <cell r="K2594">
            <v>0</v>
          </cell>
          <cell r="L2594">
            <v>0</v>
          </cell>
          <cell r="M2594">
            <v>0</v>
          </cell>
          <cell r="N2594">
            <v>0</v>
          </cell>
          <cell r="O2594">
            <v>0</v>
          </cell>
          <cell r="P2594">
            <v>0</v>
          </cell>
          <cell r="Q2594">
            <v>0</v>
          </cell>
        </row>
        <row r="2595">
          <cell r="B2595" t="str">
            <v>30400042913</v>
          </cell>
          <cell r="C2595" t="str">
            <v>30400</v>
          </cell>
          <cell r="D2595">
            <v>2913</v>
          </cell>
          <cell r="E2595">
            <v>1000000</v>
          </cell>
          <cell r="F2595">
            <v>0</v>
          </cell>
          <cell r="G2595">
            <v>0</v>
          </cell>
          <cell r="H2595">
            <v>0</v>
          </cell>
          <cell r="I2595">
            <v>0</v>
          </cell>
          <cell r="J2595">
            <v>0</v>
          </cell>
          <cell r="K2595">
            <v>0</v>
          </cell>
          <cell r="L2595">
            <v>0</v>
          </cell>
          <cell r="M2595">
            <v>0</v>
          </cell>
          <cell r="N2595">
            <v>0</v>
          </cell>
          <cell r="O2595">
            <v>0</v>
          </cell>
          <cell r="P2595">
            <v>0</v>
          </cell>
          <cell r="Q2595">
            <v>0</v>
          </cell>
        </row>
        <row r="2596">
          <cell r="B2596" t="str">
            <v>30400043101</v>
          </cell>
          <cell r="C2596" t="str">
            <v>30400</v>
          </cell>
          <cell r="D2596">
            <v>3101</v>
          </cell>
          <cell r="E2596">
            <v>80500</v>
          </cell>
          <cell r="F2596">
            <v>0</v>
          </cell>
          <cell r="G2596">
            <v>0</v>
          </cell>
          <cell r="H2596">
            <v>0</v>
          </cell>
          <cell r="I2596">
            <v>0</v>
          </cell>
          <cell r="J2596">
            <v>0</v>
          </cell>
          <cell r="K2596">
            <v>0</v>
          </cell>
          <cell r="L2596">
            <v>0</v>
          </cell>
          <cell r="M2596">
            <v>0</v>
          </cell>
          <cell r="N2596">
            <v>0</v>
          </cell>
          <cell r="O2596">
            <v>0</v>
          </cell>
          <cell r="P2596">
            <v>0</v>
          </cell>
          <cell r="Q2596">
            <v>0</v>
          </cell>
        </row>
        <row r="2597">
          <cell r="B2597" t="str">
            <v>30400043103</v>
          </cell>
          <cell r="C2597" t="str">
            <v>30400</v>
          </cell>
          <cell r="D2597">
            <v>3103</v>
          </cell>
          <cell r="E2597">
            <v>13400</v>
          </cell>
          <cell r="F2597">
            <v>0</v>
          </cell>
          <cell r="G2597">
            <v>0</v>
          </cell>
          <cell r="H2597">
            <v>0</v>
          </cell>
          <cell r="I2597">
            <v>0</v>
          </cell>
          <cell r="J2597">
            <v>0</v>
          </cell>
          <cell r="K2597">
            <v>0</v>
          </cell>
          <cell r="L2597">
            <v>0</v>
          </cell>
          <cell r="M2597">
            <v>0</v>
          </cell>
          <cell r="N2597">
            <v>0</v>
          </cell>
          <cell r="O2597">
            <v>0</v>
          </cell>
          <cell r="P2597">
            <v>0</v>
          </cell>
          <cell r="Q2597">
            <v>0</v>
          </cell>
        </row>
        <row r="2598">
          <cell r="B2598" t="str">
            <v>30400043106</v>
          </cell>
          <cell r="C2598" t="str">
            <v>30400</v>
          </cell>
          <cell r="D2598">
            <v>3106</v>
          </cell>
          <cell r="E2598">
            <v>1800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</row>
        <row r="2599">
          <cell r="B2599" t="str">
            <v>30400043302</v>
          </cell>
          <cell r="C2599" t="str">
            <v>30400</v>
          </cell>
          <cell r="D2599">
            <v>3302</v>
          </cell>
          <cell r="E2599">
            <v>127100</v>
          </cell>
          <cell r="F2599">
            <v>0</v>
          </cell>
          <cell r="G2599">
            <v>0</v>
          </cell>
          <cell r="H2599">
            <v>0</v>
          </cell>
          <cell r="I2599">
            <v>0</v>
          </cell>
          <cell r="J2599">
            <v>0</v>
          </cell>
          <cell r="K2599">
            <v>0</v>
          </cell>
          <cell r="L2599">
            <v>0</v>
          </cell>
          <cell r="M2599">
            <v>0</v>
          </cell>
          <cell r="N2599">
            <v>0</v>
          </cell>
          <cell r="O2599">
            <v>0</v>
          </cell>
          <cell r="P2599">
            <v>0</v>
          </cell>
          <cell r="Q2599">
            <v>0</v>
          </cell>
        </row>
        <row r="2600">
          <cell r="B2600" t="str">
            <v>30400043303</v>
          </cell>
          <cell r="C2600" t="str">
            <v>30400</v>
          </cell>
          <cell r="D2600">
            <v>3303</v>
          </cell>
          <cell r="E2600">
            <v>58600</v>
          </cell>
          <cell r="F2600">
            <v>0</v>
          </cell>
          <cell r="G2600">
            <v>0</v>
          </cell>
          <cell r="H2600">
            <v>0</v>
          </cell>
          <cell r="I2600">
            <v>0</v>
          </cell>
          <cell r="J2600">
            <v>0</v>
          </cell>
          <cell r="K2600">
            <v>0</v>
          </cell>
          <cell r="L2600">
            <v>0</v>
          </cell>
          <cell r="M2600">
            <v>0</v>
          </cell>
          <cell r="N2600">
            <v>0</v>
          </cell>
          <cell r="O2600">
            <v>0</v>
          </cell>
          <cell r="P2600">
            <v>0</v>
          </cell>
          <cell r="Q2600">
            <v>0</v>
          </cell>
        </row>
        <row r="2601">
          <cell r="B2601" t="str">
            <v>30404041302</v>
          </cell>
          <cell r="C2601" t="str">
            <v>30404</v>
          </cell>
          <cell r="D2601">
            <v>1302</v>
          </cell>
          <cell r="E2601">
            <v>162400</v>
          </cell>
          <cell r="F2601">
            <v>0</v>
          </cell>
          <cell r="G2601">
            <v>0</v>
          </cell>
          <cell r="H2601">
            <v>0</v>
          </cell>
          <cell r="I2601">
            <v>0</v>
          </cell>
          <cell r="J2601">
            <v>0</v>
          </cell>
          <cell r="K2601">
            <v>0</v>
          </cell>
          <cell r="L2601">
            <v>0</v>
          </cell>
          <cell r="M2601">
            <v>0</v>
          </cell>
          <cell r="N2601">
            <v>0</v>
          </cell>
          <cell r="O2601">
            <v>0</v>
          </cell>
          <cell r="P2601">
            <v>0</v>
          </cell>
          <cell r="Q2601">
            <v>0</v>
          </cell>
        </row>
        <row r="2602">
          <cell r="B2602" t="str">
            <v>30404042103</v>
          </cell>
          <cell r="C2602" t="str">
            <v>30404</v>
          </cell>
          <cell r="D2602">
            <v>2103</v>
          </cell>
          <cell r="E2602">
            <v>8400</v>
          </cell>
          <cell r="F2602">
            <v>0</v>
          </cell>
          <cell r="G2602">
            <v>0</v>
          </cell>
          <cell r="H2602">
            <v>0</v>
          </cell>
          <cell r="I2602">
            <v>0</v>
          </cell>
          <cell r="J2602">
            <v>0</v>
          </cell>
          <cell r="K2602">
            <v>0</v>
          </cell>
          <cell r="L2602">
            <v>0</v>
          </cell>
          <cell r="M2602">
            <v>0</v>
          </cell>
          <cell r="N2602">
            <v>0</v>
          </cell>
          <cell r="O2602">
            <v>0</v>
          </cell>
          <cell r="P2602">
            <v>0</v>
          </cell>
          <cell r="Q2602">
            <v>0</v>
          </cell>
        </row>
        <row r="2603">
          <cell r="B2603" t="str">
            <v>30404042201</v>
          </cell>
          <cell r="C2603" t="str">
            <v>30404</v>
          </cell>
          <cell r="D2603">
            <v>2201</v>
          </cell>
          <cell r="E2603">
            <v>1800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</row>
        <row r="2604">
          <cell r="B2604" t="str">
            <v>30404042202</v>
          </cell>
          <cell r="C2604" t="str">
            <v>30404</v>
          </cell>
          <cell r="D2604">
            <v>2202</v>
          </cell>
          <cell r="E2604">
            <v>58204</v>
          </cell>
          <cell r="F2604">
            <v>0</v>
          </cell>
          <cell r="G2604">
            <v>0</v>
          </cell>
          <cell r="H2604">
            <v>0</v>
          </cell>
          <cell r="I2604">
            <v>0</v>
          </cell>
          <cell r="J2604">
            <v>0</v>
          </cell>
          <cell r="K2604">
            <v>0</v>
          </cell>
          <cell r="L2604">
            <v>0</v>
          </cell>
          <cell r="M2604">
            <v>0</v>
          </cell>
          <cell r="N2604">
            <v>0</v>
          </cell>
          <cell r="O2604">
            <v>0</v>
          </cell>
          <cell r="P2604">
            <v>0</v>
          </cell>
          <cell r="Q2604">
            <v>0</v>
          </cell>
        </row>
        <row r="2605">
          <cell r="B2605" t="str">
            <v>30404042207</v>
          </cell>
          <cell r="C2605" t="str">
            <v>30404</v>
          </cell>
          <cell r="D2605">
            <v>2207</v>
          </cell>
          <cell r="E2605">
            <v>62699</v>
          </cell>
          <cell r="F2605">
            <v>0</v>
          </cell>
          <cell r="G2605">
            <v>0</v>
          </cell>
          <cell r="H2605">
            <v>0</v>
          </cell>
          <cell r="I2605">
            <v>0</v>
          </cell>
          <cell r="J2605">
            <v>0</v>
          </cell>
          <cell r="K2605">
            <v>0</v>
          </cell>
          <cell r="L2605">
            <v>0</v>
          </cell>
          <cell r="M2605">
            <v>0</v>
          </cell>
          <cell r="N2605">
            <v>0</v>
          </cell>
          <cell r="O2605">
            <v>0</v>
          </cell>
          <cell r="P2605">
            <v>0</v>
          </cell>
          <cell r="Q2605">
            <v>0</v>
          </cell>
        </row>
        <row r="2606">
          <cell r="B2606" t="str">
            <v>30404042208</v>
          </cell>
          <cell r="C2606" t="str">
            <v>30404</v>
          </cell>
          <cell r="D2606">
            <v>2208</v>
          </cell>
          <cell r="E2606">
            <v>5712</v>
          </cell>
          <cell r="F2606">
            <v>0</v>
          </cell>
          <cell r="G2606">
            <v>0</v>
          </cell>
          <cell r="H2606">
            <v>0</v>
          </cell>
          <cell r="I2606">
            <v>0</v>
          </cell>
          <cell r="J2606">
            <v>0</v>
          </cell>
          <cell r="K2606">
            <v>0</v>
          </cell>
          <cell r="L2606">
            <v>0</v>
          </cell>
          <cell r="M2606">
            <v>0</v>
          </cell>
          <cell r="N2606">
            <v>0</v>
          </cell>
          <cell r="O2606">
            <v>0</v>
          </cell>
          <cell r="P2606">
            <v>0</v>
          </cell>
          <cell r="Q2606">
            <v>0</v>
          </cell>
        </row>
        <row r="2607">
          <cell r="B2607" t="str">
            <v>30404042306</v>
          </cell>
          <cell r="C2607" t="str">
            <v>30404</v>
          </cell>
          <cell r="D2607">
            <v>2306</v>
          </cell>
          <cell r="E2607">
            <v>89450</v>
          </cell>
          <cell r="F2607">
            <v>0</v>
          </cell>
          <cell r="G2607">
            <v>0</v>
          </cell>
          <cell r="H2607">
            <v>0</v>
          </cell>
          <cell r="I2607">
            <v>0</v>
          </cell>
          <cell r="J2607">
            <v>0</v>
          </cell>
          <cell r="K2607">
            <v>0</v>
          </cell>
          <cell r="L2607">
            <v>0</v>
          </cell>
          <cell r="M2607">
            <v>0</v>
          </cell>
          <cell r="N2607">
            <v>0</v>
          </cell>
          <cell r="O2607">
            <v>0</v>
          </cell>
          <cell r="P2607">
            <v>0</v>
          </cell>
          <cell r="Q2607">
            <v>0</v>
          </cell>
        </row>
        <row r="2608">
          <cell r="B2608" t="str">
            <v>30404042701</v>
          </cell>
          <cell r="C2608" t="str">
            <v>30404</v>
          </cell>
          <cell r="D2608">
            <v>2701</v>
          </cell>
          <cell r="E2608">
            <v>48000</v>
          </cell>
          <cell r="F2608">
            <v>0</v>
          </cell>
          <cell r="G2608">
            <v>0</v>
          </cell>
          <cell r="H2608">
            <v>0</v>
          </cell>
          <cell r="I2608">
            <v>0</v>
          </cell>
          <cell r="J2608">
            <v>0</v>
          </cell>
          <cell r="K2608">
            <v>0</v>
          </cell>
          <cell r="L2608">
            <v>0</v>
          </cell>
          <cell r="M2608">
            <v>0</v>
          </cell>
          <cell r="N2608">
            <v>0</v>
          </cell>
          <cell r="O2608">
            <v>0</v>
          </cell>
          <cell r="P2608">
            <v>0</v>
          </cell>
          <cell r="Q2608">
            <v>0</v>
          </cell>
        </row>
        <row r="2609">
          <cell r="B2609" t="str">
            <v>30404042702</v>
          </cell>
          <cell r="C2609" t="str">
            <v>30404</v>
          </cell>
          <cell r="D2609">
            <v>2702</v>
          </cell>
          <cell r="E2609">
            <v>5900</v>
          </cell>
          <cell r="F2609">
            <v>0</v>
          </cell>
          <cell r="G2609">
            <v>0</v>
          </cell>
          <cell r="H2609">
            <v>0</v>
          </cell>
          <cell r="I2609">
            <v>0</v>
          </cell>
          <cell r="J2609">
            <v>0</v>
          </cell>
          <cell r="K2609">
            <v>0</v>
          </cell>
          <cell r="L2609">
            <v>0</v>
          </cell>
          <cell r="M2609">
            <v>0</v>
          </cell>
          <cell r="N2609">
            <v>0</v>
          </cell>
          <cell r="O2609">
            <v>0</v>
          </cell>
          <cell r="P2609">
            <v>0</v>
          </cell>
          <cell r="Q2609">
            <v>0</v>
          </cell>
        </row>
        <row r="2610">
          <cell r="B2610" t="str">
            <v>30404042705</v>
          </cell>
          <cell r="C2610" t="str">
            <v>30404</v>
          </cell>
          <cell r="D2610">
            <v>2705</v>
          </cell>
          <cell r="E2610">
            <v>13400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</row>
        <row r="2611">
          <cell r="B2611" t="str">
            <v>30404042900</v>
          </cell>
          <cell r="C2611" t="str">
            <v>30404</v>
          </cell>
          <cell r="D2611">
            <v>2900</v>
          </cell>
          <cell r="E2611">
            <v>55500</v>
          </cell>
          <cell r="F2611">
            <v>0</v>
          </cell>
          <cell r="G2611">
            <v>0</v>
          </cell>
          <cell r="H2611">
            <v>0</v>
          </cell>
          <cell r="I2611">
            <v>0</v>
          </cell>
          <cell r="J2611">
            <v>0</v>
          </cell>
          <cell r="K2611">
            <v>0</v>
          </cell>
          <cell r="L2611">
            <v>0</v>
          </cell>
          <cell r="M2611">
            <v>0</v>
          </cell>
          <cell r="N2611">
            <v>0</v>
          </cell>
          <cell r="O2611">
            <v>0</v>
          </cell>
          <cell r="P2611">
            <v>0</v>
          </cell>
          <cell r="Q2611">
            <v>0</v>
          </cell>
        </row>
        <row r="2612">
          <cell r="B2612" t="str">
            <v>30404042907</v>
          </cell>
          <cell r="C2612" t="str">
            <v>30404</v>
          </cell>
          <cell r="D2612">
            <v>2907</v>
          </cell>
          <cell r="E2612">
            <v>63700</v>
          </cell>
          <cell r="F2612">
            <v>0</v>
          </cell>
          <cell r="G2612">
            <v>0</v>
          </cell>
          <cell r="H2612">
            <v>0</v>
          </cell>
          <cell r="I2612">
            <v>0</v>
          </cell>
          <cell r="J2612">
            <v>0</v>
          </cell>
          <cell r="K2612">
            <v>0</v>
          </cell>
          <cell r="L2612">
            <v>0</v>
          </cell>
          <cell r="M2612">
            <v>0</v>
          </cell>
          <cell r="N2612">
            <v>0</v>
          </cell>
          <cell r="O2612">
            <v>0</v>
          </cell>
          <cell r="P2612">
            <v>0</v>
          </cell>
          <cell r="Q2612">
            <v>0</v>
          </cell>
        </row>
        <row r="2613">
          <cell r="B2613" t="str">
            <v>30404042908</v>
          </cell>
          <cell r="C2613" t="str">
            <v>30404</v>
          </cell>
          <cell r="D2613">
            <v>2908</v>
          </cell>
          <cell r="E2613">
            <v>60000</v>
          </cell>
          <cell r="F2613">
            <v>0</v>
          </cell>
          <cell r="G2613">
            <v>0</v>
          </cell>
          <cell r="H2613">
            <v>0</v>
          </cell>
          <cell r="I2613">
            <v>0</v>
          </cell>
          <cell r="J2613">
            <v>0</v>
          </cell>
          <cell r="K2613">
            <v>0</v>
          </cell>
          <cell r="L2613">
            <v>0</v>
          </cell>
          <cell r="M2613">
            <v>0</v>
          </cell>
          <cell r="N2613">
            <v>0</v>
          </cell>
          <cell r="O2613">
            <v>0</v>
          </cell>
          <cell r="P2613">
            <v>0</v>
          </cell>
          <cell r="Q2613">
            <v>0</v>
          </cell>
        </row>
        <row r="2614">
          <cell r="B2614" t="str">
            <v>30404043101</v>
          </cell>
          <cell r="C2614" t="str">
            <v>30404</v>
          </cell>
          <cell r="D2614">
            <v>3101</v>
          </cell>
          <cell r="E2614">
            <v>26000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</row>
        <row r="2615">
          <cell r="B2615" t="str">
            <v>30404043103</v>
          </cell>
          <cell r="C2615" t="str">
            <v>30404</v>
          </cell>
          <cell r="D2615">
            <v>3103</v>
          </cell>
          <cell r="E2615">
            <v>87550</v>
          </cell>
          <cell r="F2615">
            <v>0</v>
          </cell>
          <cell r="G2615">
            <v>0</v>
          </cell>
          <cell r="H2615">
            <v>0</v>
          </cell>
          <cell r="I2615">
            <v>0</v>
          </cell>
          <cell r="J2615">
            <v>0</v>
          </cell>
          <cell r="K2615">
            <v>0</v>
          </cell>
          <cell r="L2615">
            <v>0</v>
          </cell>
          <cell r="M2615">
            <v>0</v>
          </cell>
          <cell r="N2615">
            <v>0</v>
          </cell>
          <cell r="O2615">
            <v>0</v>
          </cell>
          <cell r="P2615">
            <v>0</v>
          </cell>
          <cell r="Q2615">
            <v>0</v>
          </cell>
        </row>
        <row r="2616">
          <cell r="B2616" t="str">
            <v>30404043106</v>
          </cell>
          <cell r="C2616" t="str">
            <v>30404</v>
          </cell>
          <cell r="D2616">
            <v>3106</v>
          </cell>
          <cell r="E2616">
            <v>10000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</row>
        <row r="2617">
          <cell r="B2617" t="str">
            <v>30404043302</v>
          </cell>
          <cell r="C2617" t="str">
            <v>30404</v>
          </cell>
          <cell r="D2617">
            <v>3302</v>
          </cell>
          <cell r="E2617">
            <v>77300</v>
          </cell>
          <cell r="F2617">
            <v>0</v>
          </cell>
          <cell r="G2617">
            <v>0</v>
          </cell>
          <cell r="H2617">
            <v>0</v>
          </cell>
          <cell r="I2617">
            <v>0</v>
          </cell>
          <cell r="J2617">
            <v>0</v>
          </cell>
          <cell r="K2617">
            <v>0</v>
          </cell>
          <cell r="L2617">
            <v>0</v>
          </cell>
          <cell r="M2617">
            <v>0</v>
          </cell>
          <cell r="N2617">
            <v>0</v>
          </cell>
          <cell r="O2617">
            <v>0</v>
          </cell>
          <cell r="P2617">
            <v>0</v>
          </cell>
          <cell r="Q2617">
            <v>0</v>
          </cell>
        </row>
        <row r="2618">
          <cell r="B2618" t="str">
            <v>30404043303</v>
          </cell>
          <cell r="C2618" t="str">
            <v>30404</v>
          </cell>
          <cell r="D2618">
            <v>3303</v>
          </cell>
          <cell r="E2618">
            <v>10600</v>
          </cell>
          <cell r="F2618">
            <v>0</v>
          </cell>
          <cell r="G2618">
            <v>0</v>
          </cell>
          <cell r="H2618">
            <v>0</v>
          </cell>
          <cell r="I2618">
            <v>0</v>
          </cell>
          <cell r="J2618">
            <v>0</v>
          </cell>
          <cell r="K2618">
            <v>0</v>
          </cell>
          <cell r="L2618">
            <v>0</v>
          </cell>
          <cell r="M2618">
            <v>0</v>
          </cell>
          <cell r="N2618">
            <v>0</v>
          </cell>
          <cell r="O2618">
            <v>0</v>
          </cell>
          <cell r="P2618">
            <v>0</v>
          </cell>
          <cell r="Q2618">
            <v>0</v>
          </cell>
        </row>
        <row r="2619">
          <cell r="B2619" t="str">
            <v>30405041302</v>
          </cell>
          <cell r="C2619" t="str">
            <v>30405</v>
          </cell>
          <cell r="D2619">
            <v>1302</v>
          </cell>
          <cell r="E2619">
            <v>350100</v>
          </cell>
          <cell r="F2619">
            <v>0</v>
          </cell>
          <cell r="G2619">
            <v>0</v>
          </cell>
          <cell r="H2619">
            <v>0</v>
          </cell>
          <cell r="I2619">
            <v>0</v>
          </cell>
          <cell r="J2619">
            <v>0</v>
          </cell>
          <cell r="K2619">
            <v>0</v>
          </cell>
          <cell r="L2619">
            <v>0</v>
          </cell>
          <cell r="M2619">
            <v>0</v>
          </cell>
          <cell r="N2619">
            <v>0</v>
          </cell>
          <cell r="O2619">
            <v>0</v>
          </cell>
          <cell r="P2619">
            <v>0</v>
          </cell>
          <cell r="Q2619">
            <v>0</v>
          </cell>
        </row>
        <row r="2620">
          <cell r="B2620" t="str">
            <v>30405042103</v>
          </cell>
          <cell r="C2620" t="str">
            <v>30405</v>
          </cell>
          <cell r="D2620">
            <v>2103</v>
          </cell>
          <cell r="E2620">
            <v>46300</v>
          </cell>
          <cell r="F2620">
            <v>0</v>
          </cell>
          <cell r="G2620">
            <v>0</v>
          </cell>
          <cell r="H2620">
            <v>0</v>
          </cell>
          <cell r="I2620">
            <v>0</v>
          </cell>
          <cell r="J2620">
            <v>0</v>
          </cell>
          <cell r="K2620">
            <v>0</v>
          </cell>
          <cell r="L2620">
            <v>0</v>
          </cell>
          <cell r="M2620">
            <v>0</v>
          </cell>
          <cell r="N2620">
            <v>0</v>
          </cell>
          <cell r="O2620">
            <v>0</v>
          </cell>
          <cell r="P2620">
            <v>0</v>
          </cell>
          <cell r="Q2620">
            <v>0</v>
          </cell>
        </row>
        <row r="2621">
          <cell r="B2621" t="str">
            <v>30405042202</v>
          </cell>
          <cell r="C2621" t="str">
            <v>30405</v>
          </cell>
          <cell r="D2621">
            <v>2202</v>
          </cell>
          <cell r="E2621">
            <v>142146</v>
          </cell>
          <cell r="F2621">
            <v>0</v>
          </cell>
          <cell r="G2621">
            <v>0</v>
          </cell>
          <cell r="H2621">
            <v>0</v>
          </cell>
          <cell r="I2621">
            <v>0</v>
          </cell>
          <cell r="J2621">
            <v>0</v>
          </cell>
          <cell r="K2621">
            <v>0</v>
          </cell>
          <cell r="L2621">
            <v>0</v>
          </cell>
          <cell r="M2621">
            <v>0</v>
          </cell>
          <cell r="N2621">
            <v>0</v>
          </cell>
          <cell r="O2621">
            <v>0</v>
          </cell>
          <cell r="P2621">
            <v>0</v>
          </cell>
          <cell r="Q2621">
            <v>0</v>
          </cell>
        </row>
        <row r="2622">
          <cell r="B2622" t="str">
            <v>30405042207</v>
          </cell>
          <cell r="C2622" t="str">
            <v>30405</v>
          </cell>
          <cell r="D2622">
            <v>2207</v>
          </cell>
          <cell r="E2622">
            <v>10378</v>
          </cell>
          <cell r="F2622">
            <v>0</v>
          </cell>
          <cell r="G2622">
            <v>0</v>
          </cell>
          <cell r="H2622">
            <v>0</v>
          </cell>
          <cell r="I2622">
            <v>0</v>
          </cell>
          <cell r="J2622">
            <v>0</v>
          </cell>
          <cell r="K2622">
            <v>0</v>
          </cell>
          <cell r="L2622">
            <v>0</v>
          </cell>
          <cell r="M2622">
            <v>0</v>
          </cell>
          <cell r="N2622">
            <v>0</v>
          </cell>
          <cell r="O2622">
            <v>0</v>
          </cell>
          <cell r="P2622">
            <v>0</v>
          </cell>
          <cell r="Q2622">
            <v>0</v>
          </cell>
        </row>
        <row r="2623">
          <cell r="B2623" t="str">
            <v>30405042208</v>
          </cell>
          <cell r="C2623" t="str">
            <v>30405</v>
          </cell>
          <cell r="D2623">
            <v>2208</v>
          </cell>
          <cell r="E2623">
            <v>3196</v>
          </cell>
          <cell r="F2623">
            <v>0</v>
          </cell>
          <cell r="G2623">
            <v>0</v>
          </cell>
          <cell r="H2623">
            <v>0</v>
          </cell>
          <cell r="I2623">
            <v>0</v>
          </cell>
          <cell r="J2623">
            <v>0</v>
          </cell>
          <cell r="K2623">
            <v>0</v>
          </cell>
          <cell r="L2623">
            <v>0</v>
          </cell>
          <cell r="M2623">
            <v>0</v>
          </cell>
          <cell r="N2623">
            <v>0</v>
          </cell>
          <cell r="O2623">
            <v>0</v>
          </cell>
          <cell r="P2623">
            <v>0</v>
          </cell>
          <cell r="Q2623">
            <v>0</v>
          </cell>
        </row>
        <row r="2624">
          <cell r="B2624" t="str">
            <v>30405042306</v>
          </cell>
          <cell r="C2624" t="str">
            <v>30405</v>
          </cell>
          <cell r="D2624">
            <v>2306</v>
          </cell>
          <cell r="E2624">
            <v>53500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</row>
        <row r="2625">
          <cell r="B2625" t="str">
            <v>30405042701</v>
          </cell>
          <cell r="C2625" t="str">
            <v>30405</v>
          </cell>
          <cell r="D2625">
            <v>2701</v>
          </cell>
          <cell r="E2625">
            <v>83100</v>
          </cell>
          <cell r="F2625">
            <v>0</v>
          </cell>
          <cell r="G2625">
            <v>0</v>
          </cell>
          <cell r="H2625">
            <v>0</v>
          </cell>
          <cell r="I2625">
            <v>0</v>
          </cell>
          <cell r="J2625">
            <v>0</v>
          </cell>
          <cell r="K2625">
            <v>0</v>
          </cell>
          <cell r="L2625">
            <v>0</v>
          </cell>
          <cell r="M2625">
            <v>0</v>
          </cell>
          <cell r="N2625">
            <v>0</v>
          </cell>
          <cell r="O2625">
            <v>0</v>
          </cell>
          <cell r="P2625">
            <v>0</v>
          </cell>
          <cell r="Q2625">
            <v>0</v>
          </cell>
        </row>
        <row r="2626">
          <cell r="B2626" t="str">
            <v>30405042702</v>
          </cell>
          <cell r="C2626" t="str">
            <v>30405</v>
          </cell>
          <cell r="D2626">
            <v>2702</v>
          </cell>
          <cell r="E2626">
            <v>58500</v>
          </cell>
          <cell r="F2626">
            <v>0</v>
          </cell>
          <cell r="G2626">
            <v>0</v>
          </cell>
          <cell r="H2626">
            <v>0</v>
          </cell>
          <cell r="I2626">
            <v>0</v>
          </cell>
          <cell r="J2626">
            <v>0</v>
          </cell>
          <cell r="K2626">
            <v>0</v>
          </cell>
          <cell r="L2626">
            <v>0</v>
          </cell>
          <cell r="M2626">
            <v>0</v>
          </cell>
          <cell r="N2626">
            <v>0</v>
          </cell>
          <cell r="O2626">
            <v>0</v>
          </cell>
          <cell r="P2626">
            <v>0</v>
          </cell>
          <cell r="Q2626">
            <v>0</v>
          </cell>
        </row>
        <row r="2627">
          <cell r="B2627" t="str">
            <v>30405042705</v>
          </cell>
          <cell r="C2627" t="str">
            <v>30405</v>
          </cell>
          <cell r="D2627">
            <v>2705</v>
          </cell>
          <cell r="E2627">
            <v>157500</v>
          </cell>
          <cell r="F2627">
            <v>0</v>
          </cell>
          <cell r="G2627">
            <v>0</v>
          </cell>
          <cell r="H2627">
            <v>0</v>
          </cell>
          <cell r="I2627">
            <v>0</v>
          </cell>
          <cell r="J2627">
            <v>0</v>
          </cell>
          <cell r="K2627">
            <v>0</v>
          </cell>
          <cell r="L2627">
            <v>0</v>
          </cell>
          <cell r="M2627">
            <v>0</v>
          </cell>
          <cell r="N2627">
            <v>0</v>
          </cell>
          <cell r="O2627">
            <v>0</v>
          </cell>
          <cell r="P2627">
            <v>0</v>
          </cell>
          <cell r="Q2627">
            <v>0</v>
          </cell>
        </row>
        <row r="2628">
          <cell r="B2628" t="str">
            <v>30405042900</v>
          </cell>
          <cell r="C2628" t="str">
            <v>30405</v>
          </cell>
          <cell r="D2628">
            <v>2900</v>
          </cell>
          <cell r="E2628">
            <v>112950</v>
          </cell>
          <cell r="F2628">
            <v>0</v>
          </cell>
          <cell r="G2628">
            <v>0</v>
          </cell>
          <cell r="H2628">
            <v>0</v>
          </cell>
          <cell r="I2628">
            <v>0</v>
          </cell>
          <cell r="J2628">
            <v>0</v>
          </cell>
          <cell r="K2628">
            <v>0</v>
          </cell>
          <cell r="L2628">
            <v>0</v>
          </cell>
          <cell r="M2628">
            <v>0</v>
          </cell>
          <cell r="N2628">
            <v>0</v>
          </cell>
          <cell r="O2628">
            <v>0</v>
          </cell>
          <cell r="P2628">
            <v>0</v>
          </cell>
          <cell r="Q2628">
            <v>0</v>
          </cell>
        </row>
        <row r="2629">
          <cell r="B2629" t="str">
            <v>30405042907</v>
          </cell>
          <cell r="C2629" t="str">
            <v>30405</v>
          </cell>
          <cell r="D2629">
            <v>2907</v>
          </cell>
          <cell r="E2629">
            <v>108100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</row>
        <row r="2630">
          <cell r="B2630" t="str">
            <v>30405042908</v>
          </cell>
          <cell r="C2630" t="str">
            <v>30405</v>
          </cell>
          <cell r="D2630">
            <v>2908</v>
          </cell>
          <cell r="E2630">
            <v>25700</v>
          </cell>
          <cell r="F2630">
            <v>0</v>
          </cell>
          <cell r="G2630">
            <v>0</v>
          </cell>
          <cell r="H2630">
            <v>0</v>
          </cell>
          <cell r="I2630">
            <v>0</v>
          </cell>
          <cell r="J2630">
            <v>0</v>
          </cell>
          <cell r="K2630">
            <v>0</v>
          </cell>
          <cell r="L2630">
            <v>0</v>
          </cell>
          <cell r="M2630">
            <v>0</v>
          </cell>
          <cell r="N2630">
            <v>0</v>
          </cell>
          <cell r="O2630">
            <v>0</v>
          </cell>
          <cell r="P2630">
            <v>0</v>
          </cell>
          <cell r="Q2630">
            <v>0</v>
          </cell>
        </row>
        <row r="2631">
          <cell r="B2631" t="str">
            <v>30405043101</v>
          </cell>
          <cell r="C2631" t="str">
            <v>30405</v>
          </cell>
          <cell r="D2631">
            <v>3101</v>
          </cell>
          <cell r="E2631">
            <v>142900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</row>
        <row r="2632">
          <cell r="B2632" t="str">
            <v>30405043103</v>
          </cell>
          <cell r="C2632" t="str">
            <v>30405</v>
          </cell>
          <cell r="D2632">
            <v>3103</v>
          </cell>
          <cell r="E2632">
            <v>69250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</row>
        <row r="2633">
          <cell r="B2633" t="str">
            <v>30405043106</v>
          </cell>
          <cell r="C2633" t="str">
            <v>30405</v>
          </cell>
          <cell r="D2633">
            <v>3106</v>
          </cell>
          <cell r="E2633">
            <v>1300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0</v>
          </cell>
        </row>
        <row r="2634">
          <cell r="B2634" t="str">
            <v>30405043302</v>
          </cell>
          <cell r="C2634" t="str">
            <v>30405</v>
          </cell>
          <cell r="D2634">
            <v>3302</v>
          </cell>
          <cell r="E2634">
            <v>138700</v>
          </cell>
          <cell r="F2634">
            <v>0</v>
          </cell>
          <cell r="G2634">
            <v>0</v>
          </cell>
          <cell r="H2634">
            <v>0</v>
          </cell>
          <cell r="I2634">
            <v>0</v>
          </cell>
          <cell r="J2634">
            <v>0</v>
          </cell>
          <cell r="K2634">
            <v>0</v>
          </cell>
          <cell r="L2634">
            <v>0</v>
          </cell>
          <cell r="M2634">
            <v>0</v>
          </cell>
          <cell r="N2634">
            <v>0</v>
          </cell>
          <cell r="O2634">
            <v>0</v>
          </cell>
          <cell r="P2634">
            <v>0</v>
          </cell>
          <cell r="Q2634">
            <v>0</v>
          </cell>
        </row>
        <row r="2635">
          <cell r="B2635" t="str">
            <v>30405043303</v>
          </cell>
          <cell r="C2635" t="str">
            <v>30405</v>
          </cell>
          <cell r="D2635">
            <v>3303</v>
          </cell>
          <cell r="E2635">
            <v>45700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</row>
        <row r="2636">
          <cell r="B2636" t="str">
            <v>30408041302</v>
          </cell>
          <cell r="C2636" t="str">
            <v>30408</v>
          </cell>
          <cell r="D2636">
            <v>1302</v>
          </cell>
          <cell r="E2636">
            <v>343000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0</v>
          </cell>
          <cell r="M2636">
            <v>0</v>
          </cell>
          <cell r="N2636">
            <v>0</v>
          </cell>
          <cell r="O2636">
            <v>0</v>
          </cell>
          <cell r="P2636">
            <v>0</v>
          </cell>
          <cell r="Q2636">
            <v>0</v>
          </cell>
        </row>
        <row r="2637">
          <cell r="B2637" t="str">
            <v>30408042103</v>
          </cell>
          <cell r="C2637" t="str">
            <v>30408</v>
          </cell>
          <cell r="D2637">
            <v>2103</v>
          </cell>
          <cell r="E2637">
            <v>46300</v>
          </cell>
          <cell r="F2637">
            <v>0</v>
          </cell>
          <cell r="G2637">
            <v>0</v>
          </cell>
          <cell r="H2637">
            <v>0</v>
          </cell>
          <cell r="I2637">
            <v>0</v>
          </cell>
          <cell r="J2637">
            <v>0</v>
          </cell>
          <cell r="K2637">
            <v>0</v>
          </cell>
          <cell r="L2637">
            <v>0</v>
          </cell>
          <cell r="M2637">
            <v>0</v>
          </cell>
          <cell r="N2637">
            <v>0</v>
          </cell>
          <cell r="O2637">
            <v>0</v>
          </cell>
          <cell r="P2637">
            <v>0</v>
          </cell>
          <cell r="Q2637">
            <v>0</v>
          </cell>
        </row>
        <row r="2638">
          <cell r="B2638" t="str">
            <v>30408042201</v>
          </cell>
          <cell r="C2638" t="str">
            <v>30408</v>
          </cell>
          <cell r="D2638">
            <v>2201</v>
          </cell>
          <cell r="E2638">
            <v>4500</v>
          </cell>
          <cell r="F2638">
            <v>0</v>
          </cell>
          <cell r="G2638">
            <v>0</v>
          </cell>
          <cell r="H2638">
            <v>0</v>
          </cell>
          <cell r="I2638">
            <v>0</v>
          </cell>
          <cell r="J2638">
            <v>0</v>
          </cell>
          <cell r="K2638">
            <v>0</v>
          </cell>
          <cell r="L2638">
            <v>0</v>
          </cell>
          <cell r="M2638">
            <v>0</v>
          </cell>
          <cell r="N2638">
            <v>0</v>
          </cell>
          <cell r="O2638">
            <v>0</v>
          </cell>
          <cell r="P2638">
            <v>0</v>
          </cell>
          <cell r="Q2638">
            <v>0</v>
          </cell>
        </row>
        <row r="2639">
          <cell r="B2639" t="str">
            <v>30408042202</v>
          </cell>
          <cell r="C2639" t="str">
            <v>30408</v>
          </cell>
          <cell r="D2639">
            <v>2202</v>
          </cell>
          <cell r="E2639">
            <v>207804</v>
          </cell>
          <cell r="F2639">
            <v>0</v>
          </cell>
          <cell r="G2639">
            <v>0</v>
          </cell>
          <cell r="H2639">
            <v>0</v>
          </cell>
          <cell r="I2639">
            <v>0</v>
          </cell>
          <cell r="J2639">
            <v>0</v>
          </cell>
          <cell r="K2639">
            <v>0</v>
          </cell>
          <cell r="L2639">
            <v>0</v>
          </cell>
          <cell r="M2639">
            <v>0</v>
          </cell>
          <cell r="N2639">
            <v>0</v>
          </cell>
          <cell r="O2639">
            <v>0</v>
          </cell>
          <cell r="P2639">
            <v>0</v>
          </cell>
          <cell r="Q2639">
            <v>0</v>
          </cell>
        </row>
        <row r="2640">
          <cell r="B2640" t="str">
            <v>30408042207</v>
          </cell>
          <cell r="C2640" t="str">
            <v>30408</v>
          </cell>
          <cell r="D2640">
            <v>2207</v>
          </cell>
          <cell r="E2640">
            <v>39954</v>
          </cell>
          <cell r="F2640">
            <v>0</v>
          </cell>
          <cell r="G2640">
            <v>0</v>
          </cell>
          <cell r="H2640">
            <v>0</v>
          </cell>
          <cell r="I2640">
            <v>0</v>
          </cell>
          <cell r="J2640">
            <v>0</v>
          </cell>
          <cell r="K2640">
            <v>0</v>
          </cell>
          <cell r="L2640">
            <v>0</v>
          </cell>
          <cell r="M2640">
            <v>0</v>
          </cell>
          <cell r="N2640">
            <v>0</v>
          </cell>
          <cell r="O2640">
            <v>0</v>
          </cell>
          <cell r="P2640">
            <v>0</v>
          </cell>
          <cell r="Q2640">
            <v>0</v>
          </cell>
        </row>
        <row r="2641">
          <cell r="B2641" t="str">
            <v>30408042208</v>
          </cell>
          <cell r="C2641" t="str">
            <v>30408</v>
          </cell>
          <cell r="D2641">
            <v>2208</v>
          </cell>
          <cell r="E2641">
            <v>7608</v>
          </cell>
          <cell r="F2641">
            <v>0</v>
          </cell>
          <cell r="G2641">
            <v>0</v>
          </cell>
          <cell r="H2641">
            <v>0</v>
          </cell>
          <cell r="I2641">
            <v>0</v>
          </cell>
          <cell r="J2641">
            <v>0</v>
          </cell>
          <cell r="K2641">
            <v>0</v>
          </cell>
          <cell r="L2641">
            <v>0</v>
          </cell>
          <cell r="M2641">
            <v>0</v>
          </cell>
          <cell r="N2641">
            <v>0</v>
          </cell>
          <cell r="O2641">
            <v>0</v>
          </cell>
          <cell r="P2641">
            <v>0</v>
          </cell>
          <cell r="Q2641">
            <v>0</v>
          </cell>
        </row>
        <row r="2642">
          <cell r="B2642" t="str">
            <v>30408042306</v>
          </cell>
          <cell r="C2642" t="str">
            <v>30408</v>
          </cell>
          <cell r="D2642">
            <v>2306</v>
          </cell>
          <cell r="E2642">
            <v>25200</v>
          </cell>
          <cell r="F2642">
            <v>0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0</v>
          </cell>
          <cell r="M2642">
            <v>0</v>
          </cell>
          <cell r="N2642">
            <v>0</v>
          </cell>
          <cell r="O2642">
            <v>0</v>
          </cell>
          <cell r="P2642">
            <v>0</v>
          </cell>
          <cell r="Q2642">
            <v>0</v>
          </cell>
        </row>
        <row r="2643">
          <cell r="B2643" t="str">
            <v>30408042402</v>
          </cell>
          <cell r="C2643" t="str">
            <v>30408</v>
          </cell>
          <cell r="D2643">
            <v>2402</v>
          </cell>
          <cell r="E2643">
            <v>510000</v>
          </cell>
          <cell r="F2643">
            <v>0</v>
          </cell>
          <cell r="G2643">
            <v>0</v>
          </cell>
          <cell r="H2643">
            <v>0</v>
          </cell>
          <cell r="I2643">
            <v>0</v>
          </cell>
          <cell r="J2643">
            <v>0</v>
          </cell>
          <cell r="K2643">
            <v>0</v>
          </cell>
          <cell r="L2643">
            <v>0</v>
          </cell>
          <cell r="M2643">
            <v>0</v>
          </cell>
          <cell r="N2643">
            <v>0</v>
          </cell>
          <cell r="O2643">
            <v>0</v>
          </cell>
          <cell r="P2643">
            <v>0</v>
          </cell>
          <cell r="Q2643">
            <v>0</v>
          </cell>
        </row>
        <row r="2644">
          <cell r="B2644" t="str">
            <v>30408042701</v>
          </cell>
          <cell r="C2644" t="str">
            <v>30408</v>
          </cell>
          <cell r="D2644">
            <v>2701</v>
          </cell>
          <cell r="E2644">
            <v>79200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</row>
        <row r="2645">
          <cell r="B2645" t="str">
            <v>30408042702</v>
          </cell>
          <cell r="C2645" t="str">
            <v>30408</v>
          </cell>
          <cell r="D2645">
            <v>2702</v>
          </cell>
          <cell r="E2645">
            <v>64500</v>
          </cell>
          <cell r="F2645">
            <v>0</v>
          </cell>
          <cell r="G2645">
            <v>0</v>
          </cell>
          <cell r="H2645">
            <v>0</v>
          </cell>
          <cell r="I2645">
            <v>0</v>
          </cell>
          <cell r="J2645">
            <v>0</v>
          </cell>
          <cell r="K2645">
            <v>0</v>
          </cell>
          <cell r="L2645">
            <v>0</v>
          </cell>
          <cell r="M2645">
            <v>0</v>
          </cell>
          <cell r="N2645">
            <v>0</v>
          </cell>
          <cell r="O2645">
            <v>0</v>
          </cell>
          <cell r="P2645">
            <v>0</v>
          </cell>
          <cell r="Q2645">
            <v>0</v>
          </cell>
        </row>
        <row r="2646">
          <cell r="B2646" t="str">
            <v>30408042705</v>
          </cell>
          <cell r="C2646" t="str">
            <v>30408</v>
          </cell>
          <cell r="D2646">
            <v>2705</v>
          </cell>
          <cell r="E2646">
            <v>52700</v>
          </cell>
          <cell r="F2646">
            <v>0</v>
          </cell>
          <cell r="G2646">
            <v>0</v>
          </cell>
          <cell r="H2646">
            <v>0</v>
          </cell>
          <cell r="I2646">
            <v>0</v>
          </cell>
          <cell r="J2646">
            <v>0</v>
          </cell>
          <cell r="K2646">
            <v>0</v>
          </cell>
          <cell r="L2646">
            <v>0</v>
          </cell>
          <cell r="M2646">
            <v>0</v>
          </cell>
          <cell r="N2646">
            <v>0</v>
          </cell>
          <cell r="O2646">
            <v>0</v>
          </cell>
          <cell r="P2646">
            <v>0</v>
          </cell>
          <cell r="Q2646">
            <v>0</v>
          </cell>
        </row>
        <row r="2647">
          <cell r="B2647" t="str">
            <v>30408042900</v>
          </cell>
          <cell r="C2647" t="str">
            <v>30408</v>
          </cell>
          <cell r="D2647">
            <v>2900</v>
          </cell>
          <cell r="E2647">
            <v>58100</v>
          </cell>
          <cell r="F2647">
            <v>0</v>
          </cell>
          <cell r="G2647">
            <v>0</v>
          </cell>
          <cell r="H2647">
            <v>0</v>
          </cell>
          <cell r="I2647">
            <v>0</v>
          </cell>
          <cell r="J2647">
            <v>0</v>
          </cell>
          <cell r="K2647">
            <v>0</v>
          </cell>
          <cell r="L2647">
            <v>0</v>
          </cell>
          <cell r="M2647">
            <v>0</v>
          </cell>
          <cell r="N2647">
            <v>0</v>
          </cell>
          <cell r="O2647">
            <v>0</v>
          </cell>
          <cell r="P2647">
            <v>0</v>
          </cell>
          <cell r="Q2647">
            <v>0</v>
          </cell>
        </row>
        <row r="2648">
          <cell r="B2648" t="str">
            <v>30408042907</v>
          </cell>
          <cell r="C2648" t="str">
            <v>30408</v>
          </cell>
          <cell r="D2648">
            <v>2907</v>
          </cell>
          <cell r="E2648">
            <v>90000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0</v>
          </cell>
        </row>
        <row r="2649">
          <cell r="B2649" t="str">
            <v>30408042908</v>
          </cell>
          <cell r="C2649" t="str">
            <v>30408</v>
          </cell>
          <cell r="D2649">
            <v>2908</v>
          </cell>
          <cell r="E2649">
            <v>57900</v>
          </cell>
          <cell r="F2649">
            <v>0</v>
          </cell>
          <cell r="G2649">
            <v>0</v>
          </cell>
          <cell r="H2649">
            <v>0</v>
          </cell>
          <cell r="I2649">
            <v>0</v>
          </cell>
          <cell r="J2649">
            <v>0</v>
          </cell>
          <cell r="K2649">
            <v>0</v>
          </cell>
          <cell r="L2649">
            <v>0</v>
          </cell>
          <cell r="M2649">
            <v>0</v>
          </cell>
          <cell r="N2649">
            <v>0</v>
          </cell>
          <cell r="O2649">
            <v>0</v>
          </cell>
          <cell r="P2649">
            <v>0</v>
          </cell>
          <cell r="Q2649">
            <v>0</v>
          </cell>
        </row>
        <row r="2650">
          <cell r="B2650" t="str">
            <v>30408043101</v>
          </cell>
          <cell r="C2650" t="str">
            <v>30408</v>
          </cell>
          <cell r="D2650">
            <v>3101</v>
          </cell>
          <cell r="E2650">
            <v>101700</v>
          </cell>
          <cell r="F2650">
            <v>0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</row>
        <row r="2651">
          <cell r="B2651" t="str">
            <v>30408043103</v>
          </cell>
          <cell r="C2651" t="str">
            <v>30408</v>
          </cell>
          <cell r="D2651">
            <v>3103</v>
          </cell>
          <cell r="E2651">
            <v>871500</v>
          </cell>
          <cell r="F2651">
            <v>0</v>
          </cell>
          <cell r="G2651">
            <v>0</v>
          </cell>
          <cell r="H2651">
            <v>0</v>
          </cell>
          <cell r="I2651">
            <v>0</v>
          </cell>
          <cell r="J2651">
            <v>0</v>
          </cell>
          <cell r="K2651">
            <v>0</v>
          </cell>
          <cell r="L2651">
            <v>0</v>
          </cell>
          <cell r="M2651">
            <v>0</v>
          </cell>
          <cell r="N2651">
            <v>0</v>
          </cell>
          <cell r="O2651">
            <v>0</v>
          </cell>
          <cell r="P2651">
            <v>0</v>
          </cell>
          <cell r="Q2651">
            <v>0</v>
          </cell>
        </row>
        <row r="2652">
          <cell r="B2652" t="str">
            <v>30408043106</v>
          </cell>
          <cell r="C2652" t="str">
            <v>30408</v>
          </cell>
          <cell r="D2652">
            <v>3106</v>
          </cell>
          <cell r="E2652">
            <v>4700</v>
          </cell>
          <cell r="F2652">
            <v>0</v>
          </cell>
          <cell r="G2652">
            <v>0</v>
          </cell>
          <cell r="H2652">
            <v>0</v>
          </cell>
          <cell r="I2652">
            <v>0</v>
          </cell>
          <cell r="J2652">
            <v>0</v>
          </cell>
          <cell r="K2652">
            <v>0</v>
          </cell>
          <cell r="L2652">
            <v>0</v>
          </cell>
          <cell r="M2652">
            <v>0</v>
          </cell>
          <cell r="N2652">
            <v>0</v>
          </cell>
          <cell r="O2652">
            <v>0</v>
          </cell>
          <cell r="P2652">
            <v>0</v>
          </cell>
          <cell r="Q2652">
            <v>0</v>
          </cell>
        </row>
        <row r="2653">
          <cell r="B2653" t="str">
            <v>30408043302</v>
          </cell>
          <cell r="C2653" t="str">
            <v>30408</v>
          </cell>
          <cell r="D2653">
            <v>3302</v>
          </cell>
          <cell r="E2653">
            <v>112400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0</v>
          </cell>
          <cell r="M2653">
            <v>0</v>
          </cell>
          <cell r="N2653">
            <v>0</v>
          </cell>
          <cell r="O2653">
            <v>0</v>
          </cell>
          <cell r="P2653">
            <v>0</v>
          </cell>
          <cell r="Q2653">
            <v>0</v>
          </cell>
        </row>
        <row r="2654">
          <cell r="B2654" t="str">
            <v>30408043303</v>
          </cell>
          <cell r="C2654" t="str">
            <v>30408</v>
          </cell>
          <cell r="D2654">
            <v>3303</v>
          </cell>
          <cell r="E2654">
            <v>28500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</row>
        <row r="2655">
          <cell r="B2655" t="str">
            <v>30406041302</v>
          </cell>
          <cell r="C2655" t="str">
            <v>30406</v>
          </cell>
          <cell r="D2655">
            <v>1302</v>
          </cell>
          <cell r="E2655">
            <v>343000</v>
          </cell>
          <cell r="F2655">
            <v>0</v>
          </cell>
          <cell r="G2655">
            <v>0</v>
          </cell>
          <cell r="H2655">
            <v>0</v>
          </cell>
          <cell r="I2655">
            <v>0</v>
          </cell>
          <cell r="J2655">
            <v>0</v>
          </cell>
          <cell r="K2655">
            <v>0</v>
          </cell>
          <cell r="L2655">
            <v>0</v>
          </cell>
          <cell r="M2655">
            <v>0</v>
          </cell>
          <cell r="N2655">
            <v>0</v>
          </cell>
          <cell r="O2655">
            <v>0</v>
          </cell>
          <cell r="P2655">
            <v>0</v>
          </cell>
          <cell r="Q2655">
            <v>0</v>
          </cell>
        </row>
        <row r="2656">
          <cell r="B2656" t="str">
            <v>30406042103</v>
          </cell>
          <cell r="C2656" t="str">
            <v>30406</v>
          </cell>
          <cell r="D2656">
            <v>2103</v>
          </cell>
          <cell r="E2656">
            <v>46300</v>
          </cell>
          <cell r="F2656">
            <v>0</v>
          </cell>
          <cell r="G2656">
            <v>0</v>
          </cell>
          <cell r="H2656">
            <v>0</v>
          </cell>
          <cell r="I2656">
            <v>0</v>
          </cell>
          <cell r="J2656">
            <v>0</v>
          </cell>
          <cell r="K2656">
            <v>0</v>
          </cell>
          <cell r="L2656">
            <v>0</v>
          </cell>
          <cell r="M2656">
            <v>0</v>
          </cell>
          <cell r="N2656">
            <v>0</v>
          </cell>
          <cell r="O2656">
            <v>0</v>
          </cell>
          <cell r="P2656">
            <v>0</v>
          </cell>
          <cell r="Q2656">
            <v>0</v>
          </cell>
        </row>
        <row r="2657">
          <cell r="B2657" t="str">
            <v>30406042202</v>
          </cell>
          <cell r="C2657" t="str">
            <v>30406</v>
          </cell>
          <cell r="D2657">
            <v>2202</v>
          </cell>
          <cell r="E2657">
            <v>54376</v>
          </cell>
          <cell r="F2657">
            <v>0</v>
          </cell>
          <cell r="G2657">
            <v>0</v>
          </cell>
          <cell r="H2657">
            <v>0</v>
          </cell>
          <cell r="I2657">
            <v>0</v>
          </cell>
          <cell r="J2657">
            <v>0</v>
          </cell>
          <cell r="K2657">
            <v>0</v>
          </cell>
          <cell r="L2657">
            <v>0</v>
          </cell>
          <cell r="M2657">
            <v>0</v>
          </cell>
          <cell r="N2657">
            <v>0</v>
          </cell>
          <cell r="O2657">
            <v>0</v>
          </cell>
          <cell r="P2657">
            <v>0</v>
          </cell>
          <cell r="Q2657">
            <v>0</v>
          </cell>
        </row>
        <row r="2658">
          <cell r="B2658" t="str">
            <v>30406042207</v>
          </cell>
          <cell r="C2658" t="str">
            <v>30406</v>
          </cell>
          <cell r="D2658">
            <v>2207</v>
          </cell>
          <cell r="E2658">
            <v>14197</v>
          </cell>
          <cell r="F2658">
            <v>0</v>
          </cell>
          <cell r="G2658">
            <v>0</v>
          </cell>
          <cell r="H2658">
            <v>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</row>
        <row r="2659">
          <cell r="B2659" t="str">
            <v>30406042208</v>
          </cell>
          <cell r="C2659" t="str">
            <v>30406</v>
          </cell>
          <cell r="D2659">
            <v>2208</v>
          </cell>
          <cell r="E2659">
            <v>2121</v>
          </cell>
          <cell r="F2659">
            <v>0</v>
          </cell>
          <cell r="G2659">
            <v>0</v>
          </cell>
          <cell r="H2659">
            <v>0</v>
          </cell>
          <cell r="I2659">
            <v>0</v>
          </cell>
          <cell r="J2659">
            <v>0</v>
          </cell>
          <cell r="K2659">
            <v>0</v>
          </cell>
          <cell r="L2659">
            <v>0</v>
          </cell>
          <cell r="M2659">
            <v>0</v>
          </cell>
          <cell r="N2659">
            <v>0</v>
          </cell>
          <cell r="O2659">
            <v>0</v>
          </cell>
          <cell r="P2659">
            <v>0</v>
          </cell>
          <cell r="Q2659">
            <v>0</v>
          </cell>
        </row>
        <row r="2660">
          <cell r="B2660" t="str">
            <v>30406042306</v>
          </cell>
          <cell r="C2660" t="str">
            <v>30406</v>
          </cell>
          <cell r="D2660">
            <v>2306</v>
          </cell>
          <cell r="E2660">
            <v>18400</v>
          </cell>
          <cell r="F2660">
            <v>0</v>
          </cell>
          <cell r="G2660">
            <v>0</v>
          </cell>
          <cell r="H2660">
            <v>0</v>
          </cell>
          <cell r="I2660">
            <v>0</v>
          </cell>
          <cell r="J2660">
            <v>0</v>
          </cell>
          <cell r="K2660">
            <v>0</v>
          </cell>
          <cell r="L2660">
            <v>0</v>
          </cell>
          <cell r="M2660">
            <v>0</v>
          </cell>
          <cell r="N2660">
            <v>0</v>
          </cell>
          <cell r="O2660">
            <v>0</v>
          </cell>
          <cell r="P2660">
            <v>0</v>
          </cell>
          <cell r="Q2660">
            <v>0</v>
          </cell>
        </row>
        <row r="2661">
          <cell r="B2661" t="str">
            <v>30406042701</v>
          </cell>
          <cell r="C2661" t="str">
            <v>30406</v>
          </cell>
          <cell r="D2661">
            <v>2701</v>
          </cell>
          <cell r="E2661">
            <v>83200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</row>
        <row r="2662">
          <cell r="B2662" t="str">
            <v>30406042702</v>
          </cell>
          <cell r="C2662" t="str">
            <v>30406</v>
          </cell>
          <cell r="D2662">
            <v>2702</v>
          </cell>
          <cell r="E2662">
            <v>37800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</row>
        <row r="2663">
          <cell r="B2663" t="str">
            <v>30406042705</v>
          </cell>
          <cell r="C2663" t="str">
            <v>30406</v>
          </cell>
          <cell r="D2663">
            <v>2705</v>
          </cell>
          <cell r="E2663">
            <v>33900</v>
          </cell>
          <cell r="F2663">
            <v>0</v>
          </cell>
          <cell r="G2663">
            <v>0</v>
          </cell>
          <cell r="H2663">
            <v>0</v>
          </cell>
          <cell r="I2663">
            <v>0</v>
          </cell>
          <cell r="J2663">
            <v>0</v>
          </cell>
          <cell r="K2663">
            <v>0</v>
          </cell>
          <cell r="L2663">
            <v>0</v>
          </cell>
          <cell r="M2663">
            <v>0</v>
          </cell>
          <cell r="N2663">
            <v>0</v>
          </cell>
          <cell r="O2663">
            <v>0</v>
          </cell>
          <cell r="P2663">
            <v>0</v>
          </cell>
          <cell r="Q2663">
            <v>0</v>
          </cell>
        </row>
        <row r="2664">
          <cell r="B2664" t="str">
            <v>30406042900</v>
          </cell>
          <cell r="C2664" t="str">
            <v>30406</v>
          </cell>
          <cell r="D2664">
            <v>2900</v>
          </cell>
          <cell r="E2664">
            <v>47600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</row>
        <row r="2665">
          <cell r="B2665" t="str">
            <v>30406042907</v>
          </cell>
          <cell r="C2665" t="str">
            <v>30406</v>
          </cell>
          <cell r="D2665">
            <v>2907</v>
          </cell>
          <cell r="E2665">
            <v>12600</v>
          </cell>
          <cell r="F2665">
            <v>0</v>
          </cell>
          <cell r="G2665">
            <v>0</v>
          </cell>
          <cell r="H2665">
            <v>0</v>
          </cell>
          <cell r="I2665">
            <v>0</v>
          </cell>
          <cell r="J2665">
            <v>0</v>
          </cell>
          <cell r="K2665">
            <v>0</v>
          </cell>
          <cell r="L2665">
            <v>0</v>
          </cell>
          <cell r="M2665">
            <v>0</v>
          </cell>
          <cell r="N2665">
            <v>0</v>
          </cell>
          <cell r="O2665">
            <v>0</v>
          </cell>
          <cell r="P2665">
            <v>0</v>
          </cell>
          <cell r="Q2665">
            <v>0</v>
          </cell>
        </row>
        <row r="2666">
          <cell r="B2666" t="str">
            <v>30406042908</v>
          </cell>
          <cell r="C2666" t="str">
            <v>30406</v>
          </cell>
          <cell r="D2666">
            <v>2908</v>
          </cell>
          <cell r="E2666">
            <v>13300</v>
          </cell>
          <cell r="F2666">
            <v>0</v>
          </cell>
          <cell r="G2666">
            <v>0</v>
          </cell>
          <cell r="H2666">
            <v>0</v>
          </cell>
          <cell r="I2666">
            <v>0</v>
          </cell>
          <cell r="J2666">
            <v>0</v>
          </cell>
          <cell r="K2666">
            <v>0</v>
          </cell>
          <cell r="L2666">
            <v>0</v>
          </cell>
          <cell r="M2666">
            <v>0</v>
          </cell>
          <cell r="N2666">
            <v>0</v>
          </cell>
          <cell r="O2666">
            <v>0</v>
          </cell>
          <cell r="P2666">
            <v>0</v>
          </cell>
          <cell r="Q2666">
            <v>0</v>
          </cell>
        </row>
        <row r="2667">
          <cell r="B2667" t="str">
            <v>30406043101</v>
          </cell>
          <cell r="C2667" t="str">
            <v>30406</v>
          </cell>
          <cell r="D2667">
            <v>3101</v>
          </cell>
          <cell r="E2667">
            <v>129235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</row>
        <row r="2668">
          <cell r="B2668" t="str">
            <v>30406043103</v>
          </cell>
          <cell r="C2668" t="str">
            <v>30406</v>
          </cell>
          <cell r="D2668">
            <v>3103</v>
          </cell>
          <cell r="E2668">
            <v>31300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</row>
        <row r="2669">
          <cell r="B2669" t="str">
            <v>30406043302</v>
          </cell>
          <cell r="C2669" t="str">
            <v>30406</v>
          </cell>
          <cell r="D2669">
            <v>3302</v>
          </cell>
          <cell r="E2669">
            <v>71300</v>
          </cell>
          <cell r="F2669">
            <v>0</v>
          </cell>
          <cell r="G2669">
            <v>0</v>
          </cell>
          <cell r="H2669">
            <v>0</v>
          </cell>
          <cell r="I2669">
            <v>0</v>
          </cell>
          <cell r="J2669">
            <v>0</v>
          </cell>
          <cell r="K2669">
            <v>0</v>
          </cell>
          <cell r="L2669">
            <v>0</v>
          </cell>
          <cell r="M2669">
            <v>0</v>
          </cell>
          <cell r="N2669">
            <v>0</v>
          </cell>
          <cell r="O2669">
            <v>0</v>
          </cell>
          <cell r="P2669">
            <v>0</v>
          </cell>
          <cell r="Q2669">
            <v>0</v>
          </cell>
        </row>
        <row r="2670">
          <cell r="B2670" t="str">
            <v>30406043303</v>
          </cell>
          <cell r="C2670" t="str">
            <v>30406</v>
          </cell>
          <cell r="D2670">
            <v>3303</v>
          </cell>
          <cell r="E2670">
            <v>36565</v>
          </cell>
          <cell r="F2670">
            <v>0</v>
          </cell>
          <cell r="G2670">
            <v>0</v>
          </cell>
          <cell r="H2670">
            <v>0</v>
          </cell>
          <cell r="I2670">
            <v>0</v>
          </cell>
          <cell r="J2670">
            <v>0</v>
          </cell>
          <cell r="K2670">
            <v>0</v>
          </cell>
          <cell r="L2670">
            <v>0</v>
          </cell>
          <cell r="M2670">
            <v>0</v>
          </cell>
          <cell r="N2670">
            <v>0</v>
          </cell>
          <cell r="O2670">
            <v>0</v>
          </cell>
          <cell r="P2670">
            <v>0</v>
          </cell>
          <cell r="Q2670">
            <v>0</v>
          </cell>
        </row>
        <row r="2671">
          <cell r="B2671" t="str">
            <v>30407041302</v>
          </cell>
          <cell r="C2671" t="str">
            <v>30407</v>
          </cell>
          <cell r="D2671">
            <v>1302</v>
          </cell>
          <cell r="E2671">
            <v>274600</v>
          </cell>
          <cell r="F2671">
            <v>0</v>
          </cell>
          <cell r="G2671">
            <v>0</v>
          </cell>
          <cell r="H2671">
            <v>0</v>
          </cell>
          <cell r="I2671">
            <v>0</v>
          </cell>
          <cell r="J2671">
            <v>0</v>
          </cell>
          <cell r="K2671">
            <v>0</v>
          </cell>
          <cell r="L2671">
            <v>0</v>
          </cell>
          <cell r="M2671">
            <v>0</v>
          </cell>
          <cell r="N2671">
            <v>0</v>
          </cell>
          <cell r="O2671">
            <v>0</v>
          </cell>
          <cell r="P2671">
            <v>0</v>
          </cell>
          <cell r="Q2671">
            <v>0</v>
          </cell>
        </row>
        <row r="2672">
          <cell r="B2672" t="str">
            <v>30407042103</v>
          </cell>
          <cell r="C2672" t="str">
            <v>30407</v>
          </cell>
          <cell r="D2672">
            <v>2103</v>
          </cell>
          <cell r="E2672">
            <v>46300</v>
          </cell>
          <cell r="F2672">
            <v>0</v>
          </cell>
          <cell r="G2672">
            <v>0</v>
          </cell>
          <cell r="H2672">
            <v>0</v>
          </cell>
          <cell r="I2672">
            <v>0</v>
          </cell>
          <cell r="J2672">
            <v>0</v>
          </cell>
          <cell r="K2672">
            <v>0</v>
          </cell>
          <cell r="L2672">
            <v>0</v>
          </cell>
          <cell r="M2672">
            <v>0</v>
          </cell>
          <cell r="N2672">
            <v>0</v>
          </cell>
          <cell r="O2672">
            <v>0</v>
          </cell>
          <cell r="P2672">
            <v>0</v>
          </cell>
          <cell r="Q2672">
            <v>0</v>
          </cell>
        </row>
        <row r="2673">
          <cell r="B2673" t="str">
            <v>30407042202</v>
          </cell>
          <cell r="C2673" t="str">
            <v>30407</v>
          </cell>
          <cell r="D2673">
            <v>2202</v>
          </cell>
          <cell r="E2673">
            <v>90000</v>
          </cell>
          <cell r="F2673">
            <v>0</v>
          </cell>
          <cell r="G2673">
            <v>0</v>
          </cell>
          <cell r="H2673">
            <v>0</v>
          </cell>
          <cell r="I2673">
            <v>0</v>
          </cell>
          <cell r="J2673">
            <v>0</v>
          </cell>
          <cell r="K2673">
            <v>0</v>
          </cell>
          <cell r="L2673">
            <v>0</v>
          </cell>
          <cell r="M2673">
            <v>0</v>
          </cell>
          <cell r="N2673">
            <v>0</v>
          </cell>
          <cell r="O2673">
            <v>0</v>
          </cell>
          <cell r="P2673">
            <v>0</v>
          </cell>
          <cell r="Q2673">
            <v>0</v>
          </cell>
        </row>
        <row r="2674">
          <cell r="B2674" t="str">
            <v>30407042207</v>
          </cell>
          <cell r="C2674" t="str">
            <v>30407</v>
          </cell>
          <cell r="D2674">
            <v>2207</v>
          </cell>
          <cell r="E2674">
            <v>15000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</row>
        <row r="2675">
          <cell r="B2675" t="str">
            <v>30407042208</v>
          </cell>
          <cell r="C2675" t="str">
            <v>30407</v>
          </cell>
          <cell r="D2675">
            <v>2208</v>
          </cell>
          <cell r="E2675">
            <v>1500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</row>
        <row r="2676">
          <cell r="B2676" t="str">
            <v>30407042306</v>
          </cell>
          <cell r="C2676" t="str">
            <v>30407</v>
          </cell>
          <cell r="D2676">
            <v>2306</v>
          </cell>
          <cell r="E2676">
            <v>145000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</row>
        <row r="2677">
          <cell r="B2677" t="str">
            <v>30407042701</v>
          </cell>
          <cell r="C2677" t="str">
            <v>30407</v>
          </cell>
          <cell r="D2677">
            <v>2701</v>
          </cell>
          <cell r="E2677">
            <v>80000</v>
          </cell>
          <cell r="F2677">
            <v>0</v>
          </cell>
          <cell r="G2677">
            <v>0</v>
          </cell>
          <cell r="H2677">
            <v>0</v>
          </cell>
          <cell r="I2677">
            <v>0</v>
          </cell>
          <cell r="J2677">
            <v>0</v>
          </cell>
          <cell r="K2677">
            <v>0</v>
          </cell>
          <cell r="L2677">
            <v>0</v>
          </cell>
          <cell r="M2677">
            <v>0</v>
          </cell>
          <cell r="N2677">
            <v>0</v>
          </cell>
          <cell r="O2677">
            <v>0</v>
          </cell>
          <cell r="P2677">
            <v>0</v>
          </cell>
          <cell r="Q2677">
            <v>0</v>
          </cell>
        </row>
        <row r="2678">
          <cell r="B2678" t="str">
            <v>30407042702</v>
          </cell>
          <cell r="C2678" t="str">
            <v>30407</v>
          </cell>
          <cell r="D2678">
            <v>2702</v>
          </cell>
          <cell r="E2678">
            <v>30000</v>
          </cell>
          <cell r="F2678">
            <v>0</v>
          </cell>
          <cell r="G2678">
            <v>0</v>
          </cell>
          <cell r="H2678">
            <v>0</v>
          </cell>
          <cell r="I2678">
            <v>0</v>
          </cell>
          <cell r="J2678">
            <v>0</v>
          </cell>
          <cell r="K2678">
            <v>0</v>
          </cell>
          <cell r="L2678">
            <v>0</v>
          </cell>
          <cell r="M2678">
            <v>0</v>
          </cell>
          <cell r="N2678">
            <v>0</v>
          </cell>
          <cell r="O2678">
            <v>0</v>
          </cell>
          <cell r="P2678">
            <v>0</v>
          </cell>
          <cell r="Q2678">
            <v>0</v>
          </cell>
        </row>
        <row r="2679">
          <cell r="B2679" t="str">
            <v>30407042705</v>
          </cell>
          <cell r="C2679" t="str">
            <v>30407</v>
          </cell>
          <cell r="D2679">
            <v>2705</v>
          </cell>
          <cell r="E2679">
            <v>30000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</row>
        <row r="2680">
          <cell r="B2680" t="str">
            <v>30407042800</v>
          </cell>
          <cell r="C2680" t="str">
            <v>30407</v>
          </cell>
          <cell r="D2680">
            <v>2800</v>
          </cell>
          <cell r="E2680">
            <v>5400</v>
          </cell>
          <cell r="F2680">
            <v>0</v>
          </cell>
          <cell r="G2680">
            <v>0</v>
          </cell>
          <cell r="H2680">
            <v>0</v>
          </cell>
          <cell r="I2680">
            <v>0</v>
          </cell>
          <cell r="J2680">
            <v>0</v>
          </cell>
          <cell r="K2680">
            <v>0</v>
          </cell>
          <cell r="L2680">
            <v>0</v>
          </cell>
          <cell r="M2680">
            <v>0</v>
          </cell>
          <cell r="N2680">
            <v>0</v>
          </cell>
          <cell r="O2680">
            <v>0</v>
          </cell>
          <cell r="P2680">
            <v>0</v>
          </cell>
          <cell r="Q2680">
            <v>0</v>
          </cell>
        </row>
        <row r="2681">
          <cell r="B2681" t="str">
            <v>30407042900</v>
          </cell>
          <cell r="C2681" t="str">
            <v>30407</v>
          </cell>
          <cell r="D2681">
            <v>2900</v>
          </cell>
          <cell r="E2681">
            <v>180000</v>
          </cell>
          <cell r="F2681">
            <v>0</v>
          </cell>
          <cell r="G2681">
            <v>0</v>
          </cell>
          <cell r="H2681">
            <v>0</v>
          </cell>
          <cell r="I2681">
            <v>0</v>
          </cell>
          <cell r="J2681">
            <v>0</v>
          </cell>
          <cell r="K2681">
            <v>0</v>
          </cell>
          <cell r="L2681">
            <v>0</v>
          </cell>
          <cell r="M2681">
            <v>0</v>
          </cell>
          <cell r="N2681">
            <v>0</v>
          </cell>
          <cell r="O2681">
            <v>0</v>
          </cell>
          <cell r="P2681">
            <v>0</v>
          </cell>
          <cell r="Q2681">
            <v>0</v>
          </cell>
        </row>
        <row r="2682">
          <cell r="B2682" t="str">
            <v>30407042905</v>
          </cell>
          <cell r="C2682" t="str">
            <v>30407</v>
          </cell>
          <cell r="D2682">
            <v>2905</v>
          </cell>
          <cell r="E2682">
            <v>559800</v>
          </cell>
          <cell r="F2682">
            <v>0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</row>
        <row r="2683">
          <cell r="B2683" t="str">
            <v>30407042907</v>
          </cell>
          <cell r="C2683" t="str">
            <v>30407</v>
          </cell>
          <cell r="D2683">
            <v>2907</v>
          </cell>
          <cell r="E2683">
            <v>47352</v>
          </cell>
          <cell r="F2683">
            <v>0</v>
          </cell>
          <cell r="G2683">
            <v>0</v>
          </cell>
          <cell r="H2683">
            <v>0</v>
          </cell>
          <cell r="I2683">
            <v>0</v>
          </cell>
          <cell r="J2683">
            <v>0</v>
          </cell>
          <cell r="K2683">
            <v>0</v>
          </cell>
          <cell r="L2683">
            <v>0</v>
          </cell>
          <cell r="M2683">
            <v>0</v>
          </cell>
          <cell r="N2683">
            <v>0</v>
          </cell>
          <cell r="O2683">
            <v>0</v>
          </cell>
          <cell r="P2683">
            <v>0</v>
          </cell>
          <cell r="Q2683">
            <v>0</v>
          </cell>
        </row>
        <row r="2684">
          <cell r="B2684" t="str">
            <v>30407042908</v>
          </cell>
          <cell r="C2684" t="str">
            <v>30407</v>
          </cell>
          <cell r="D2684">
            <v>2908</v>
          </cell>
          <cell r="E2684">
            <v>12800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</row>
        <row r="2685">
          <cell r="B2685" t="str">
            <v>30407043101</v>
          </cell>
          <cell r="C2685" t="str">
            <v>30407</v>
          </cell>
          <cell r="D2685">
            <v>3101</v>
          </cell>
          <cell r="E2685">
            <v>60000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</row>
        <row r="2686">
          <cell r="B2686" t="str">
            <v>30407043103</v>
          </cell>
          <cell r="C2686" t="str">
            <v>30407</v>
          </cell>
          <cell r="D2686">
            <v>3103</v>
          </cell>
          <cell r="E2686">
            <v>30000</v>
          </cell>
          <cell r="F2686">
            <v>0</v>
          </cell>
          <cell r="G2686">
            <v>0</v>
          </cell>
          <cell r="H2686">
            <v>0</v>
          </cell>
          <cell r="I2686">
            <v>0</v>
          </cell>
          <cell r="J2686">
            <v>0</v>
          </cell>
          <cell r="K2686">
            <v>0</v>
          </cell>
          <cell r="L2686">
            <v>0</v>
          </cell>
          <cell r="M2686">
            <v>0</v>
          </cell>
          <cell r="N2686">
            <v>0</v>
          </cell>
          <cell r="O2686">
            <v>0</v>
          </cell>
          <cell r="P2686">
            <v>0</v>
          </cell>
          <cell r="Q2686">
            <v>0</v>
          </cell>
        </row>
        <row r="2687">
          <cell r="B2687" t="str">
            <v>30407043106</v>
          </cell>
          <cell r="C2687" t="str">
            <v>30407</v>
          </cell>
          <cell r="D2687">
            <v>3106</v>
          </cell>
          <cell r="E2687">
            <v>300</v>
          </cell>
          <cell r="F2687">
            <v>0</v>
          </cell>
          <cell r="G2687">
            <v>0</v>
          </cell>
          <cell r="H2687">
            <v>0</v>
          </cell>
          <cell r="I2687">
            <v>0</v>
          </cell>
          <cell r="J2687">
            <v>0</v>
          </cell>
          <cell r="K2687">
            <v>0</v>
          </cell>
          <cell r="L2687">
            <v>0</v>
          </cell>
          <cell r="M2687">
            <v>0</v>
          </cell>
          <cell r="N2687">
            <v>0</v>
          </cell>
          <cell r="O2687">
            <v>0</v>
          </cell>
          <cell r="P2687">
            <v>0</v>
          </cell>
          <cell r="Q2687">
            <v>0</v>
          </cell>
        </row>
        <row r="2688">
          <cell r="B2688" t="str">
            <v>30407043302</v>
          </cell>
          <cell r="C2688" t="str">
            <v>30407</v>
          </cell>
          <cell r="D2688">
            <v>3302</v>
          </cell>
          <cell r="E2688">
            <v>120000</v>
          </cell>
          <cell r="F2688">
            <v>0</v>
          </cell>
          <cell r="G2688">
            <v>0</v>
          </cell>
          <cell r="H2688">
            <v>0</v>
          </cell>
          <cell r="I2688">
            <v>0</v>
          </cell>
          <cell r="J2688">
            <v>0</v>
          </cell>
          <cell r="K2688">
            <v>0</v>
          </cell>
          <cell r="L2688">
            <v>0</v>
          </cell>
          <cell r="M2688">
            <v>0</v>
          </cell>
          <cell r="N2688">
            <v>0</v>
          </cell>
          <cell r="O2688">
            <v>0</v>
          </cell>
          <cell r="P2688">
            <v>0</v>
          </cell>
          <cell r="Q2688">
            <v>0</v>
          </cell>
        </row>
        <row r="2689">
          <cell r="B2689" t="str">
            <v>30407043303</v>
          </cell>
          <cell r="C2689" t="str">
            <v>30407</v>
          </cell>
          <cell r="D2689">
            <v>3303</v>
          </cell>
          <cell r="E2689">
            <v>34300</v>
          </cell>
          <cell r="F2689">
            <v>0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</row>
        <row r="2690">
          <cell r="B2690" t="str">
            <v>31000062202</v>
          </cell>
          <cell r="C2690" t="str">
            <v>31000</v>
          </cell>
          <cell r="D2690">
            <v>2202</v>
          </cell>
          <cell r="E2690">
            <v>239630</v>
          </cell>
          <cell r="F2690">
            <v>0</v>
          </cell>
          <cell r="G2690">
            <v>0</v>
          </cell>
          <cell r="H2690">
            <v>0</v>
          </cell>
          <cell r="I2690">
            <v>0</v>
          </cell>
          <cell r="J2690">
            <v>0</v>
          </cell>
          <cell r="K2690">
            <v>0</v>
          </cell>
          <cell r="L2690">
            <v>0</v>
          </cell>
          <cell r="M2690">
            <v>0</v>
          </cell>
          <cell r="N2690">
            <v>0</v>
          </cell>
          <cell r="O2690">
            <v>0</v>
          </cell>
          <cell r="P2690">
            <v>0</v>
          </cell>
          <cell r="Q2690">
            <v>0</v>
          </cell>
        </row>
        <row r="2691">
          <cell r="B2691" t="str">
            <v>31000062207</v>
          </cell>
          <cell r="C2691" t="str">
            <v>31000</v>
          </cell>
          <cell r="D2691">
            <v>2207</v>
          </cell>
          <cell r="E2691">
            <v>34911</v>
          </cell>
          <cell r="F2691">
            <v>0</v>
          </cell>
          <cell r="G2691">
            <v>0</v>
          </cell>
          <cell r="H2691">
            <v>0</v>
          </cell>
          <cell r="I2691">
            <v>0</v>
          </cell>
          <cell r="J2691">
            <v>0</v>
          </cell>
          <cell r="K2691">
            <v>0</v>
          </cell>
          <cell r="L2691">
            <v>0</v>
          </cell>
          <cell r="M2691">
            <v>0</v>
          </cell>
          <cell r="N2691">
            <v>0</v>
          </cell>
          <cell r="O2691">
            <v>0</v>
          </cell>
          <cell r="P2691">
            <v>0</v>
          </cell>
          <cell r="Q2691">
            <v>0</v>
          </cell>
        </row>
        <row r="2692">
          <cell r="B2692" t="str">
            <v>31000062208</v>
          </cell>
          <cell r="C2692" t="str">
            <v>31000</v>
          </cell>
          <cell r="D2692">
            <v>2208</v>
          </cell>
          <cell r="E2692">
            <v>37500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</row>
        <row r="2693">
          <cell r="B2693" t="str">
            <v>31000062701</v>
          </cell>
          <cell r="C2693" t="str">
            <v>31000</v>
          </cell>
          <cell r="D2693">
            <v>2701</v>
          </cell>
          <cell r="E2693">
            <v>126100</v>
          </cell>
          <cell r="F2693">
            <v>0</v>
          </cell>
          <cell r="G2693">
            <v>0</v>
          </cell>
          <cell r="H2693">
            <v>0</v>
          </cell>
          <cell r="I2693">
            <v>0</v>
          </cell>
          <cell r="J2693">
            <v>0</v>
          </cell>
          <cell r="K2693">
            <v>0</v>
          </cell>
          <cell r="L2693">
            <v>0</v>
          </cell>
          <cell r="M2693">
            <v>0</v>
          </cell>
          <cell r="N2693">
            <v>0</v>
          </cell>
          <cell r="O2693">
            <v>0</v>
          </cell>
          <cell r="P2693">
            <v>0</v>
          </cell>
          <cell r="Q2693">
            <v>0</v>
          </cell>
        </row>
        <row r="2694">
          <cell r="B2694" t="str">
            <v>31000063101</v>
          </cell>
          <cell r="C2694" t="str">
            <v>31000</v>
          </cell>
          <cell r="D2694">
            <v>3101</v>
          </cell>
          <cell r="E2694">
            <v>12000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</row>
        <row r="2695">
          <cell r="B2695" t="str">
            <v>31000063302</v>
          </cell>
          <cell r="C2695" t="str">
            <v>31000</v>
          </cell>
          <cell r="D2695">
            <v>3302</v>
          </cell>
          <cell r="E2695">
            <v>392800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</row>
        <row r="2696">
          <cell r="B2696" t="str">
            <v>31001062701</v>
          </cell>
          <cell r="C2696" t="str">
            <v>31001</v>
          </cell>
          <cell r="D2696">
            <v>2701</v>
          </cell>
          <cell r="E2696">
            <v>31200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</row>
        <row r="2697">
          <cell r="B2697" t="str">
            <v>31001063302</v>
          </cell>
          <cell r="C2697" t="str">
            <v>31001</v>
          </cell>
          <cell r="D2697">
            <v>3302</v>
          </cell>
          <cell r="E2697">
            <v>100100</v>
          </cell>
          <cell r="F2697">
            <v>0</v>
          </cell>
          <cell r="G2697">
            <v>0</v>
          </cell>
          <cell r="H2697">
            <v>0</v>
          </cell>
          <cell r="I2697">
            <v>0</v>
          </cell>
          <cell r="J2697">
            <v>0</v>
          </cell>
          <cell r="K2697">
            <v>0</v>
          </cell>
          <cell r="L2697">
            <v>0</v>
          </cell>
          <cell r="M2697">
            <v>0</v>
          </cell>
          <cell r="N2697">
            <v>0</v>
          </cell>
          <cell r="O2697">
            <v>0</v>
          </cell>
          <cell r="P2697">
            <v>0</v>
          </cell>
          <cell r="Q2697">
            <v>0</v>
          </cell>
        </row>
        <row r="2698">
          <cell r="B2698" t="str">
            <v>31002062202</v>
          </cell>
          <cell r="C2698" t="str">
            <v>31002</v>
          </cell>
          <cell r="D2698">
            <v>2202</v>
          </cell>
          <cell r="E2698">
            <v>80617</v>
          </cell>
          <cell r="F2698">
            <v>0</v>
          </cell>
          <cell r="G2698">
            <v>0</v>
          </cell>
          <cell r="H2698">
            <v>0</v>
          </cell>
          <cell r="I2698">
            <v>0</v>
          </cell>
          <cell r="J2698">
            <v>0</v>
          </cell>
          <cell r="K2698">
            <v>0</v>
          </cell>
          <cell r="L2698">
            <v>0</v>
          </cell>
          <cell r="M2698">
            <v>0</v>
          </cell>
          <cell r="N2698">
            <v>0</v>
          </cell>
          <cell r="O2698">
            <v>0</v>
          </cell>
          <cell r="P2698">
            <v>0</v>
          </cell>
          <cell r="Q2698">
            <v>0</v>
          </cell>
        </row>
        <row r="2699">
          <cell r="B2699" t="str">
            <v>31002062701</v>
          </cell>
          <cell r="C2699" t="str">
            <v>31002</v>
          </cell>
          <cell r="D2699">
            <v>2701</v>
          </cell>
          <cell r="E2699">
            <v>38200</v>
          </cell>
          <cell r="F2699">
            <v>0</v>
          </cell>
          <cell r="G2699">
            <v>0</v>
          </cell>
          <cell r="H2699">
            <v>0</v>
          </cell>
          <cell r="I2699">
            <v>0</v>
          </cell>
          <cell r="J2699">
            <v>0</v>
          </cell>
          <cell r="K2699">
            <v>0</v>
          </cell>
          <cell r="L2699">
            <v>0</v>
          </cell>
          <cell r="M2699">
            <v>0</v>
          </cell>
          <cell r="N2699">
            <v>0</v>
          </cell>
          <cell r="O2699">
            <v>0</v>
          </cell>
          <cell r="P2699">
            <v>0</v>
          </cell>
          <cell r="Q2699">
            <v>0</v>
          </cell>
        </row>
        <row r="2700">
          <cell r="B2700" t="str">
            <v>31002063302</v>
          </cell>
          <cell r="C2700" t="str">
            <v>31002</v>
          </cell>
          <cell r="D2700">
            <v>3302</v>
          </cell>
          <cell r="E2700">
            <v>53900</v>
          </cell>
          <cell r="F2700">
            <v>0</v>
          </cell>
          <cell r="G2700">
            <v>0</v>
          </cell>
          <cell r="H2700">
            <v>0</v>
          </cell>
          <cell r="I2700">
            <v>0</v>
          </cell>
          <cell r="J2700">
            <v>0</v>
          </cell>
          <cell r="K2700">
            <v>0</v>
          </cell>
          <cell r="L2700">
            <v>0</v>
          </cell>
          <cell r="M2700">
            <v>0</v>
          </cell>
          <cell r="N2700">
            <v>0</v>
          </cell>
          <cell r="O2700">
            <v>0</v>
          </cell>
          <cell r="P2700">
            <v>0</v>
          </cell>
          <cell r="Q2700">
            <v>0</v>
          </cell>
        </row>
        <row r="2701">
          <cell r="B2701" t="str">
            <v>31002063303</v>
          </cell>
          <cell r="C2701" t="str">
            <v>31002</v>
          </cell>
          <cell r="D2701">
            <v>3303</v>
          </cell>
          <cell r="E2701">
            <v>12600</v>
          </cell>
          <cell r="F2701">
            <v>0</v>
          </cell>
          <cell r="G2701">
            <v>0</v>
          </cell>
          <cell r="H2701">
            <v>0</v>
          </cell>
          <cell r="I2701">
            <v>0</v>
          </cell>
          <cell r="J2701">
            <v>0</v>
          </cell>
          <cell r="K2701">
            <v>0</v>
          </cell>
          <cell r="L2701">
            <v>0</v>
          </cell>
          <cell r="M2701">
            <v>0</v>
          </cell>
          <cell r="N2701">
            <v>0</v>
          </cell>
          <cell r="O2701">
            <v>0</v>
          </cell>
          <cell r="P2701">
            <v>0</v>
          </cell>
          <cell r="Q2701">
            <v>0</v>
          </cell>
        </row>
        <row r="2702">
          <cell r="B2702" t="str">
            <v>31003063302</v>
          </cell>
          <cell r="C2702" t="str">
            <v>31003</v>
          </cell>
          <cell r="D2702">
            <v>3302</v>
          </cell>
          <cell r="E2702">
            <v>8800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</row>
        <row r="2703">
          <cell r="B2703" t="str">
            <v>31004062701</v>
          </cell>
          <cell r="C2703" t="str">
            <v>31004</v>
          </cell>
          <cell r="D2703">
            <v>2701</v>
          </cell>
          <cell r="E2703">
            <v>42000</v>
          </cell>
          <cell r="F2703">
            <v>0</v>
          </cell>
          <cell r="G2703">
            <v>0</v>
          </cell>
          <cell r="H2703">
            <v>0</v>
          </cell>
          <cell r="I2703">
            <v>0</v>
          </cell>
          <cell r="J2703">
            <v>0</v>
          </cell>
          <cell r="K2703">
            <v>0</v>
          </cell>
          <cell r="L2703">
            <v>0</v>
          </cell>
          <cell r="M2703">
            <v>0</v>
          </cell>
          <cell r="N2703">
            <v>0</v>
          </cell>
          <cell r="O2703">
            <v>0</v>
          </cell>
          <cell r="P2703">
            <v>0</v>
          </cell>
          <cell r="Q2703">
            <v>0</v>
          </cell>
        </row>
        <row r="2704">
          <cell r="B2704" t="str">
            <v>31004063302</v>
          </cell>
          <cell r="C2704" t="str">
            <v>31004</v>
          </cell>
          <cell r="D2704">
            <v>3302</v>
          </cell>
          <cell r="E2704">
            <v>93800</v>
          </cell>
          <cell r="F2704">
            <v>0</v>
          </cell>
          <cell r="G2704">
            <v>0</v>
          </cell>
          <cell r="H2704">
            <v>0</v>
          </cell>
          <cell r="I2704">
            <v>0</v>
          </cell>
          <cell r="J2704">
            <v>0</v>
          </cell>
          <cell r="K2704">
            <v>0</v>
          </cell>
          <cell r="L2704">
            <v>0</v>
          </cell>
          <cell r="M2704">
            <v>0</v>
          </cell>
          <cell r="N2704">
            <v>0</v>
          </cell>
          <cell r="O2704">
            <v>0</v>
          </cell>
          <cell r="P2704">
            <v>0</v>
          </cell>
          <cell r="Q2704">
            <v>0</v>
          </cell>
        </row>
        <row r="2705">
          <cell r="B2705" t="str">
            <v>31000062208</v>
          </cell>
          <cell r="C2705" t="str">
            <v>31000</v>
          </cell>
          <cell r="D2705">
            <v>2208</v>
          </cell>
          <cell r="E2705">
            <v>11353</v>
          </cell>
          <cell r="F2705">
            <v>0</v>
          </cell>
          <cell r="G2705">
            <v>0</v>
          </cell>
          <cell r="H2705">
            <v>0</v>
          </cell>
          <cell r="I2705">
            <v>0</v>
          </cell>
          <cell r="J2705">
            <v>0</v>
          </cell>
          <cell r="K2705">
            <v>0</v>
          </cell>
          <cell r="L2705">
            <v>0</v>
          </cell>
          <cell r="M2705">
            <v>0</v>
          </cell>
          <cell r="N2705">
            <v>0</v>
          </cell>
          <cell r="O2705">
            <v>0</v>
          </cell>
          <cell r="P2705">
            <v>0</v>
          </cell>
          <cell r="Q2705">
            <v>0</v>
          </cell>
        </row>
        <row r="2706">
          <cell r="B2706" t="str">
            <v>30415041302</v>
          </cell>
          <cell r="C2706" t="str">
            <v>30415</v>
          </cell>
          <cell r="D2706">
            <v>1302</v>
          </cell>
          <cell r="E2706">
            <v>143400</v>
          </cell>
          <cell r="F2706">
            <v>0</v>
          </cell>
          <cell r="G2706">
            <v>0</v>
          </cell>
          <cell r="H2706">
            <v>0</v>
          </cell>
          <cell r="I2706">
            <v>0</v>
          </cell>
          <cell r="J2706">
            <v>0</v>
          </cell>
          <cell r="K2706">
            <v>0</v>
          </cell>
          <cell r="L2706">
            <v>0</v>
          </cell>
          <cell r="M2706">
            <v>0</v>
          </cell>
          <cell r="N2706">
            <v>0</v>
          </cell>
          <cell r="O2706">
            <v>0</v>
          </cell>
          <cell r="P2706">
            <v>0</v>
          </cell>
          <cell r="Q2706">
            <v>0</v>
          </cell>
        </row>
        <row r="2707">
          <cell r="B2707" t="str">
            <v>30415042103</v>
          </cell>
          <cell r="C2707" t="str">
            <v>30415</v>
          </cell>
          <cell r="D2707">
            <v>2103</v>
          </cell>
          <cell r="E2707">
            <v>53100</v>
          </cell>
          <cell r="F2707">
            <v>0</v>
          </cell>
          <cell r="G2707">
            <v>0</v>
          </cell>
          <cell r="H2707">
            <v>0</v>
          </cell>
          <cell r="I2707">
            <v>0</v>
          </cell>
          <cell r="J2707">
            <v>0</v>
          </cell>
          <cell r="K2707">
            <v>0</v>
          </cell>
          <cell r="L2707">
            <v>0</v>
          </cell>
          <cell r="M2707">
            <v>0</v>
          </cell>
          <cell r="N2707">
            <v>0</v>
          </cell>
          <cell r="O2707">
            <v>0</v>
          </cell>
          <cell r="P2707">
            <v>0</v>
          </cell>
          <cell r="Q2707">
            <v>0</v>
          </cell>
        </row>
        <row r="2708">
          <cell r="B2708" t="str">
            <v>30415042201</v>
          </cell>
          <cell r="C2708" t="str">
            <v>30415</v>
          </cell>
          <cell r="D2708">
            <v>2201</v>
          </cell>
          <cell r="E2708">
            <v>2800</v>
          </cell>
          <cell r="F2708">
            <v>0</v>
          </cell>
          <cell r="G2708">
            <v>0</v>
          </cell>
          <cell r="H2708">
            <v>0</v>
          </cell>
          <cell r="I2708">
            <v>0</v>
          </cell>
          <cell r="J2708">
            <v>0</v>
          </cell>
          <cell r="K2708">
            <v>0</v>
          </cell>
          <cell r="L2708">
            <v>0</v>
          </cell>
          <cell r="M2708">
            <v>0</v>
          </cell>
          <cell r="N2708">
            <v>0</v>
          </cell>
          <cell r="O2708">
            <v>0</v>
          </cell>
          <cell r="P2708">
            <v>0</v>
          </cell>
          <cell r="Q2708">
            <v>0</v>
          </cell>
        </row>
        <row r="2709">
          <cell r="B2709" t="str">
            <v>30415042202</v>
          </cell>
          <cell r="C2709" t="str">
            <v>30415</v>
          </cell>
          <cell r="D2709">
            <v>2202</v>
          </cell>
          <cell r="E2709">
            <v>97870</v>
          </cell>
          <cell r="F2709">
            <v>0</v>
          </cell>
          <cell r="G2709">
            <v>0</v>
          </cell>
          <cell r="H2709">
            <v>0</v>
          </cell>
          <cell r="I2709">
            <v>0</v>
          </cell>
          <cell r="J2709">
            <v>0</v>
          </cell>
          <cell r="K2709">
            <v>0</v>
          </cell>
          <cell r="L2709">
            <v>0</v>
          </cell>
          <cell r="M2709">
            <v>0</v>
          </cell>
          <cell r="N2709">
            <v>0</v>
          </cell>
          <cell r="O2709">
            <v>0</v>
          </cell>
          <cell r="P2709">
            <v>0</v>
          </cell>
          <cell r="Q2709">
            <v>0</v>
          </cell>
        </row>
        <row r="2710">
          <cell r="B2710" t="str">
            <v>30415042207</v>
          </cell>
          <cell r="C2710" t="str">
            <v>30415</v>
          </cell>
          <cell r="D2710">
            <v>2207</v>
          </cell>
          <cell r="E2710">
            <v>52471</v>
          </cell>
          <cell r="F2710">
            <v>0</v>
          </cell>
          <cell r="G2710">
            <v>0</v>
          </cell>
          <cell r="H2710">
            <v>0</v>
          </cell>
          <cell r="I2710">
            <v>0</v>
          </cell>
          <cell r="J2710">
            <v>0</v>
          </cell>
          <cell r="K2710">
            <v>0</v>
          </cell>
          <cell r="L2710">
            <v>0</v>
          </cell>
          <cell r="M2710">
            <v>0</v>
          </cell>
          <cell r="N2710">
            <v>0</v>
          </cell>
          <cell r="O2710">
            <v>0</v>
          </cell>
          <cell r="P2710">
            <v>0</v>
          </cell>
          <cell r="Q2710">
            <v>0</v>
          </cell>
        </row>
        <row r="2711">
          <cell r="B2711" t="str">
            <v>30415042208</v>
          </cell>
          <cell r="C2711" t="str">
            <v>30415</v>
          </cell>
          <cell r="D2711">
            <v>2208</v>
          </cell>
          <cell r="E2711">
            <v>36421</v>
          </cell>
          <cell r="F2711">
            <v>0</v>
          </cell>
          <cell r="G2711">
            <v>0</v>
          </cell>
          <cell r="H2711">
            <v>0</v>
          </cell>
          <cell r="I2711">
            <v>0</v>
          </cell>
          <cell r="J2711">
            <v>0</v>
          </cell>
          <cell r="K2711">
            <v>0</v>
          </cell>
          <cell r="L2711">
            <v>0</v>
          </cell>
          <cell r="M2711">
            <v>0</v>
          </cell>
          <cell r="N2711">
            <v>0</v>
          </cell>
          <cell r="O2711">
            <v>0</v>
          </cell>
          <cell r="P2711">
            <v>0</v>
          </cell>
          <cell r="Q2711">
            <v>0</v>
          </cell>
        </row>
        <row r="2712">
          <cell r="B2712" t="str">
            <v>30415042701</v>
          </cell>
          <cell r="C2712" t="str">
            <v>30415</v>
          </cell>
          <cell r="D2712">
            <v>2701</v>
          </cell>
          <cell r="E2712">
            <v>83900</v>
          </cell>
          <cell r="F2712">
            <v>0</v>
          </cell>
          <cell r="G2712">
            <v>0</v>
          </cell>
          <cell r="H2712">
            <v>0</v>
          </cell>
          <cell r="I2712">
            <v>0</v>
          </cell>
          <cell r="J2712">
            <v>0</v>
          </cell>
          <cell r="K2712">
            <v>0</v>
          </cell>
          <cell r="L2712">
            <v>0</v>
          </cell>
          <cell r="M2712">
            <v>0</v>
          </cell>
          <cell r="N2712">
            <v>0</v>
          </cell>
          <cell r="O2712">
            <v>0</v>
          </cell>
          <cell r="P2712">
            <v>0</v>
          </cell>
          <cell r="Q2712">
            <v>0</v>
          </cell>
        </row>
        <row r="2713">
          <cell r="B2713" t="str">
            <v>30415042702</v>
          </cell>
          <cell r="C2713" t="str">
            <v>30415</v>
          </cell>
          <cell r="D2713">
            <v>2702</v>
          </cell>
          <cell r="E2713">
            <v>25700</v>
          </cell>
          <cell r="F2713">
            <v>0</v>
          </cell>
          <cell r="G2713">
            <v>0</v>
          </cell>
          <cell r="H2713">
            <v>0</v>
          </cell>
          <cell r="I2713">
            <v>0</v>
          </cell>
          <cell r="J2713">
            <v>0</v>
          </cell>
          <cell r="K2713">
            <v>0</v>
          </cell>
          <cell r="L2713">
            <v>0</v>
          </cell>
          <cell r="M2713">
            <v>0</v>
          </cell>
          <cell r="N2713">
            <v>0</v>
          </cell>
          <cell r="O2713">
            <v>0</v>
          </cell>
          <cell r="P2713">
            <v>0</v>
          </cell>
          <cell r="Q2713">
            <v>0</v>
          </cell>
        </row>
        <row r="2714">
          <cell r="B2714" t="str">
            <v>30415042705</v>
          </cell>
          <cell r="C2714" t="str">
            <v>30415</v>
          </cell>
          <cell r="D2714">
            <v>2705</v>
          </cell>
          <cell r="E2714">
            <v>25700</v>
          </cell>
          <cell r="F2714">
            <v>0</v>
          </cell>
          <cell r="G2714">
            <v>0</v>
          </cell>
          <cell r="H2714">
            <v>0</v>
          </cell>
          <cell r="I2714">
            <v>0</v>
          </cell>
          <cell r="J2714">
            <v>0</v>
          </cell>
          <cell r="K2714">
            <v>0</v>
          </cell>
          <cell r="L2714">
            <v>0</v>
          </cell>
          <cell r="M2714">
            <v>0</v>
          </cell>
          <cell r="N2714">
            <v>0</v>
          </cell>
          <cell r="O2714">
            <v>0</v>
          </cell>
          <cell r="P2714">
            <v>0</v>
          </cell>
          <cell r="Q2714">
            <v>0</v>
          </cell>
        </row>
        <row r="2715">
          <cell r="B2715" t="str">
            <v>30415042900</v>
          </cell>
          <cell r="C2715" t="str">
            <v>30415</v>
          </cell>
          <cell r="D2715">
            <v>2900</v>
          </cell>
          <cell r="E2715">
            <v>147700</v>
          </cell>
          <cell r="F2715">
            <v>0</v>
          </cell>
          <cell r="G2715">
            <v>0</v>
          </cell>
          <cell r="H2715">
            <v>0</v>
          </cell>
          <cell r="I2715">
            <v>0</v>
          </cell>
          <cell r="J2715">
            <v>0</v>
          </cell>
          <cell r="K2715">
            <v>0</v>
          </cell>
          <cell r="L2715">
            <v>0</v>
          </cell>
          <cell r="M2715">
            <v>0</v>
          </cell>
          <cell r="N2715">
            <v>0</v>
          </cell>
          <cell r="O2715">
            <v>0</v>
          </cell>
          <cell r="P2715">
            <v>0</v>
          </cell>
          <cell r="Q2715">
            <v>0</v>
          </cell>
        </row>
        <row r="2716">
          <cell r="B2716" t="str">
            <v>30415042907</v>
          </cell>
          <cell r="C2716" t="str">
            <v>30415</v>
          </cell>
          <cell r="D2716">
            <v>2907</v>
          </cell>
          <cell r="E2716">
            <v>128400</v>
          </cell>
          <cell r="F2716">
            <v>0</v>
          </cell>
          <cell r="G2716">
            <v>0</v>
          </cell>
          <cell r="H2716">
            <v>0</v>
          </cell>
          <cell r="I2716">
            <v>0</v>
          </cell>
          <cell r="J2716">
            <v>0</v>
          </cell>
          <cell r="K2716">
            <v>0</v>
          </cell>
          <cell r="L2716">
            <v>0</v>
          </cell>
          <cell r="M2716">
            <v>0</v>
          </cell>
          <cell r="N2716">
            <v>0</v>
          </cell>
          <cell r="O2716">
            <v>0</v>
          </cell>
          <cell r="P2716">
            <v>0</v>
          </cell>
          <cell r="Q2716">
            <v>0</v>
          </cell>
        </row>
        <row r="2717">
          <cell r="B2717" t="str">
            <v>30415042908</v>
          </cell>
          <cell r="C2717" t="str">
            <v>30415</v>
          </cell>
          <cell r="D2717">
            <v>2908</v>
          </cell>
          <cell r="E2717">
            <v>19300</v>
          </cell>
          <cell r="F2717">
            <v>0</v>
          </cell>
          <cell r="G2717">
            <v>0</v>
          </cell>
          <cell r="H2717">
            <v>0</v>
          </cell>
          <cell r="I2717">
            <v>0</v>
          </cell>
          <cell r="J2717">
            <v>0</v>
          </cell>
          <cell r="K2717">
            <v>0</v>
          </cell>
          <cell r="L2717">
            <v>0</v>
          </cell>
          <cell r="M2717">
            <v>0</v>
          </cell>
          <cell r="N2717">
            <v>0</v>
          </cell>
          <cell r="O2717">
            <v>0</v>
          </cell>
          <cell r="P2717">
            <v>0</v>
          </cell>
          <cell r="Q2717">
            <v>0</v>
          </cell>
        </row>
        <row r="2718">
          <cell r="B2718" t="str">
            <v>30415043101</v>
          </cell>
          <cell r="C2718" t="str">
            <v>30415</v>
          </cell>
          <cell r="D2718">
            <v>3101</v>
          </cell>
          <cell r="E2718">
            <v>59900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</row>
        <row r="2719">
          <cell r="B2719" t="str">
            <v>30415043103</v>
          </cell>
          <cell r="C2719" t="str">
            <v>30415</v>
          </cell>
          <cell r="D2719">
            <v>3103</v>
          </cell>
          <cell r="E2719">
            <v>38500</v>
          </cell>
          <cell r="F2719">
            <v>0</v>
          </cell>
          <cell r="G2719">
            <v>0</v>
          </cell>
          <cell r="H2719">
            <v>0</v>
          </cell>
          <cell r="I2719">
            <v>0</v>
          </cell>
          <cell r="J2719">
            <v>0</v>
          </cell>
          <cell r="K2719">
            <v>0</v>
          </cell>
          <cell r="L2719">
            <v>0</v>
          </cell>
          <cell r="M2719">
            <v>0</v>
          </cell>
          <cell r="N2719">
            <v>0</v>
          </cell>
          <cell r="O2719">
            <v>0</v>
          </cell>
          <cell r="P2719">
            <v>0</v>
          </cell>
          <cell r="Q2719">
            <v>0</v>
          </cell>
        </row>
        <row r="2720">
          <cell r="B2720" t="str">
            <v>30415043106</v>
          </cell>
          <cell r="C2720" t="str">
            <v>30415</v>
          </cell>
          <cell r="D2720">
            <v>3106</v>
          </cell>
          <cell r="E2720">
            <v>6400</v>
          </cell>
          <cell r="F2720">
            <v>0</v>
          </cell>
          <cell r="G2720">
            <v>0</v>
          </cell>
          <cell r="H2720">
            <v>0</v>
          </cell>
          <cell r="I2720">
            <v>0</v>
          </cell>
          <cell r="J2720">
            <v>0</v>
          </cell>
          <cell r="K2720">
            <v>0</v>
          </cell>
          <cell r="L2720">
            <v>0</v>
          </cell>
          <cell r="M2720">
            <v>0</v>
          </cell>
          <cell r="N2720">
            <v>0</v>
          </cell>
          <cell r="O2720">
            <v>0</v>
          </cell>
          <cell r="P2720">
            <v>0</v>
          </cell>
          <cell r="Q2720">
            <v>0</v>
          </cell>
        </row>
        <row r="2721">
          <cell r="B2721" t="str">
            <v>30415043108</v>
          </cell>
          <cell r="C2721" t="str">
            <v>30415</v>
          </cell>
          <cell r="D2721">
            <v>3108</v>
          </cell>
          <cell r="E2721">
            <v>185300</v>
          </cell>
          <cell r="F2721">
            <v>0</v>
          </cell>
          <cell r="G2721">
            <v>0</v>
          </cell>
          <cell r="H2721">
            <v>0</v>
          </cell>
          <cell r="I2721">
            <v>0</v>
          </cell>
          <cell r="J2721">
            <v>0</v>
          </cell>
          <cell r="K2721">
            <v>0</v>
          </cell>
          <cell r="L2721">
            <v>0</v>
          </cell>
          <cell r="M2721">
            <v>0</v>
          </cell>
          <cell r="N2721">
            <v>0</v>
          </cell>
          <cell r="O2721">
            <v>0</v>
          </cell>
          <cell r="P2721">
            <v>0</v>
          </cell>
          <cell r="Q2721">
            <v>0</v>
          </cell>
        </row>
        <row r="2722">
          <cell r="B2722" t="str">
            <v>30415043302</v>
          </cell>
          <cell r="C2722" t="str">
            <v>30415</v>
          </cell>
          <cell r="D2722">
            <v>3302</v>
          </cell>
          <cell r="E2722">
            <v>150300</v>
          </cell>
          <cell r="F2722">
            <v>0</v>
          </cell>
          <cell r="G2722">
            <v>0</v>
          </cell>
          <cell r="H2722">
            <v>0</v>
          </cell>
          <cell r="I2722">
            <v>0</v>
          </cell>
          <cell r="J2722">
            <v>0</v>
          </cell>
          <cell r="K2722">
            <v>0</v>
          </cell>
          <cell r="L2722">
            <v>0</v>
          </cell>
          <cell r="M2722">
            <v>0</v>
          </cell>
          <cell r="N2722">
            <v>0</v>
          </cell>
          <cell r="O2722">
            <v>0</v>
          </cell>
          <cell r="P2722">
            <v>0</v>
          </cell>
          <cell r="Q2722">
            <v>0</v>
          </cell>
        </row>
        <row r="2723">
          <cell r="B2723" t="str">
            <v>30415043303</v>
          </cell>
          <cell r="C2723" t="str">
            <v>30415</v>
          </cell>
          <cell r="D2723">
            <v>3303</v>
          </cell>
          <cell r="E2723">
            <v>30400</v>
          </cell>
          <cell r="F2723">
            <v>0</v>
          </cell>
          <cell r="G2723">
            <v>0</v>
          </cell>
          <cell r="H2723">
            <v>0</v>
          </cell>
          <cell r="I2723">
            <v>0</v>
          </cell>
          <cell r="J2723">
            <v>0</v>
          </cell>
          <cell r="K2723">
            <v>0</v>
          </cell>
          <cell r="L2723">
            <v>0</v>
          </cell>
          <cell r="M2723">
            <v>0</v>
          </cell>
          <cell r="N2723">
            <v>0</v>
          </cell>
          <cell r="O2723">
            <v>0</v>
          </cell>
          <cell r="P2723">
            <v>0</v>
          </cell>
          <cell r="Q2723">
            <v>0</v>
          </cell>
        </row>
        <row r="2724">
          <cell r="B2724" t="str">
            <v>30416042103</v>
          </cell>
          <cell r="C2724" t="str">
            <v>30416</v>
          </cell>
          <cell r="D2724">
            <v>2103</v>
          </cell>
          <cell r="E2724">
            <v>19500</v>
          </cell>
          <cell r="F2724">
            <v>0</v>
          </cell>
          <cell r="G2724">
            <v>0</v>
          </cell>
          <cell r="H2724">
            <v>0</v>
          </cell>
          <cell r="I2724">
            <v>0</v>
          </cell>
          <cell r="J2724">
            <v>0</v>
          </cell>
          <cell r="K2724">
            <v>0</v>
          </cell>
          <cell r="L2724">
            <v>0</v>
          </cell>
          <cell r="M2724">
            <v>0</v>
          </cell>
          <cell r="N2724">
            <v>0</v>
          </cell>
          <cell r="O2724">
            <v>0</v>
          </cell>
          <cell r="P2724">
            <v>0</v>
          </cell>
          <cell r="Q2724">
            <v>0</v>
          </cell>
        </row>
        <row r="2725">
          <cell r="B2725" t="str">
            <v>30416042201</v>
          </cell>
          <cell r="C2725" t="str">
            <v>30416</v>
          </cell>
          <cell r="D2725">
            <v>2201</v>
          </cell>
          <cell r="E2725">
            <v>6400</v>
          </cell>
          <cell r="F2725">
            <v>0</v>
          </cell>
          <cell r="G2725">
            <v>0</v>
          </cell>
          <cell r="H2725">
            <v>0</v>
          </cell>
          <cell r="I2725">
            <v>0</v>
          </cell>
          <cell r="J2725">
            <v>0</v>
          </cell>
          <cell r="K2725">
            <v>0</v>
          </cell>
          <cell r="L2725">
            <v>0</v>
          </cell>
          <cell r="M2725">
            <v>0</v>
          </cell>
          <cell r="N2725">
            <v>0</v>
          </cell>
          <cell r="O2725">
            <v>0</v>
          </cell>
          <cell r="P2725">
            <v>0</v>
          </cell>
          <cell r="Q2725">
            <v>0</v>
          </cell>
        </row>
        <row r="2726">
          <cell r="B2726" t="str">
            <v>30416042202</v>
          </cell>
          <cell r="C2726" t="str">
            <v>30416</v>
          </cell>
          <cell r="D2726">
            <v>2202</v>
          </cell>
          <cell r="E2726">
            <v>84135</v>
          </cell>
          <cell r="F2726">
            <v>0</v>
          </cell>
          <cell r="G2726">
            <v>0</v>
          </cell>
          <cell r="H2726">
            <v>0</v>
          </cell>
          <cell r="I2726">
            <v>0</v>
          </cell>
          <cell r="J2726">
            <v>0</v>
          </cell>
          <cell r="K2726">
            <v>0</v>
          </cell>
          <cell r="L2726">
            <v>0</v>
          </cell>
          <cell r="M2726">
            <v>0</v>
          </cell>
          <cell r="N2726">
            <v>0</v>
          </cell>
          <cell r="O2726">
            <v>0</v>
          </cell>
          <cell r="P2726">
            <v>0</v>
          </cell>
          <cell r="Q2726">
            <v>0</v>
          </cell>
        </row>
        <row r="2727">
          <cell r="B2727" t="str">
            <v>30416042207</v>
          </cell>
          <cell r="C2727" t="str">
            <v>30416</v>
          </cell>
          <cell r="D2727">
            <v>2207</v>
          </cell>
          <cell r="E2727">
            <v>37935</v>
          </cell>
          <cell r="F2727">
            <v>0</v>
          </cell>
          <cell r="G2727">
            <v>0</v>
          </cell>
          <cell r="H2727">
            <v>0</v>
          </cell>
          <cell r="I2727">
            <v>0</v>
          </cell>
          <cell r="J2727">
            <v>0</v>
          </cell>
          <cell r="K2727">
            <v>0</v>
          </cell>
          <cell r="L2727">
            <v>0</v>
          </cell>
          <cell r="M2727">
            <v>0</v>
          </cell>
          <cell r="N2727">
            <v>0</v>
          </cell>
          <cell r="O2727">
            <v>0</v>
          </cell>
          <cell r="P2727">
            <v>0</v>
          </cell>
          <cell r="Q2727">
            <v>0</v>
          </cell>
        </row>
        <row r="2728">
          <cell r="B2728" t="str">
            <v>30416042208</v>
          </cell>
          <cell r="C2728" t="str">
            <v>30416</v>
          </cell>
          <cell r="D2728">
            <v>2208</v>
          </cell>
          <cell r="E2728">
            <v>5273</v>
          </cell>
          <cell r="F2728">
            <v>0</v>
          </cell>
          <cell r="G2728">
            <v>0</v>
          </cell>
          <cell r="H2728">
            <v>0</v>
          </cell>
          <cell r="I2728">
            <v>0</v>
          </cell>
          <cell r="J2728">
            <v>0</v>
          </cell>
          <cell r="K2728">
            <v>0</v>
          </cell>
          <cell r="L2728">
            <v>0</v>
          </cell>
          <cell r="M2728">
            <v>0</v>
          </cell>
          <cell r="N2728">
            <v>0</v>
          </cell>
          <cell r="O2728">
            <v>0</v>
          </cell>
          <cell r="P2728">
            <v>0</v>
          </cell>
          <cell r="Q2728">
            <v>0</v>
          </cell>
        </row>
        <row r="2729">
          <cell r="B2729" t="str">
            <v>30416042701</v>
          </cell>
          <cell r="C2729" t="str">
            <v>30416</v>
          </cell>
          <cell r="D2729">
            <v>2701</v>
          </cell>
          <cell r="E2729">
            <v>27300</v>
          </cell>
          <cell r="F2729">
            <v>0</v>
          </cell>
          <cell r="G2729">
            <v>0</v>
          </cell>
          <cell r="H2729">
            <v>0</v>
          </cell>
          <cell r="I2729">
            <v>0</v>
          </cell>
          <cell r="J2729">
            <v>0</v>
          </cell>
          <cell r="K2729">
            <v>0</v>
          </cell>
          <cell r="L2729">
            <v>0</v>
          </cell>
          <cell r="M2729">
            <v>0</v>
          </cell>
          <cell r="N2729">
            <v>0</v>
          </cell>
          <cell r="O2729">
            <v>0</v>
          </cell>
          <cell r="P2729">
            <v>0</v>
          </cell>
          <cell r="Q2729">
            <v>0</v>
          </cell>
        </row>
        <row r="2730">
          <cell r="B2730" t="str">
            <v>30416042702</v>
          </cell>
          <cell r="C2730" t="str">
            <v>30416</v>
          </cell>
          <cell r="D2730">
            <v>2702</v>
          </cell>
          <cell r="E2730">
            <v>19300</v>
          </cell>
          <cell r="F2730">
            <v>0</v>
          </cell>
          <cell r="G2730">
            <v>0</v>
          </cell>
          <cell r="H2730">
            <v>0</v>
          </cell>
          <cell r="I2730">
            <v>0</v>
          </cell>
          <cell r="J2730">
            <v>0</v>
          </cell>
          <cell r="K2730">
            <v>0</v>
          </cell>
          <cell r="L2730">
            <v>0</v>
          </cell>
          <cell r="M2730">
            <v>0</v>
          </cell>
          <cell r="N2730">
            <v>0</v>
          </cell>
          <cell r="O2730">
            <v>0</v>
          </cell>
          <cell r="P2730">
            <v>0</v>
          </cell>
          <cell r="Q2730">
            <v>0</v>
          </cell>
        </row>
        <row r="2731">
          <cell r="B2731" t="str">
            <v>30416042900</v>
          </cell>
          <cell r="C2731" t="str">
            <v>30416</v>
          </cell>
          <cell r="D2731">
            <v>2900</v>
          </cell>
          <cell r="E2731">
            <v>57000</v>
          </cell>
          <cell r="F2731">
            <v>0</v>
          </cell>
          <cell r="G2731">
            <v>0</v>
          </cell>
          <cell r="H2731">
            <v>0</v>
          </cell>
          <cell r="I2731">
            <v>0</v>
          </cell>
          <cell r="J2731">
            <v>0</v>
          </cell>
          <cell r="K2731">
            <v>0</v>
          </cell>
          <cell r="L2731">
            <v>0</v>
          </cell>
          <cell r="M2731">
            <v>0</v>
          </cell>
          <cell r="N2731">
            <v>0</v>
          </cell>
          <cell r="O2731">
            <v>0</v>
          </cell>
          <cell r="P2731">
            <v>0</v>
          </cell>
          <cell r="Q2731">
            <v>0</v>
          </cell>
        </row>
        <row r="2732">
          <cell r="B2732" t="str">
            <v>30416042907</v>
          </cell>
          <cell r="C2732" t="str">
            <v>30416</v>
          </cell>
          <cell r="D2732">
            <v>2907</v>
          </cell>
          <cell r="E2732">
            <v>19300</v>
          </cell>
          <cell r="F2732">
            <v>0</v>
          </cell>
          <cell r="G2732">
            <v>0</v>
          </cell>
          <cell r="H2732">
            <v>0</v>
          </cell>
          <cell r="I2732">
            <v>0</v>
          </cell>
          <cell r="J2732">
            <v>0</v>
          </cell>
          <cell r="K2732">
            <v>0</v>
          </cell>
          <cell r="L2732">
            <v>0</v>
          </cell>
          <cell r="M2732">
            <v>0</v>
          </cell>
          <cell r="N2732">
            <v>0</v>
          </cell>
          <cell r="O2732">
            <v>0</v>
          </cell>
          <cell r="P2732">
            <v>0</v>
          </cell>
          <cell r="Q2732">
            <v>0</v>
          </cell>
        </row>
        <row r="2733">
          <cell r="B2733" t="str">
            <v>30416042908</v>
          </cell>
          <cell r="C2733" t="str">
            <v>30416</v>
          </cell>
          <cell r="D2733">
            <v>2908</v>
          </cell>
          <cell r="E2733">
            <v>25700</v>
          </cell>
          <cell r="F2733">
            <v>0</v>
          </cell>
          <cell r="G2733">
            <v>0</v>
          </cell>
          <cell r="H2733">
            <v>0</v>
          </cell>
          <cell r="I2733">
            <v>0</v>
          </cell>
          <cell r="J2733">
            <v>0</v>
          </cell>
          <cell r="K2733">
            <v>0</v>
          </cell>
          <cell r="L2733">
            <v>0</v>
          </cell>
          <cell r="M2733">
            <v>0</v>
          </cell>
          <cell r="N2733">
            <v>0</v>
          </cell>
          <cell r="O2733">
            <v>0</v>
          </cell>
          <cell r="P2733">
            <v>0</v>
          </cell>
          <cell r="Q2733">
            <v>0</v>
          </cell>
        </row>
        <row r="2734">
          <cell r="B2734" t="str">
            <v>30416043101</v>
          </cell>
          <cell r="C2734" t="str">
            <v>30416</v>
          </cell>
          <cell r="D2734">
            <v>3101</v>
          </cell>
          <cell r="E2734">
            <v>25700</v>
          </cell>
          <cell r="F2734">
            <v>0</v>
          </cell>
          <cell r="G2734">
            <v>0</v>
          </cell>
          <cell r="H2734">
            <v>0</v>
          </cell>
          <cell r="I2734">
            <v>0</v>
          </cell>
          <cell r="J2734">
            <v>0</v>
          </cell>
          <cell r="K2734">
            <v>0</v>
          </cell>
          <cell r="L2734">
            <v>0</v>
          </cell>
          <cell r="M2734">
            <v>0</v>
          </cell>
          <cell r="N2734">
            <v>0</v>
          </cell>
          <cell r="O2734">
            <v>0</v>
          </cell>
          <cell r="P2734">
            <v>0</v>
          </cell>
          <cell r="Q2734">
            <v>0</v>
          </cell>
        </row>
        <row r="2735">
          <cell r="B2735" t="str">
            <v>30416043103</v>
          </cell>
          <cell r="C2735" t="str">
            <v>30416</v>
          </cell>
          <cell r="D2735">
            <v>3103</v>
          </cell>
          <cell r="E2735">
            <v>25700</v>
          </cell>
          <cell r="F2735">
            <v>0</v>
          </cell>
          <cell r="G2735">
            <v>0</v>
          </cell>
          <cell r="H2735">
            <v>0</v>
          </cell>
          <cell r="I2735">
            <v>0</v>
          </cell>
          <cell r="J2735">
            <v>0</v>
          </cell>
          <cell r="K2735">
            <v>0</v>
          </cell>
          <cell r="L2735">
            <v>0</v>
          </cell>
          <cell r="M2735">
            <v>0</v>
          </cell>
          <cell r="N2735">
            <v>0</v>
          </cell>
          <cell r="O2735">
            <v>0</v>
          </cell>
          <cell r="P2735">
            <v>0</v>
          </cell>
          <cell r="Q2735">
            <v>0</v>
          </cell>
        </row>
        <row r="2736">
          <cell r="B2736" t="str">
            <v>30416043302</v>
          </cell>
          <cell r="C2736" t="str">
            <v>30416</v>
          </cell>
          <cell r="D2736">
            <v>3302</v>
          </cell>
          <cell r="E2736">
            <v>72500</v>
          </cell>
          <cell r="F2736">
            <v>0</v>
          </cell>
          <cell r="G2736">
            <v>0</v>
          </cell>
          <cell r="H2736">
            <v>0</v>
          </cell>
          <cell r="I2736">
            <v>0</v>
          </cell>
          <cell r="J2736">
            <v>0</v>
          </cell>
          <cell r="K2736">
            <v>0</v>
          </cell>
          <cell r="L2736">
            <v>0</v>
          </cell>
          <cell r="M2736">
            <v>0</v>
          </cell>
          <cell r="N2736">
            <v>0</v>
          </cell>
          <cell r="O2736">
            <v>0</v>
          </cell>
          <cell r="P2736">
            <v>0</v>
          </cell>
          <cell r="Q2736">
            <v>0</v>
          </cell>
        </row>
        <row r="2737">
          <cell r="B2737" t="str">
            <v>30416043303</v>
          </cell>
          <cell r="C2737" t="str">
            <v>30416</v>
          </cell>
          <cell r="D2737">
            <v>3303</v>
          </cell>
          <cell r="E2737">
            <v>10300</v>
          </cell>
          <cell r="F2737">
            <v>0</v>
          </cell>
          <cell r="G2737">
            <v>0</v>
          </cell>
          <cell r="H2737">
            <v>0</v>
          </cell>
          <cell r="I2737">
            <v>0</v>
          </cell>
          <cell r="J2737">
            <v>0</v>
          </cell>
          <cell r="K2737">
            <v>0</v>
          </cell>
          <cell r="L2737">
            <v>0</v>
          </cell>
          <cell r="M2737">
            <v>0</v>
          </cell>
          <cell r="N2737">
            <v>0</v>
          </cell>
          <cell r="O2737">
            <v>0</v>
          </cell>
          <cell r="P2737">
            <v>0</v>
          </cell>
          <cell r="Q2737">
            <v>0</v>
          </cell>
        </row>
        <row r="2738">
          <cell r="B2738" t="str">
            <v>30417041302</v>
          </cell>
          <cell r="C2738" t="str">
            <v>30417</v>
          </cell>
          <cell r="D2738">
            <v>1302</v>
          </cell>
          <cell r="E2738">
            <v>88200</v>
          </cell>
          <cell r="F2738">
            <v>0</v>
          </cell>
          <cell r="G2738">
            <v>0</v>
          </cell>
          <cell r="H2738">
            <v>0</v>
          </cell>
          <cell r="I2738">
            <v>0</v>
          </cell>
          <cell r="J2738">
            <v>0</v>
          </cell>
          <cell r="K2738">
            <v>0</v>
          </cell>
          <cell r="L2738">
            <v>0</v>
          </cell>
          <cell r="M2738">
            <v>0</v>
          </cell>
          <cell r="N2738">
            <v>0</v>
          </cell>
          <cell r="O2738">
            <v>0</v>
          </cell>
          <cell r="P2738">
            <v>0</v>
          </cell>
          <cell r="Q2738">
            <v>0</v>
          </cell>
        </row>
        <row r="2739">
          <cell r="B2739" t="str">
            <v>30417042103</v>
          </cell>
          <cell r="C2739" t="str">
            <v>30417</v>
          </cell>
          <cell r="D2739">
            <v>2103</v>
          </cell>
          <cell r="E2739">
            <v>46300</v>
          </cell>
          <cell r="F2739">
            <v>0</v>
          </cell>
          <cell r="G2739">
            <v>0</v>
          </cell>
          <cell r="H2739">
            <v>0</v>
          </cell>
          <cell r="I2739">
            <v>0</v>
          </cell>
          <cell r="J2739">
            <v>0</v>
          </cell>
          <cell r="K2739">
            <v>0</v>
          </cell>
          <cell r="L2739">
            <v>0</v>
          </cell>
          <cell r="M2739">
            <v>0</v>
          </cell>
          <cell r="N2739">
            <v>0</v>
          </cell>
          <cell r="O2739">
            <v>0</v>
          </cell>
          <cell r="P2739">
            <v>0</v>
          </cell>
          <cell r="Q2739">
            <v>0</v>
          </cell>
        </row>
        <row r="2740">
          <cell r="B2740" t="str">
            <v>30417042201</v>
          </cell>
          <cell r="C2740" t="str">
            <v>30417</v>
          </cell>
          <cell r="D2740">
            <v>2201</v>
          </cell>
          <cell r="E2740">
            <v>1300</v>
          </cell>
          <cell r="F2740">
            <v>0</v>
          </cell>
          <cell r="G2740">
            <v>0</v>
          </cell>
          <cell r="H2740">
            <v>0</v>
          </cell>
          <cell r="I2740">
            <v>0</v>
          </cell>
          <cell r="J2740">
            <v>0</v>
          </cell>
          <cell r="K2740">
            <v>0</v>
          </cell>
          <cell r="L2740">
            <v>0</v>
          </cell>
          <cell r="M2740">
            <v>0</v>
          </cell>
          <cell r="N2740">
            <v>0</v>
          </cell>
          <cell r="O2740">
            <v>0</v>
          </cell>
          <cell r="P2740">
            <v>0</v>
          </cell>
          <cell r="Q2740">
            <v>0</v>
          </cell>
        </row>
        <row r="2741">
          <cell r="B2741" t="str">
            <v>30417042202</v>
          </cell>
          <cell r="C2741" t="str">
            <v>30417</v>
          </cell>
          <cell r="D2741">
            <v>2202</v>
          </cell>
          <cell r="E2741">
            <v>240751</v>
          </cell>
          <cell r="F2741">
            <v>0</v>
          </cell>
          <cell r="G2741">
            <v>0</v>
          </cell>
          <cell r="H2741">
            <v>0</v>
          </cell>
          <cell r="I2741">
            <v>0</v>
          </cell>
          <cell r="J2741">
            <v>0</v>
          </cell>
          <cell r="K2741">
            <v>0</v>
          </cell>
          <cell r="L2741">
            <v>0</v>
          </cell>
          <cell r="M2741">
            <v>0</v>
          </cell>
          <cell r="N2741">
            <v>0</v>
          </cell>
          <cell r="O2741">
            <v>0</v>
          </cell>
          <cell r="P2741">
            <v>0</v>
          </cell>
          <cell r="Q2741">
            <v>0</v>
          </cell>
        </row>
        <row r="2742">
          <cell r="B2742" t="str">
            <v>30417042207</v>
          </cell>
          <cell r="C2742" t="str">
            <v>30417</v>
          </cell>
          <cell r="D2742">
            <v>2207</v>
          </cell>
          <cell r="E2742">
            <v>31142</v>
          </cell>
          <cell r="F2742">
            <v>0</v>
          </cell>
          <cell r="G2742">
            <v>0</v>
          </cell>
          <cell r="H2742">
            <v>0</v>
          </cell>
          <cell r="I2742">
            <v>0</v>
          </cell>
          <cell r="J2742">
            <v>0</v>
          </cell>
          <cell r="K2742">
            <v>0</v>
          </cell>
          <cell r="L2742">
            <v>0</v>
          </cell>
          <cell r="M2742">
            <v>0</v>
          </cell>
          <cell r="N2742">
            <v>0</v>
          </cell>
          <cell r="O2742">
            <v>0</v>
          </cell>
          <cell r="P2742">
            <v>0</v>
          </cell>
          <cell r="Q2742">
            <v>0</v>
          </cell>
        </row>
        <row r="2743">
          <cell r="B2743" t="str">
            <v>30417042208</v>
          </cell>
          <cell r="C2743" t="str">
            <v>30417</v>
          </cell>
          <cell r="D2743">
            <v>2208</v>
          </cell>
          <cell r="E2743">
            <v>40297</v>
          </cell>
          <cell r="F2743">
            <v>0</v>
          </cell>
          <cell r="G2743">
            <v>0</v>
          </cell>
          <cell r="H2743">
            <v>0</v>
          </cell>
          <cell r="I2743">
            <v>0</v>
          </cell>
          <cell r="J2743">
            <v>0</v>
          </cell>
          <cell r="K2743">
            <v>0</v>
          </cell>
          <cell r="L2743">
            <v>0</v>
          </cell>
          <cell r="M2743">
            <v>0</v>
          </cell>
          <cell r="N2743">
            <v>0</v>
          </cell>
          <cell r="O2743">
            <v>0</v>
          </cell>
          <cell r="P2743">
            <v>0</v>
          </cell>
          <cell r="Q2743">
            <v>0</v>
          </cell>
        </row>
        <row r="2744">
          <cell r="B2744" t="str">
            <v>30417042306</v>
          </cell>
          <cell r="C2744" t="str">
            <v>30417</v>
          </cell>
          <cell r="D2744">
            <v>2306</v>
          </cell>
          <cell r="E2744">
            <v>130700</v>
          </cell>
          <cell r="F2744">
            <v>0</v>
          </cell>
          <cell r="G2744">
            <v>0</v>
          </cell>
          <cell r="H2744">
            <v>0</v>
          </cell>
          <cell r="I2744">
            <v>0</v>
          </cell>
          <cell r="J2744">
            <v>0</v>
          </cell>
          <cell r="K2744">
            <v>0</v>
          </cell>
          <cell r="L2744">
            <v>0</v>
          </cell>
          <cell r="M2744">
            <v>0</v>
          </cell>
          <cell r="N2744">
            <v>0</v>
          </cell>
          <cell r="O2744">
            <v>0</v>
          </cell>
          <cell r="P2744">
            <v>0</v>
          </cell>
          <cell r="Q2744">
            <v>0</v>
          </cell>
        </row>
        <row r="2745">
          <cell r="B2745" t="str">
            <v>30417042701</v>
          </cell>
          <cell r="C2745" t="str">
            <v>30417</v>
          </cell>
          <cell r="D2745">
            <v>2701</v>
          </cell>
          <cell r="E2745">
            <v>577000</v>
          </cell>
          <cell r="F2745">
            <v>0</v>
          </cell>
          <cell r="G2745">
            <v>0</v>
          </cell>
          <cell r="H2745">
            <v>0</v>
          </cell>
          <cell r="I2745">
            <v>0</v>
          </cell>
          <cell r="J2745">
            <v>0</v>
          </cell>
          <cell r="K2745">
            <v>0</v>
          </cell>
          <cell r="L2745">
            <v>0</v>
          </cell>
          <cell r="M2745">
            <v>0</v>
          </cell>
          <cell r="N2745">
            <v>0</v>
          </cell>
          <cell r="O2745">
            <v>0</v>
          </cell>
          <cell r="P2745">
            <v>0</v>
          </cell>
          <cell r="Q2745">
            <v>0</v>
          </cell>
        </row>
        <row r="2746">
          <cell r="B2746" t="str">
            <v>30417042702</v>
          </cell>
          <cell r="C2746" t="str">
            <v>30417</v>
          </cell>
          <cell r="D2746">
            <v>2702</v>
          </cell>
          <cell r="E2746">
            <v>4400</v>
          </cell>
          <cell r="F2746">
            <v>0</v>
          </cell>
          <cell r="G2746">
            <v>0</v>
          </cell>
          <cell r="H2746">
            <v>0</v>
          </cell>
          <cell r="I2746">
            <v>0</v>
          </cell>
          <cell r="J2746">
            <v>0</v>
          </cell>
          <cell r="K2746">
            <v>0</v>
          </cell>
          <cell r="L2746">
            <v>0</v>
          </cell>
          <cell r="M2746">
            <v>0</v>
          </cell>
          <cell r="N2746">
            <v>0</v>
          </cell>
          <cell r="O2746">
            <v>0</v>
          </cell>
          <cell r="P2746">
            <v>0</v>
          </cell>
          <cell r="Q2746">
            <v>0</v>
          </cell>
        </row>
        <row r="2747">
          <cell r="B2747" t="str">
            <v>30417042705</v>
          </cell>
          <cell r="C2747" t="str">
            <v>30417</v>
          </cell>
          <cell r="D2747">
            <v>2705</v>
          </cell>
          <cell r="E2747">
            <v>11000</v>
          </cell>
          <cell r="F2747">
            <v>0</v>
          </cell>
          <cell r="G2747">
            <v>0</v>
          </cell>
          <cell r="H2747">
            <v>0</v>
          </cell>
          <cell r="I2747">
            <v>0</v>
          </cell>
          <cell r="J2747">
            <v>0</v>
          </cell>
          <cell r="K2747">
            <v>0</v>
          </cell>
          <cell r="L2747">
            <v>0</v>
          </cell>
          <cell r="M2747">
            <v>0</v>
          </cell>
          <cell r="N2747">
            <v>0</v>
          </cell>
          <cell r="O2747">
            <v>0</v>
          </cell>
          <cell r="P2747">
            <v>0</v>
          </cell>
          <cell r="Q2747">
            <v>0</v>
          </cell>
        </row>
        <row r="2748">
          <cell r="B2748" t="str">
            <v>30417042900</v>
          </cell>
          <cell r="C2748" t="str">
            <v>30417</v>
          </cell>
          <cell r="D2748">
            <v>2900</v>
          </cell>
          <cell r="E2748">
            <v>201600</v>
          </cell>
          <cell r="F2748">
            <v>0</v>
          </cell>
          <cell r="G2748">
            <v>0</v>
          </cell>
          <cell r="H2748">
            <v>0</v>
          </cell>
          <cell r="I2748">
            <v>0</v>
          </cell>
          <cell r="J2748">
            <v>0</v>
          </cell>
          <cell r="K2748">
            <v>0</v>
          </cell>
          <cell r="L2748">
            <v>0</v>
          </cell>
          <cell r="M2748">
            <v>0</v>
          </cell>
          <cell r="N2748">
            <v>0</v>
          </cell>
          <cell r="O2748">
            <v>0</v>
          </cell>
          <cell r="P2748">
            <v>0</v>
          </cell>
          <cell r="Q2748">
            <v>0</v>
          </cell>
        </row>
        <row r="2749">
          <cell r="B2749" t="str">
            <v>30417042907</v>
          </cell>
          <cell r="C2749" t="str">
            <v>30417</v>
          </cell>
          <cell r="D2749">
            <v>2907</v>
          </cell>
          <cell r="E2749">
            <v>72700</v>
          </cell>
          <cell r="F2749">
            <v>0</v>
          </cell>
          <cell r="G2749">
            <v>0</v>
          </cell>
          <cell r="H2749">
            <v>0</v>
          </cell>
          <cell r="I2749">
            <v>0</v>
          </cell>
          <cell r="J2749">
            <v>0</v>
          </cell>
          <cell r="K2749">
            <v>0</v>
          </cell>
          <cell r="L2749">
            <v>0</v>
          </cell>
          <cell r="M2749">
            <v>0</v>
          </cell>
          <cell r="N2749">
            <v>0</v>
          </cell>
          <cell r="O2749">
            <v>0</v>
          </cell>
          <cell r="P2749">
            <v>0</v>
          </cell>
          <cell r="Q2749">
            <v>0</v>
          </cell>
        </row>
        <row r="2750">
          <cell r="B2750" t="str">
            <v>30417042908</v>
          </cell>
          <cell r="C2750" t="str">
            <v>30417</v>
          </cell>
          <cell r="D2750">
            <v>2908</v>
          </cell>
          <cell r="E2750">
            <v>3700</v>
          </cell>
          <cell r="F2750">
            <v>0</v>
          </cell>
          <cell r="G2750">
            <v>0</v>
          </cell>
          <cell r="H2750">
            <v>0</v>
          </cell>
          <cell r="I2750">
            <v>0</v>
          </cell>
          <cell r="J2750">
            <v>0</v>
          </cell>
          <cell r="K2750">
            <v>0</v>
          </cell>
          <cell r="L2750">
            <v>0</v>
          </cell>
          <cell r="M2750">
            <v>0</v>
          </cell>
          <cell r="N2750">
            <v>0</v>
          </cell>
          <cell r="O2750">
            <v>0</v>
          </cell>
          <cell r="P2750">
            <v>0</v>
          </cell>
          <cell r="Q2750">
            <v>0</v>
          </cell>
        </row>
        <row r="2751">
          <cell r="B2751" t="str">
            <v>30417043101</v>
          </cell>
          <cell r="C2751" t="str">
            <v>30417</v>
          </cell>
          <cell r="D2751">
            <v>3101</v>
          </cell>
          <cell r="E2751">
            <v>72600</v>
          </cell>
          <cell r="F2751">
            <v>0</v>
          </cell>
          <cell r="G2751">
            <v>0</v>
          </cell>
          <cell r="H2751">
            <v>0</v>
          </cell>
          <cell r="I2751">
            <v>0</v>
          </cell>
          <cell r="J2751">
            <v>0</v>
          </cell>
          <cell r="K2751">
            <v>0</v>
          </cell>
          <cell r="L2751">
            <v>0</v>
          </cell>
          <cell r="M2751">
            <v>0</v>
          </cell>
          <cell r="N2751">
            <v>0</v>
          </cell>
          <cell r="O2751">
            <v>0</v>
          </cell>
          <cell r="P2751">
            <v>0</v>
          </cell>
          <cell r="Q2751">
            <v>0</v>
          </cell>
        </row>
        <row r="2752">
          <cell r="B2752" t="str">
            <v>30417043103</v>
          </cell>
          <cell r="C2752" t="str">
            <v>30417</v>
          </cell>
          <cell r="D2752">
            <v>3103</v>
          </cell>
          <cell r="E2752">
            <v>21100</v>
          </cell>
          <cell r="F2752">
            <v>0</v>
          </cell>
          <cell r="G2752">
            <v>0</v>
          </cell>
          <cell r="H2752">
            <v>0</v>
          </cell>
          <cell r="I2752">
            <v>0</v>
          </cell>
          <cell r="J2752">
            <v>0</v>
          </cell>
          <cell r="K2752">
            <v>0</v>
          </cell>
          <cell r="L2752">
            <v>0</v>
          </cell>
          <cell r="M2752">
            <v>0</v>
          </cell>
          <cell r="N2752">
            <v>0</v>
          </cell>
          <cell r="O2752">
            <v>0</v>
          </cell>
          <cell r="P2752">
            <v>0</v>
          </cell>
          <cell r="Q2752">
            <v>0</v>
          </cell>
        </row>
        <row r="2753">
          <cell r="B2753" t="str">
            <v>30417043106</v>
          </cell>
          <cell r="C2753" t="str">
            <v>30417</v>
          </cell>
          <cell r="D2753">
            <v>3106</v>
          </cell>
          <cell r="E2753">
            <v>300</v>
          </cell>
          <cell r="F2753">
            <v>0</v>
          </cell>
          <cell r="G2753">
            <v>0</v>
          </cell>
          <cell r="H2753">
            <v>0</v>
          </cell>
          <cell r="I2753">
            <v>0</v>
          </cell>
          <cell r="J2753">
            <v>0</v>
          </cell>
          <cell r="K2753">
            <v>0</v>
          </cell>
          <cell r="L2753">
            <v>0</v>
          </cell>
          <cell r="M2753">
            <v>0</v>
          </cell>
          <cell r="N2753">
            <v>0</v>
          </cell>
          <cell r="O2753">
            <v>0</v>
          </cell>
          <cell r="P2753">
            <v>0</v>
          </cell>
          <cell r="Q2753">
            <v>0</v>
          </cell>
        </row>
        <row r="2754">
          <cell r="B2754" t="str">
            <v>30417043302</v>
          </cell>
          <cell r="C2754" t="str">
            <v>30417</v>
          </cell>
          <cell r="D2754">
            <v>3302</v>
          </cell>
          <cell r="E2754">
            <v>518100</v>
          </cell>
          <cell r="F2754">
            <v>0</v>
          </cell>
          <cell r="G2754">
            <v>0</v>
          </cell>
          <cell r="H2754">
            <v>0</v>
          </cell>
          <cell r="I2754">
            <v>0</v>
          </cell>
          <cell r="J2754">
            <v>0</v>
          </cell>
          <cell r="K2754">
            <v>0</v>
          </cell>
          <cell r="L2754">
            <v>0</v>
          </cell>
          <cell r="M2754">
            <v>0</v>
          </cell>
          <cell r="N2754">
            <v>0</v>
          </cell>
          <cell r="O2754">
            <v>0</v>
          </cell>
          <cell r="P2754">
            <v>0</v>
          </cell>
          <cell r="Q2754">
            <v>0</v>
          </cell>
        </row>
        <row r="2755">
          <cell r="B2755" t="str">
            <v>30417043303</v>
          </cell>
          <cell r="C2755" t="str">
            <v>30417</v>
          </cell>
          <cell r="D2755">
            <v>3303</v>
          </cell>
          <cell r="E2755">
            <v>13200</v>
          </cell>
          <cell r="F2755">
            <v>0</v>
          </cell>
          <cell r="G2755">
            <v>0</v>
          </cell>
          <cell r="H2755">
            <v>0</v>
          </cell>
          <cell r="I2755">
            <v>0</v>
          </cell>
          <cell r="J2755">
            <v>0</v>
          </cell>
          <cell r="K2755">
            <v>0</v>
          </cell>
          <cell r="L2755">
            <v>0</v>
          </cell>
          <cell r="M2755">
            <v>0</v>
          </cell>
          <cell r="N2755">
            <v>0</v>
          </cell>
          <cell r="O2755">
            <v>0</v>
          </cell>
          <cell r="P2755">
            <v>0</v>
          </cell>
          <cell r="Q2755">
            <v>0</v>
          </cell>
        </row>
        <row r="2756">
          <cell r="B2756" t="str">
            <v>30418041302</v>
          </cell>
          <cell r="C2756" t="str">
            <v>30418</v>
          </cell>
          <cell r="D2756">
            <v>1302</v>
          </cell>
          <cell r="E2756">
            <v>385000</v>
          </cell>
          <cell r="F2756">
            <v>0</v>
          </cell>
          <cell r="G2756">
            <v>0</v>
          </cell>
          <cell r="H2756">
            <v>0</v>
          </cell>
          <cell r="I2756">
            <v>0</v>
          </cell>
          <cell r="J2756">
            <v>0</v>
          </cell>
          <cell r="K2756">
            <v>0</v>
          </cell>
          <cell r="L2756">
            <v>0</v>
          </cell>
          <cell r="M2756">
            <v>0</v>
          </cell>
          <cell r="N2756">
            <v>0</v>
          </cell>
          <cell r="O2756">
            <v>0</v>
          </cell>
          <cell r="P2756">
            <v>0</v>
          </cell>
          <cell r="Q2756">
            <v>0</v>
          </cell>
        </row>
        <row r="2757">
          <cell r="B2757" t="str">
            <v>30418042103</v>
          </cell>
          <cell r="C2757" t="str">
            <v>30418</v>
          </cell>
          <cell r="D2757">
            <v>2103</v>
          </cell>
          <cell r="E2757">
            <v>106100</v>
          </cell>
          <cell r="F2757">
            <v>0</v>
          </cell>
          <cell r="G2757">
            <v>0</v>
          </cell>
          <cell r="H2757">
            <v>0</v>
          </cell>
          <cell r="I2757">
            <v>0</v>
          </cell>
          <cell r="J2757">
            <v>0</v>
          </cell>
          <cell r="K2757">
            <v>0</v>
          </cell>
          <cell r="L2757">
            <v>0</v>
          </cell>
          <cell r="M2757">
            <v>0</v>
          </cell>
          <cell r="N2757">
            <v>0</v>
          </cell>
          <cell r="O2757">
            <v>0</v>
          </cell>
          <cell r="P2757">
            <v>0</v>
          </cell>
          <cell r="Q2757">
            <v>0</v>
          </cell>
        </row>
        <row r="2758">
          <cell r="B2758" t="str">
            <v>30418042201</v>
          </cell>
          <cell r="C2758" t="str">
            <v>30418</v>
          </cell>
          <cell r="D2758">
            <v>2201</v>
          </cell>
          <cell r="E2758">
            <v>22500</v>
          </cell>
          <cell r="F2758">
            <v>0</v>
          </cell>
          <cell r="G2758">
            <v>0</v>
          </cell>
          <cell r="H2758">
            <v>0</v>
          </cell>
          <cell r="I2758">
            <v>0</v>
          </cell>
          <cell r="J2758">
            <v>0</v>
          </cell>
          <cell r="K2758">
            <v>0</v>
          </cell>
          <cell r="L2758">
            <v>0</v>
          </cell>
          <cell r="M2758">
            <v>0</v>
          </cell>
          <cell r="N2758">
            <v>0</v>
          </cell>
          <cell r="O2758">
            <v>0</v>
          </cell>
          <cell r="P2758">
            <v>0</v>
          </cell>
          <cell r="Q2758">
            <v>0</v>
          </cell>
        </row>
        <row r="2759">
          <cell r="B2759" t="str">
            <v>30418042202</v>
          </cell>
          <cell r="C2759" t="str">
            <v>30418</v>
          </cell>
          <cell r="D2759">
            <v>2202</v>
          </cell>
          <cell r="E2759">
            <v>551573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0</v>
          </cell>
          <cell r="O2759">
            <v>0</v>
          </cell>
          <cell r="P2759">
            <v>0</v>
          </cell>
          <cell r="Q2759">
            <v>0</v>
          </cell>
        </row>
        <row r="2760">
          <cell r="B2760" t="str">
            <v>30418042207</v>
          </cell>
          <cell r="C2760" t="str">
            <v>30418</v>
          </cell>
          <cell r="D2760">
            <v>2207</v>
          </cell>
          <cell r="E2760">
            <v>132880</v>
          </cell>
          <cell r="F2760">
            <v>0</v>
          </cell>
          <cell r="G2760">
            <v>0</v>
          </cell>
          <cell r="H2760">
            <v>0</v>
          </cell>
          <cell r="I2760">
            <v>0</v>
          </cell>
          <cell r="J2760">
            <v>0</v>
          </cell>
          <cell r="K2760">
            <v>0</v>
          </cell>
          <cell r="L2760">
            <v>0</v>
          </cell>
          <cell r="M2760">
            <v>0</v>
          </cell>
          <cell r="N2760">
            <v>0</v>
          </cell>
          <cell r="O2760">
            <v>0</v>
          </cell>
          <cell r="P2760">
            <v>0</v>
          </cell>
          <cell r="Q2760">
            <v>0</v>
          </cell>
        </row>
        <row r="2761">
          <cell r="B2761" t="str">
            <v>30418042208</v>
          </cell>
          <cell r="C2761" t="str">
            <v>30418</v>
          </cell>
          <cell r="D2761">
            <v>2208</v>
          </cell>
          <cell r="E2761">
            <v>33578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</row>
        <row r="2762">
          <cell r="B2762" t="str">
            <v>30418042306</v>
          </cell>
          <cell r="C2762" t="str">
            <v>30418</v>
          </cell>
          <cell r="D2762">
            <v>2306</v>
          </cell>
          <cell r="E2762">
            <v>98000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</row>
        <row r="2763">
          <cell r="B2763" t="str">
            <v>30418042701</v>
          </cell>
          <cell r="C2763" t="str">
            <v>30418</v>
          </cell>
          <cell r="D2763">
            <v>2701</v>
          </cell>
          <cell r="E2763">
            <v>262700</v>
          </cell>
          <cell r="F2763">
            <v>0</v>
          </cell>
          <cell r="G2763">
            <v>0</v>
          </cell>
          <cell r="H2763">
            <v>0</v>
          </cell>
          <cell r="I2763">
            <v>0</v>
          </cell>
          <cell r="J2763">
            <v>0</v>
          </cell>
          <cell r="K2763">
            <v>0</v>
          </cell>
          <cell r="L2763">
            <v>0</v>
          </cell>
          <cell r="M2763">
            <v>0</v>
          </cell>
          <cell r="N2763">
            <v>0</v>
          </cell>
          <cell r="O2763">
            <v>0</v>
          </cell>
          <cell r="P2763">
            <v>0</v>
          </cell>
          <cell r="Q2763">
            <v>0</v>
          </cell>
        </row>
        <row r="2764">
          <cell r="B2764" t="str">
            <v>30418042702</v>
          </cell>
          <cell r="C2764" t="str">
            <v>30418</v>
          </cell>
          <cell r="D2764">
            <v>2702</v>
          </cell>
          <cell r="E2764">
            <v>30000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</row>
        <row r="2765">
          <cell r="B2765" t="str">
            <v>30418042705</v>
          </cell>
          <cell r="C2765" t="str">
            <v>30418</v>
          </cell>
          <cell r="D2765">
            <v>2705</v>
          </cell>
          <cell r="E2765">
            <v>20000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</row>
        <row r="2766">
          <cell r="B2766" t="str">
            <v>30418042800</v>
          </cell>
          <cell r="C2766" t="str">
            <v>30418</v>
          </cell>
          <cell r="D2766">
            <v>2800</v>
          </cell>
          <cell r="E2766">
            <v>3841500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</row>
        <row r="2767">
          <cell r="B2767" t="str">
            <v>30418042802</v>
          </cell>
          <cell r="C2767" t="str">
            <v>30418</v>
          </cell>
          <cell r="D2767">
            <v>2802</v>
          </cell>
          <cell r="E2767">
            <v>793883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</row>
        <row r="2768">
          <cell r="B2768" t="str">
            <v>30418042900</v>
          </cell>
          <cell r="C2768" t="str">
            <v>30418</v>
          </cell>
          <cell r="D2768">
            <v>2900</v>
          </cell>
          <cell r="E2768">
            <v>231100</v>
          </cell>
          <cell r="F2768">
            <v>0</v>
          </cell>
          <cell r="G2768">
            <v>0</v>
          </cell>
          <cell r="H2768">
            <v>0</v>
          </cell>
          <cell r="I2768">
            <v>0</v>
          </cell>
          <cell r="J2768">
            <v>0</v>
          </cell>
          <cell r="K2768">
            <v>0</v>
          </cell>
          <cell r="L2768">
            <v>0</v>
          </cell>
          <cell r="M2768">
            <v>0</v>
          </cell>
          <cell r="N2768">
            <v>0</v>
          </cell>
          <cell r="O2768">
            <v>0</v>
          </cell>
          <cell r="P2768">
            <v>0</v>
          </cell>
          <cell r="Q2768">
            <v>0</v>
          </cell>
        </row>
        <row r="2769">
          <cell r="B2769" t="str">
            <v>30418042908</v>
          </cell>
          <cell r="C2769" t="str">
            <v>30418</v>
          </cell>
          <cell r="D2769">
            <v>2908</v>
          </cell>
          <cell r="E2769">
            <v>32100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0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</row>
        <row r="2770">
          <cell r="B2770" t="str">
            <v>30418043101</v>
          </cell>
          <cell r="C2770" t="str">
            <v>30418</v>
          </cell>
          <cell r="D2770">
            <v>3101</v>
          </cell>
          <cell r="E2770">
            <v>165600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</row>
        <row r="2771">
          <cell r="B2771" t="str">
            <v>30418043103</v>
          </cell>
          <cell r="C2771" t="str">
            <v>30418</v>
          </cell>
          <cell r="D2771">
            <v>3103</v>
          </cell>
          <cell r="E2771">
            <v>107600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</row>
        <row r="2772">
          <cell r="B2772" t="str">
            <v>30418043106</v>
          </cell>
          <cell r="C2772" t="str">
            <v>30418</v>
          </cell>
          <cell r="D2772">
            <v>3106</v>
          </cell>
          <cell r="E2772">
            <v>3400</v>
          </cell>
          <cell r="F2772">
            <v>0</v>
          </cell>
          <cell r="G2772">
            <v>0</v>
          </cell>
          <cell r="H2772">
            <v>0</v>
          </cell>
          <cell r="I2772">
            <v>0</v>
          </cell>
          <cell r="J2772">
            <v>0</v>
          </cell>
          <cell r="K2772">
            <v>0</v>
          </cell>
          <cell r="L2772">
            <v>0</v>
          </cell>
          <cell r="M2772">
            <v>0</v>
          </cell>
          <cell r="N2772">
            <v>0</v>
          </cell>
          <cell r="O2772">
            <v>0</v>
          </cell>
          <cell r="P2772">
            <v>0</v>
          </cell>
          <cell r="Q2772">
            <v>0</v>
          </cell>
        </row>
        <row r="2773">
          <cell r="B2773" t="str">
            <v>30418043110</v>
          </cell>
          <cell r="C2773" t="str">
            <v>30418</v>
          </cell>
          <cell r="D2773">
            <v>3110</v>
          </cell>
          <cell r="E2773">
            <v>102100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0</v>
          </cell>
          <cell r="L2773">
            <v>0</v>
          </cell>
          <cell r="M2773">
            <v>0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</row>
        <row r="2774">
          <cell r="B2774" t="str">
            <v>30418043302</v>
          </cell>
          <cell r="C2774" t="str">
            <v>30418</v>
          </cell>
          <cell r="D2774">
            <v>3302</v>
          </cell>
          <cell r="E2774">
            <v>529700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</row>
        <row r="2775">
          <cell r="B2775" t="str">
            <v>30418043303</v>
          </cell>
          <cell r="C2775" t="str">
            <v>30418</v>
          </cell>
          <cell r="D2775">
            <v>3303</v>
          </cell>
          <cell r="E2775">
            <v>78600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</row>
        <row r="2776">
          <cell r="B2776" t="str">
            <v>30418043401</v>
          </cell>
          <cell r="C2776" t="str">
            <v>30418</v>
          </cell>
          <cell r="D2776">
            <v>3401</v>
          </cell>
          <cell r="E2776">
            <v>30100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</row>
        <row r="2777">
          <cell r="B2777" t="str">
            <v>30418043419</v>
          </cell>
          <cell r="C2777" t="str">
            <v>30418</v>
          </cell>
          <cell r="D2777">
            <v>3419</v>
          </cell>
          <cell r="E2777">
            <v>227322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</row>
        <row r="2778">
          <cell r="B2778" t="str">
            <v>30419041302</v>
          </cell>
          <cell r="C2778" t="str">
            <v>30419</v>
          </cell>
          <cell r="D2778">
            <v>1302</v>
          </cell>
          <cell r="E2778">
            <v>2788700</v>
          </cell>
          <cell r="F2778">
            <v>0</v>
          </cell>
          <cell r="G2778">
            <v>0</v>
          </cell>
          <cell r="H2778">
            <v>0</v>
          </cell>
          <cell r="I2778">
            <v>0</v>
          </cell>
          <cell r="J2778">
            <v>0</v>
          </cell>
          <cell r="K2778">
            <v>0</v>
          </cell>
          <cell r="L2778">
            <v>0</v>
          </cell>
          <cell r="M2778">
            <v>0</v>
          </cell>
          <cell r="N2778">
            <v>0</v>
          </cell>
          <cell r="O2778">
            <v>0</v>
          </cell>
          <cell r="P2778">
            <v>0</v>
          </cell>
          <cell r="Q2778">
            <v>0</v>
          </cell>
        </row>
        <row r="2779">
          <cell r="B2779" t="str">
            <v>30419042103</v>
          </cell>
          <cell r="C2779" t="str">
            <v>30419</v>
          </cell>
          <cell r="D2779">
            <v>2103</v>
          </cell>
          <cell r="E2779">
            <v>69500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</row>
        <row r="2780">
          <cell r="B2780" t="str">
            <v>30419042201</v>
          </cell>
          <cell r="C2780" t="str">
            <v>30419</v>
          </cell>
          <cell r="D2780">
            <v>2201</v>
          </cell>
          <cell r="E2780">
            <v>11300</v>
          </cell>
          <cell r="F2780">
            <v>0</v>
          </cell>
          <cell r="G2780">
            <v>0</v>
          </cell>
          <cell r="H2780">
            <v>0</v>
          </cell>
          <cell r="I2780">
            <v>0</v>
          </cell>
          <cell r="J2780">
            <v>0</v>
          </cell>
          <cell r="K2780">
            <v>0</v>
          </cell>
          <cell r="L2780">
            <v>0</v>
          </cell>
          <cell r="M2780">
            <v>0</v>
          </cell>
          <cell r="N2780">
            <v>0</v>
          </cell>
          <cell r="O2780">
            <v>0</v>
          </cell>
          <cell r="P2780">
            <v>0</v>
          </cell>
          <cell r="Q2780">
            <v>0</v>
          </cell>
        </row>
        <row r="2781">
          <cell r="B2781" t="str">
            <v>30419042202</v>
          </cell>
          <cell r="C2781" t="str">
            <v>30419</v>
          </cell>
          <cell r="D2781">
            <v>2202</v>
          </cell>
          <cell r="E2781">
            <v>468339</v>
          </cell>
          <cell r="F2781">
            <v>0</v>
          </cell>
          <cell r="G2781">
            <v>0</v>
          </cell>
          <cell r="H2781">
            <v>0</v>
          </cell>
          <cell r="I2781">
            <v>0</v>
          </cell>
          <cell r="J2781">
            <v>0</v>
          </cell>
          <cell r="K2781">
            <v>0</v>
          </cell>
          <cell r="L2781">
            <v>0</v>
          </cell>
          <cell r="M2781">
            <v>0</v>
          </cell>
          <cell r="N2781">
            <v>0</v>
          </cell>
          <cell r="O2781">
            <v>0</v>
          </cell>
          <cell r="P2781">
            <v>0</v>
          </cell>
          <cell r="Q2781">
            <v>0</v>
          </cell>
        </row>
        <row r="2782">
          <cell r="B2782" t="str">
            <v>30419042207</v>
          </cell>
          <cell r="C2782" t="str">
            <v>30419</v>
          </cell>
          <cell r="D2782">
            <v>2207</v>
          </cell>
          <cell r="E2782">
            <v>28638</v>
          </cell>
          <cell r="F2782">
            <v>0</v>
          </cell>
          <cell r="G2782">
            <v>0</v>
          </cell>
          <cell r="H2782">
            <v>0</v>
          </cell>
          <cell r="I2782">
            <v>0</v>
          </cell>
          <cell r="J2782">
            <v>0</v>
          </cell>
          <cell r="K2782">
            <v>0</v>
          </cell>
          <cell r="L2782">
            <v>0</v>
          </cell>
          <cell r="M2782">
            <v>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</row>
        <row r="2783">
          <cell r="B2783" t="str">
            <v>30419042208</v>
          </cell>
          <cell r="C2783" t="str">
            <v>30419</v>
          </cell>
          <cell r="D2783">
            <v>2208</v>
          </cell>
          <cell r="E2783">
            <v>15692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</row>
        <row r="2784">
          <cell r="B2784" t="str">
            <v>30419042306</v>
          </cell>
          <cell r="C2784" t="str">
            <v>30419</v>
          </cell>
          <cell r="D2784">
            <v>2306</v>
          </cell>
          <cell r="E2784">
            <v>2909679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</row>
        <row r="2785">
          <cell r="B2785" t="str">
            <v>30419042701</v>
          </cell>
          <cell r="C2785" t="str">
            <v>30419</v>
          </cell>
          <cell r="D2785">
            <v>2701</v>
          </cell>
          <cell r="E2785">
            <v>107200</v>
          </cell>
          <cell r="F2785">
            <v>0</v>
          </cell>
          <cell r="G2785">
            <v>0</v>
          </cell>
          <cell r="H2785">
            <v>0</v>
          </cell>
          <cell r="I2785">
            <v>0</v>
          </cell>
          <cell r="J2785">
            <v>0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</row>
        <row r="2786">
          <cell r="B2786" t="str">
            <v>30419042702</v>
          </cell>
          <cell r="C2786" t="str">
            <v>30419</v>
          </cell>
          <cell r="D2786">
            <v>2702</v>
          </cell>
          <cell r="E2786">
            <v>14615</v>
          </cell>
          <cell r="F2786">
            <v>0</v>
          </cell>
          <cell r="G2786">
            <v>0</v>
          </cell>
          <cell r="H2786">
            <v>0</v>
          </cell>
          <cell r="I2786">
            <v>0</v>
          </cell>
          <cell r="J2786">
            <v>0</v>
          </cell>
          <cell r="K2786">
            <v>0</v>
          </cell>
          <cell r="L2786">
            <v>0</v>
          </cell>
          <cell r="M2786">
            <v>0</v>
          </cell>
          <cell r="N2786">
            <v>0</v>
          </cell>
          <cell r="O2786">
            <v>0</v>
          </cell>
          <cell r="P2786">
            <v>0</v>
          </cell>
          <cell r="Q2786">
            <v>0</v>
          </cell>
        </row>
        <row r="2787">
          <cell r="B2787" t="str">
            <v>30419042705</v>
          </cell>
          <cell r="C2787" t="str">
            <v>30419</v>
          </cell>
          <cell r="D2787">
            <v>2705</v>
          </cell>
          <cell r="E2787">
            <v>72000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</row>
        <row r="2788">
          <cell r="B2788" t="str">
            <v>30419042900</v>
          </cell>
          <cell r="C2788" t="str">
            <v>30419</v>
          </cell>
          <cell r="D2788">
            <v>2900</v>
          </cell>
          <cell r="E2788">
            <v>300185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</row>
        <row r="2789">
          <cell r="B2789" t="str">
            <v>30419042907</v>
          </cell>
          <cell r="C2789" t="str">
            <v>30419</v>
          </cell>
          <cell r="D2789">
            <v>2907</v>
          </cell>
          <cell r="E2789">
            <v>33836</v>
          </cell>
          <cell r="F2789">
            <v>0</v>
          </cell>
          <cell r="G2789">
            <v>0</v>
          </cell>
          <cell r="H2789">
            <v>0</v>
          </cell>
          <cell r="I2789">
            <v>0</v>
          </cell>
          <cell r="J2789">
            <v>0</v>
          </cell>
          <cell r="K2789">
            <v>0</v>
          </cell>
          <cell r="L2789">
            <v>0</v>
          </cell>
          <cell r="M2789">
            <v>0</v>
          </cell>
          <cell r="N2789">
            <v>0</v>
          </cell>
          <cell r="O2789">
            <v>0</v>
          </cell>
          <cell r="P2789">
            <v>0</v>
          </cell>
          <cell r="Q2789">
            <v>0</v>
          </cell>
        </row>
        <row r="2790">
          <cell r="B2790" t="str">
            <v>30419042908</v>
          </cell>
          <cell r="C2790" t="str">
            <v>30419</v>
          </cell>
          <cell r="D2790">
            <v>2908</v>
          </cell>
          <cell r="E2790">
            <v>32639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</row>
        <row r="2791">
          <cell r="B2791" t="str">
            <v>30419043101</v>
          </cell>
          <cell r="C2791" t="str">
            <v>30419</v>
          </cell>
          <cell r="D2791">
            <v>3101</v>
          </cell>
          <cell r="E2791">
            <v>91800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</row>
        <row r="2792">
          <cell r="B2792" t="str">
            <v>30419043103</v>
          </cell>
          <cell r="C2792" t="str">
            <v>30419</v>
          </cell>
          <cell r="D2792">
            <v>3103</v>
          </cell>
          <cell r="E2792">
            <v>82000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</row>
        <row r="2793">
          <cell r="B2793" t="str">
            <v>30419043106</v>
          </cell>
          <cell r="C2793" t="str">
            <v>30419</v>
          </cell>
          <cell r="D2793">
            <v>3106</v>
          </cell>
          <cell r="E2793">
            <v>14100</v>
          </cell>
          <cell r="F2793">
            <v>0</v>
          </cell>
          <cell r="G2793">
            <v>0</v>
          </cell>
          <cell r="H2793">
            <v>0</v>
          </cell>
          <cell r="I2793">
            <v>0</v>
          </cell>
          <cell r="J2793">
            <v>0</v>
          </cell>
          <cell r="K2793">
            <v>0</v>
          </cell>
          <cell r="L2793">
            <v>0</v>
          </cell>
          <cell r="M2793">
            <v>0</v>
          </cell>
          <cell r="N2793">
            <v>0</v>
          </cell>
          <cell r="O2793">
            <v>0</v>
          </cell>
          <cell r="P2793">
            <v>0</v>
          </cell>
          <cell r="Q2793">
            <v>0</v>
          </cell>
        </row>
        <row r="2794">
          <cell r="B2794" t="str">
            <v>30419043110</v>
          </cell>
          <cell r="C2794" t="str">
            <v>30419</v>
          </cell>
          <cell r="D2794">
            <v>3110</v>
          </cell>
          <cell r="E2794">
            <v>190700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0</v>
          </cell>
          <cell r="M2794">
            <v>0</v>
          </cell>
          <cell r="N2794">
            <v>0</v>
          </cell>
          <cell r="O2794">
            <v>0</v>
          </cell>
          <cell r="P2794">
            <v>0</v>
          </cell>
          <cell r="Q2794">
            <v>0</v>
          </cell>
        </row>
        <row r="2795">
          <cell r="B2795" t="str">
            <v>30419043302</v>
          </cell>
          <cell r="C2795" t="str">
            <v>30419</v>
          </cell>
          <cell r="D2795">
            <v>3302</v>
          </cell>
          <cell r="E2795">
            <v>151200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</row>
        <row r="2796">
          <cell r="B2796" t="str">
            <v>30419043303</v>
          </cell>
          <cell r="C2796" t="str">
            <v>30419</v>
          </cell>
          <cell r="D2796">
            <v>3303</v>
          </cell>
          <cell r="E2796">
            <v>312400</v>
          </cell>
          <cell r="F2796">
            <v>0</v>
          </cell>
          <cell r="G2796">
            <v>0</v>
          </cell>
          <cell r="H2796">
            <v>0</v>
          </cell>
          <cell r="I2796">
            <v>0</v>
          </cell>
          <cell r="J2796">
            <v>0</v>
          </cell>
          <cell r="K2796">
            <v>0</v>
          </cell>
          <cell r="L2796">
            <v>0</v>
          </cell>
          <cell r="M2796">
            <v>0</v>
          </cell>
          <cell r="N2796">
            <v>0</v>
          </cell>
          <cell r="O2796">
            <v>0</v>
          </cell>
          <cell r="P2796">
            <v>0</v>
          </cell>
          <cell r="Q2796">
            <v>0</v>
          </cell>
        </row>
        <row r="2797">
          <cell r="B2797" t="str">
            <v>30419043401</v>
          </cell>
          <cell r="C2797" t="str">
            <v>30419</v>
          </cell>
          <cell r="D2797">
            <v>3401</v>
          </cell>
          <cell r="E2797">
            <v>9525000</v>
          </cell>
          <cell r="F2797">
            <v>0</v>
          </cell>
          <cell r="G2797">
            <v>0</v>
          </cell>
          <cell r="H2797">
            <v>0</v>
          </cell>
          <cell r="I2797">
            <v>0</v>
          </cell>
          <cell r="J2797">
            <v>0</v>
          </cell>
          <cell r="K2797">
            <v>0</v>
          </cell>
          <cell r="L2797">
            <v>0</v>
          </cell>
          <cell r="M2797">
            <v>0</v>
          </cell>
          <cell r="N2797">
            <v>0</v>
          </cell>
          <cell r="O2797">
            <v>0</v>
          </cell>
          <cell r="P2797">
            <v>0</v>
          </cell>
          <cell r="Q2797">
            <v>0</v>
          </cell>
        </row>
        <row r="2798">
          <cell r="B2798" t="str">
            <v>30419043418</v>
          </cell>
          <cell r="C2798" t="str">
            <v>30419</v>
          </cell>
          <cell r="D2798">
            <v>3418</v>
          </cell>
          <cell r="E2798">
            <v>652600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</row>
      </sheetData>
      <sheetData sheetId="2" refreshError="1"/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id="2" name="Enero_01" displayName="Enero_01" ref="B79:F283" totalsRowShown="0" headerRowDxfId="6" dataDxfId="5" headerRowCellStyle="Millares 2" dataCellStyle="Millares 2">
  <autoFilter ref="B79:F283"/>
  <tableColumns count="5">
    <tableColumn id="1" name="MUNICIPIO" dataDxfId="4" dataCellStyle="Millares 2"/>
    <tableColumn id="2" name="MES" dataDxfId="3"/>
    <tableColumn id="3" name="FONDO" dataDxfId="2" dataCellStyle="Millares 2"/>
    <tableColumn id="5" name="MES_" dataDxfId="1" dataCellStyle="Millares 2">
      <calculatedColumnFormula>"01 ENERO"</calculatedColumnFormula>
    </tableColumn>
    <tableColumn id="4" name="VALOR" dataDxfId="0" dataCellStyle="Millares 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J47"/>
  <sheetViews>
    <sheetView showGridLines="0" zoomScale="85" zoomScaleNormal="85" zoomScaleSheetLayoutView="100" workbookViewId="0">
      <selection activeCell="C18" sqref="C18"/>
    </sheetView>
  </sheetViews>
  <sheetFormatPr baseColWidth="10" defaultColWidth="11.44140625" defaultRowHeight="13.2"/>
  <cols>
    <col min="1" max="1" width="50.5546875" style="66" customWidth="1"/>
    <col min="2" max="2" width="15.6640625" style="66" customWidth="1"/>
    <col min="3" max="3" width="13.6640625" style="66" bestFit="1" customWidth="1"/>
    <col min="4" max="4" width="25.6640625" style="66" bestFit="1" customWidth="1"/>
    <col min="5" max="5" width="18.44140625" style="66" customWidth="1"/>
    <col min="6" max="6" width="16.44140625" style="66" bestFit="1" customWidth="1"/>
    <col min="7" max="7" width="13.77734375" style="66" bestFit="1" customWidth="1"/>
    <col min="8" max="8" width="13" style="66" bestFit="1" customWidth="1"/>
    <col min="9" max="9" width="12.6640625" style="66" bestFit="1" customWidth="1"/>
    <col min="10" max="16384" width="11.44140625" style="66"/>
  </cols>
  <sheetData>
    <row r="1" spans="1:10" ht="27.75" customHeight="1" thickBot="1">
      <c r="B1" s="347" t="s">
        <v>228</v>
      </c>
      <c r="C1" s="347"/>
      <c r="D1" s="347"/>
      <c r="E1" s="347"/>
      <c r="F1" s="326"/>
      <c r="G1" s="326"/>
    </row>
    <row r="2" spans="1:10" ht="26.4">
      <c r="A2" s="327" t="s">
        <v>104</v>
      </c>
      <c r="B2" s="328" t="s">
        <v>223</v>
      </c>
      <c r="C2" s="328" t="s">
        <v>224</v>
      </c>
      <c r="D2" s="328" t="s">
        <v>225</v>
      </c>
      <c r="E2" s="328" t="s">
        <v>237</v>
      </c>
      <c r="F2" s="328" t="s">
        <v>87</v>
      </c>
      <c r="G2" s="328" t="s">
        <v>88</v>
      </c>
      <c r="H2" s="329" t="s">
        <v>107</v>
      </c>
    </row>
    <row r="3" spans="1:10" ht="25.5" customHeight="1">
      <c r="A3" s="330" t="s">
        <v>55</v>
      </c>
      <c r="B3" s="322">
        <v>2851827878</v>
      </c>
      <c r="C3" s="322"/>
      <c r="D3" s="322"/>
      <c r="E3" s="322">
        <v>-14567657</v>
      </c>
      <c r="F3" s="95">
        <v>0.2</v>
      </c>
      <c r="G3" s="322">
        <f>(B3+C3+D3+E3)*F3</f>
        <v>567452044.20000005</v>
      </c>
      <c r="H3" s="331">
        <f>(B3+C3+D3+E3)-G3</f>
        <v>2269808176.8000002</v>
      </c>
      <c r="J3" s="323"/>
    </row>
    <row r="4" spans="1:10" ht="25.5" customHeight="1">
      <c r="A4" s="330" t="s">
        <v>60</v>
      </c>
      <c r="B4" s="322">
        <v>76982873</v>
      </c>
      <c r="C4" s="322"/>
      <c r="D4" s="322"/>
      <c r="E4" s="322"/>
      <c r="F4" s="95">
        <v>1</v>
      </c>
      <c r="G4" s="322">
        <f t="shared" ref="G4:G12" si="0">(B4+C4+D4+E4)*F4</f>
        <v>76982873</v>
      </c>
      <c r="H4" s="331">
        <f t="shared" ref="H4:H12" si="1">(B4+C4+D4+E4)-G4</f>
        <v>0</v>
      </c>
      <c r="J4" s="323"/>
    </row>
    <row r="5" spans="1:10" ht="25.5" customHeight="1">
      <c r="A5" s="330" t="s">
        <v>61</v>
      </c>
      <c r="B5" s="322">
        <v>23528655</v>
      </c>
      <c r="C5" s="322"/>
      <c r="D5" s="322"/>
      <c r="E5" s="322"/>
      <c r="F5" s="95">
        <v>1</v>
      </c>
      <c r="G5" s="322">
        <f t="shared" si="0"/>
        <v>23528655</v>
      </c>
      <c r="H5" s="331">
        <f t="shared" si="1"/>
        <v>0</v>
      </c>
      <c r="I5" s="67"/>
      <c r="J5" s="323"/>
    </row>
    <row r="6" spans="1:10" ht="25.5" customHeight="1">
      <c r="A6" s="330" t="s">
        <v>56</v>
      </c>
      <c r="B6" s="322">
        <v>95067514.158397406</v>
      </c>
      <c r="C6" s="322"/>
      <c r="D6" s="322"/>
      <c r="E6" s="322"/>
      <c r="F6" s="95">
        <v>0.2</v>
      </c>
      <c r="G6" s="322">
        <f t="shared" si="0"/>
        <v>19013502.831679482</v>
      </c>
      <c r="H6" s="331">
        <f t="shared" si="1"/>
        <v>76054011.326717928</v>
      </c>
      <c r="J6" s="323"/>
    </row>
    <row r="7" spans="1:10" ht="25.5" customHeight="1">
      <c r="A7" s="330" t="s">
        <v>57</v>
      </c>
      <c r="B7" s="322">
        <v>75298111</v>
      </c>
      <c r="C7" s="322">
        <v>93776478</v>
      </c>
      <c r="D7" s="322"/>
      <c r="E7" s="322"/>
      <c r="F7" s="95">
        <v>0.2</v>
      </c>
      <c r="G7" s="322">
        <f t="shared" si="0"/>
        <v>33814917.800000004</v>
      </c>
      <c r="H7" s="331">
        <f t="shared" si="1"/>
        <v>135259671.19999999</v>
      </c>
      <c r="J7" s="323"/>
    </row>
    <row r="8" spans="1:10" ht="25.5" customHeight="1">
      <c r="A8" s="330" t="s">
        <v>226</v>
      </c>
      <c r="B8" s="322"/>
      <c r="C8" s="322"/>
      <c r="D8" s="322"/>
      <c r="E8" s="322"/>
      <c r="F8" s="95">
        <v>0.2</v>
      </c>
      <c r="G8" s="322">
        <f t="shared" si="0"/>
        <v>0</v>
      </c>
      <c r="H8" s="331">
        <f t="shared" si="1"/>
        <v>0</v>
      </c>
      <c r="J8" s="323"/>
    </row>
    <row r="9" spans="1:10" ht="25.5" customHeight="1">
      <c r="A9" s="330" t="s">
        <v>58</v>
      </c>
      <c r="B9" s="322">
        <v>120612311</v>
      </c>
      <c r="C9" s="322"/>
      <c r="D9" s="322"/>
      <c r="E9" s="322"/>
      <c r="F9" s="95">
        <v>0.2</v>
      </c>
      <c r="G9" s="322">
        <f t="shared" si="0"/>
        <v>24122462.200000003</v>
      </c>
      <c r="H9" s="331">
        <f t="shared" si="1"/>
        <v>96489848.799999997</v>
      </c>
      <c r="J9" s="323"/>
    </row>
    <row r="10" spans="1:10" ht="25.5" customHeight="1">
      <c r="A10" s="330" t="s">
        <v>105</v>
      </c>
      <c r="B10" s="322">
        <v>17306482</v>
      </c>
      <c r="C10" s="322"/>
      <c r="D10" s="322"/>
      <c r="E10" s="322"/>
      <c r="F10" s="95">
        <v>0.2</v>
      </c>
      <c r="G10" s="322">
        <f t="shared" si="0"/>
        <v>3461296.4000000004</v>
      </c>
      <c r="H10" s="331">
        <f t="shared" si="1"/>
        <v>13845185.6</v>
      </c>
      <c r="J10" s="323"/>
    </row>
    <row r="11" spans="1:10" ht="25.5" customHeight="1">
      <c r="A11" s="330" t="s">
        <v>59</v>
      </c>
      <c r="B11" s="322">
        <v>115961811</v>
      </c>
      <c r="C11" s="322"/>
      <c r="D11" s="322"/>
      <c r="E11" s="322"/>
      <c r="F11" s="95">
        <v>0.2</v>
      </c>
      <c r="G11" s="322">
        <f t="shared" si="0"/>
        <v>23192362.200000003</v>
      </c>
      <c r="H11" s="331">
        <f t="shared" si="1"/>
        <v>92769448.799999997</v>
      </c>
      <c r="J11" s="323"/>
    </row>
    <row r="12" spans="1:10" ht="25.5" customHeight="1">
      <c r="A12" s="330" t="s">
        <v>227</v>
      </c>
      <c r="B12" s="322">
        <v>80250682</v>
      </c>
      <c r="C12" s="322"/>
      <c r="D12" s="322"/>
      <c r="E12" s="322"/>
      <c r="F12" s="95">
        <v>0.2</v>
      </c>
      <c r="G12" s="322">
        <f t="shared" si="0"/>
        <v>16050136.4</v>
      </c>
      <c r="H12" s="331">
        <f t="shared" si="1"/>
        <v>64200545.600000001</v>
      </c>
    </row>
    <row r="13" spans="1:10" ht="13.8" thickBot="1">
      <c r="A13" s="332" t="s">
        <v>53</v>
      </c>
      <c r="B13" s="333">
        <f>SUM(B3:B12)</f>
        <v>3456836317.1583972</v>
      </c>
      <c r="C13" s="333"/>
      <c r="D13" s="333">
        <f t="shared" ref="D13:E13" si="2">SUM(D3:D12)</f>
        <v>0</v>
      </c>
      <c r="E13" s="333">
        <f t="shared" si="2"/>
        <v>-14567657</v>
      </c>
      <c r="F13" s="334"/>
      <c r="G13" s="333">
        <f>SUM(G3:G12)</f>
        <v>787618250.03167951</v>
      </c>
      <c r="H13" s="335">
        <f>SUM(H3:H12)</f>
        <v>2748426888.126718</v>
      </c>
    </row>
    <row r="14" spans="1:10">
      <c r="A14" s="98"/>
      <c r="B14" s="98"/>
      <c r="C14" s="99"/>
      <c r="D14" s="100"/>
    </row>
    <row r="15" spans="1:10">
      <c r="A15" s="101" t="s">
        <v>106</v>
      </c>
      <c r="B15" s="101"/>
      <c r="E15" s="323"/>
    </row>
    <row r="16" spans="1:10" ht="13.8" thickBot="1">
      <c r="B16" s="102"/>
    </row>
    <row r="17" spans="1:4" ht="72" customHeight="1" thickTop="1">
      <c r="A17" s="107" t="s">
        <v>114</v>
      </c>
      <c r="B17" s="108" t="s">
        <v>232</v>
      </c>
      <c r="C17" s="108" t="s">
        <v>109</v>
      </c>
      <c r="D17" s="109" t="s">
        <v>231</v>
      </c>
    </row>
    <row r="18" spans="1:4" ht="17.25" customHeight="1">
      <c r="A18" s="110" t="s">
        <v>112</v>
      </c>
      <c r="B18" s="341">
        <f>H13</f>
        <v>2748426888.126718</v>
      </c>
      <c r="C18" s="341">
        <v>37727771</v>
      </c>
      <c r="D18" s="342">
        <f>'Participación 2022'!D18/12</f>
        <v>53087294.416666664</v>
      </c>
    </row>
    <row r="19" spans="1:4" ht="17.25" customHeight="1">
      <c r="A19" s="110" t="s">
        <v>87</v>
      </c>
      <c r="B19" s="339">
        <v>1.84E-2</v>
      </c>
      <c r="C19" s="339">
        <v>0.35</v>
      </c>
      <c r="D19" s="340">
        <v>1</v>
      </c>
    </row>
    <row r="20" spans="1:4" ht="17.25" customHeight="1">
      <c r="A20" s="110" t="s">
        <v>86</v>
      </c>
      <c r="B20" s="343">
        <f>B18*B19</f>
        <v>50571054.74153161</v>
      </c>
      <c r="C20" s="343">
        <f>C18*C19</f>
        <v>13204719.85</v>
      </c>
      <c r="D20" s="344">
        <f>D18*D19</f>
        <v>53087294.416666664</v>
      </c>
    </row>
    <row r="21" spans="1:4" ht="24.75" customHeight="1">
      <c r="A21" s="114"/>
      <c r="B21" s="115"/>
      <c r="C21" s="115"/>
      <c r="D21" s="116"/>
    </row>
    <row r="22" spans="1:4">
      <c r="A22" s="350" t="s">
        <v>111</v>
      </c>
      <c r="B22" s="353" t="s">
        <v>110</v>
      </c>
      <c r="C22" s="353"/>
      <c r="D22" s="354"/>
    </row>
    <row r="23" spans="1:4">
      <c r="A23" s="351"/>
      <c r="B23" s="355" t="str">
        <f>IF((B20+C20)&gt;D20,"1.84% Particpaciones del Estado","Ley de Egresos 2020")</f>
        <v>1.84% Particpaciones del Estado</v>
      </c>
      <c r="C23" s="355"/>
      <c r="D23" s="356"/>
    </row>
    <row r="24" spans="1:4">
      <c r="A24" s="352"/>
      <c r="B24" s="115"/>
      <c r="C24" s="115"/>
      <c r="D24" s="116"/>
    </row>
    <row r="25" spans="1:4" ht="15.6" thickBot="1">
      <c r="A25" s="117" t="s">
        <v>113</v>
      </c>
      <c r="B25" s="348">
        <f>IF(B23="Ley de Egresos 2020",D20,B20+C20)</f>
        <v>63775774.591531612</v>
      </c>
      <c r="C25" s="357"/>
      <c r="D25" s="349"/>
    </row>
    <row r="26" spans="1:4" ht="13.8" thickTop="1"/>
    <row r="27" spans="1:4" ht="13.8" thickBot="1"/>
    <row r="28" spans="1:4" ht="40.200000000000003" thickTop="1">
      <c r="A28" s="107" t="s">
        <v>162</v>
      </c>
      <c r="B28" s="109" t="s">
        <v>232</v>
      </c>
    </row>
    <row r="29" spans="1:4" ht="15">
      <c r="A29" s="110" t="s">
        <v>151</v>
      </c>
      <c r="B29" s="342">
        <f>H13</f>
        <v>2748426888.126718</v>
      </c>
    </row>
    <row r="30" spans="1:4">
      <c r="A30" s="110" t="s">
        <v>87</v>
      </c>
      <c r="B30" s="340">
        <v>1.5299999999999999E-2</v>
      </c>
    </row>
    <row r="31" spans="1:4" ht="15.6" thickBot="1">
      <c r="A31" s="117" t="s">
        <v>86</v>
      </c>
      <c r="B31" s="345">
        <f>B29*B30</f>
        <v>42050931.388338782</v>
      </c>
    </row>
    <row r="32" spans="1:4" ht="27.75" customHeight="1" thickTop="1" thickBot="1"/>
    <row r="33" spans="1:3" ht="40.200000000000003" thickTop="1">
      <c r="A33" s="107" t="s">
        <v>148</v>
      </c>
      <c r="B33" s="109" t="s">
        <v>232</v>
      </c>
    </row>
    <row r="34" spans="1:3" ht="15">
      <c r="A34" s="110" t="s">
        <v>112</v>
      </c>
      <c r="B34" s="342">
        <f>$H$13</f>
        <v>2748426888.126718</v>
      </c>
    </row>
    <row r="35" spans="1:3">
      <c r="A35" s="110" t="s">
        <v>87</v>
      </c>
      <c r="B35" s="340">
        <v>5.4000000000000003E-3</v>
      </c>
    </row>
    <row r="36" spans="1:3" ht="15.6" thickBot="1">
      <c r="A36" s="117" t="s">
        <v>86</v>
      </c>
      <c r="B36" s="345">
        <f>B34*B35</f>
        <v>14841505.195884278</v>
      </c>
    </row>
    <row r="37" spans="1:3" ht="14.4" thickTop="1" thickBot="1"/>
    <row r="38" spans="1:3" ht="40.200000000000003" thickTop="1">
      <c r="A38" s="107" t="s">
        <v>150</v>
      </c>
      <c r="B38" s="108" t="s">
        <v>232</v>
      </c>
      <c r="C38" s="109" t="s">
        <v>231</v>
      </c>
    </row>
    <row r="39" spans="1:3" ht="15">
      <c r="A39" s="110" t="s">
        <v>112</v>
      </c>
      <c r="B39" s="341">
        <f>$H$13</f>
        <v>2748426888.126718</v>
      </c>
      <c r="C39" s="342">
        <f>'Participación 2022'!C39/12</f>
        <v>36930291.75</v>
      </c>
    </row>
    <row r="40" spans="1:3">
      <c r="A40" s="110" t="s">
        <v>87</v>
      </c>
      <c r="B40" s="339">
        <v>1.2800000000000001E-2</v>
      </c>
      <c r="C40" s="340">
        <v>1</v>
      </c>
    </row>
    <row r="41" spans="1:3" ht="15">
      <c r="A41" s="110" t="s">
        <v>86</v>
      </c>
      <c r="B41" s="343">
        <f>B39*B40</f>
        <v>35179864.168021992</v>
      </c>
      <c r="C41" s="346">
        <f>C39*C40</f>
        <v>36930291.75</v>
      </c>
    </row>
    <row r="42" spans="1:3" ht="24" customHeight="1">
      <c r="A42" s="114"/>
      <c r="B42" s="115"/>
      <c r="C42" s="116"/>
    </row>
    <row r="43" spans="1:3">
      <c r="A43" s="350" t="s">
        <v>111</v>
      </c>
      <c r="B43" s="353" t="s">
        <v>152</v>
      </c>
      <c r="C43" s="354"/>
    </row>
    <row r="44" spans="1:3">
      <c r="A44" s="351"/>
      <c r="B44" s="358" t="str">
        <f>IF(B41&gt;C41,"1.28% Particpaciones del Estado","Ley de Egresos 2021")</f>
        <v>Ley de Egresos 2021</v>
      </c>
      <c r="C44" s="359"/>
    </row>
    <row r="45" spans="1:3">
      <c r="A45" s="352"/>
      <c r="B45" s="360"/>
      <c r="C45" s="361"/>
    </row>
    <row r="46" spans="1:3" ht="15.6" thickBot="1">
      <c r="A46" s="117" t="s">
        <v>163</v>
      </c>
      <c r="B46" s="348">
        <f>IF(B44="Ley de Egresos 2021",C41,B41)</f>
        <v>36930291.75</v>
      </c>
      <c r="C46" s="349"/>
    </row>
    <row r="47" spans="1:3" ht="13.8" thickTop="1"/>
  </sheetData>
  <mergeCells count="9">
    <mergeCell ref="B1:E1"/>
    <mergeCell ref="B46:C46"/>
    <mergeCell ref="A22:A24"/>
    <mergeCell ref="B22:D22"/>
    <mergeCell ref="B23:D23"/>
    <mergeCell ref="B25:D25"/>
    <mergeCell ref="A43:A45"/>
    <mergeCell ref="B43:C43"/>
    <mergeCell ref="B44:C45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pageSetUpPr fitToPage="1"/>
  </sheetPr>
  <dimension ref="A1:AA111"/>
  <sheetViews>
    <sheetView zoomScale="85" zoomScaleNormal="85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W7" sqref="W7"/>
    </sheetView>
  </sheetViews>
  <sheetFormatPr baseColWidth="10" defaultColWidth="11.44140625" defaultRowHeight="13.2"/>
  <cols>
    <col min="1" max="1" width="28.44140625" style="13" bestFit="1" customWidth="1"/>
    <col min="2" max="7" width="16.5546875" style="22" customWidth="1"/>
    <col min="8" max="8" width="28.44140625" style="42" bestFit="1" customWidth="1"/>
    <col min="9" max="13" width="16.5546875" style="22" customWidth="1"/>
    <col min="14" max="14" width="11.44140625" style="13"/>
    <col min="15" max="15" width="28.44140625" style="13" bestFit="1" customWidth="1"/>
    <col min="16" max="21" width="16.5546875" style="22" customWidth="1"/>
    <col min="22" max="22" width="28.44140625" style="13" bestFit="1" customWidth="1"/>
    <col min="23" max="27" width="16.5546875" style="22" customWidth="1"/>
    <col min="28" max="16384" width="11.44140625" style="13"/>
  </cols>
  <sheetData>
    <row r="1" spans="1:27" ht="17.399999999999999">
      <c r="A1" s="394" t="s">
        <v>83</v>
      </c>
      <c r="B1" s="394"/>
      <c r="C1" s="394"/>
      <c r="D1" s="394"/>
      <c r="E1" s="394"/>
      <c r="F1" s="394"/>
      <c r="G1" s="38"/>
      <c r="H1" s="394" t="s">
        <v>102</v>
      </c>
      <c r="I1" s="394"/>
      <c r="J1" s="394"/>
      <c r="K1" s="394"/>
      <c r="L1" s="394"/>
      <c r="M1" s="394"/>
      <c r="O1" s="394" t="s">
        <v>83</v>
      </c>
      <c r="P1" s="394"/>
      <c r="Q1" s="394"/>
      <c r="R1" s="394"/>
      <c r="S1" s="394"/>
      <c r="T1" s="394"/>
      <c r="U1" s="82"/>
      <c r="V1" s="394" t="s">
        <v>83</v>
      </c>
      <c r="W1" s="394"/>
      <c r="X1" s="394"/>
      <c r="Y1" s="394"/>
      <c r="Z1" s="394"/>
      <c r="AA1" s="394"/>
    </row>
    <row r="2" spans="1:27" ht="18.75" customHeight="1" thickBot="1">
      <c r="A2" s="395" t="s">
        <v>98</v>
      </c>
      <c r="B2" s="395"/>
      <c r="C2" s="395"/>
      <c r="D2" s="395"/>
      <c r="E2" s="395"/>
      <c r="F2" s="395"/>
      <c r="G2" s="41"/>
      <c r="H2" s="395" t="s">
        <v>99</v>
      </c>
      <c r="I2" s="395"/>
      <c r="J2" s="395"/>
      <c r="K2" s="395"/>
      <c r="L2" s="395"/>
      <c r="M2" s="395"/>
      <c r="O2" s="395" t="s">
        <v>100</v>
      </c>
      <c r="P2" s="395"/>
      <c r="Q2" s="395"/>
      <c r="R2" s="395"/>
      <c r="S2" s="395"/>
      <c r="T2" s="395"/>
      <c r="U2" s="41"/>
      <c r="V2" s="395" t="s">
        <v>229</v>
      </c>
      <c r="W2" s="395"/>
      <c r="X2" s="395"/>
      <c r="Y2" s="395"/>
      <c r="Z2" s="395"/>
      <c r="AA2" s="395"/>
    </row>
    <row r="3" spans="1:27" ht="67.2" thickTop="1" thickBot="1">
      <c r="A3" s="2" t="s">
        <v>0</v>
      </c>
      <c r="B3" s="3" t="s">
        <v>64</v>
      </c>
      <c r="C3" s="4" t="s">
        <v>65</v>
      </c>
      <c r="D3" s="5" t="s">
        <v>66</v>
      </c>
      <c r="E3" s="7" t="s">
        <v>67</v>
      </c>
      <c r="F3" s="6" t="s">
        <v>54</v>
      </c>
      <c r="G3" s="23"/>
      <c r="H3" s="2" t="s">
        <v>0</v>
      </c>
      <c r="I3" s="3" t="s">
        <v>64</v>
      </c>
      <c r="J3" s="4" t="s">
        <v>65</v>
      </c>
      <c r="K3" s="5" t="s">
        <v>66</v>
      </c>
      <c r="L3" s="7" t="s">
        <v>67</v>
      </c>
      <c r="M3" s="6" t="s">
        <v>54</v>
      </c>
      <c r="O3" s="2" t="s">
        <v>0</v>
      </c>
      <c r="P3" s="3" t="s">
        <v>64</v>
      </c>
      <c r="Q3" s="4" t="s">
        <v>65</v>
      </c>
      <c r="R3" s="5" t="s">
        <v>66</v>
      </c>
      <c r="S3" s="7" t="s">
        <v>67</v>
      </c>
      <c r="T3" s="6" t="s">
        <v>54</v>
      </c>
      <c r="U3" s="23"/>
      <c r="V3" s="2" t="s">
        <v>0</v>
      </c>
      <c r="W3" s="3" t="s">
        <v>64</v>
      </c>
      <c r="X3" s="4" t="s">
        <v>65</v>
      </c>
      <c r="Y3" s="5" t="s">
        <v>66</v>
      </c>
      <c r="Z3" s="7" t="s">
        <v>67</v>
      </c>
      <c r="AA3" s="6" t="s">
        <v>54</v>
      </c>
    </row>
    <row r="4" spans="1:27" ht="13.8" thickTop="1">
      <c r="A4" s="32"/>
      <c r="B4" s="24" t="s">
        <v>68</v>
      </c>
      <c r="C4" s="24" t="s">
        <v>68</v>
      </c>
      <c r="D4" s="24" t="s">
        <v>68</v>
      </c>
      <c r="E4" s="24" t="s">
        <v>68</v>
      </c>
      <c r="F4" s="23"/>
      <c r="G4" s="23"/>
      <c r="H4" s="32"/>
      <c r="I4" s="24" t="s">
        <v>68</v>
      </c>
      <c r="J4" s="24" t="s">
        <v>68</v>
      </c>
      <c r="K4" s="24" t="s">
        <v>68</v>
      </c>
      <c r="L4" s="24" t="s">
        <v>68</v>
      </c>
      <c r="M4" s="23"/>
      <c r="O4" s="32"/>
      <c r="P4" s="24" t="s">
        <v>68</v>
      </c>
      <c r="Q4" s="24" t="s">
        <v>68</v>
      </c>
      <c r="R4" s="24" t="s">
        <v>68</v>
      </c>
      <c r="S4" s="24" t="s">
        <v>68</v>
      </c>
      <c r="T4" s="23"/>
      <c r="U4" s="23"/>
      <c r="V4" s="32"/>
      <c r="W4" s="24" t="s">
        <v>68</v>
      </c>
      <c r="X4" s="24" t="s">
        <v>68</v>
      </c>
      <c r="Y4" s="24" t="s">
        <v>68</v>
      </c>
      <c r="Z4" s="24" t="s">
        <v>68</v>
      </c>
      <c r="AA4" s="23"/>
    </row>
    <row r="5" spans="1:27">
      <c r="A5" s="1"/>
      <c r="B5" s="25">
        <f>$E$5*0.5</f>
        <v>21483415594.5</v>
      </c>
      <c r="C5" s="25">
        <f>$E$5*0.25</f>
        <v>10741707797.25</v>
      </c>
      <c r="D5" s="25">
        <f>$E$5*0.25</f>
        <v>10741707797.25</v>
      </c>
      <c r="E5" s="25">
        <f>'Participación 2022'!B13-'Participación 2022'!B12-'Participación 2022'!B5</f>
        <v>42966831189</v>
      </c>
      <c r="F5" s="26"/>
      <c r="G5" s="88">
        <v>7.8576423041586241E-2</v>
      </c>
      <c r="H5" s="1"/>
      <c r="I5" s="25">
        <f>$L$5*0.5</f>
        <v>21483415594.5</v>
      </c>
      <c r="J5" s="25">
        <f>$L$5*0.25</f>
        <v>10741707797.25</v>
      </c>
      <c r="K5" s="25">
        <f>$L$5*0.25</f>
        <v>10741707797.25</v>
      </c>
      <c r="L5" s="25">
        <f>'Participación 2022'!B13-'Participación 2022'!B12-'Participación 2022'!B5</f>
        <v>42966831189</v>
      </c>
      <c r="M5" s="26"/>
      <c r="O5" s="1"/>
      <c r="P5" s="25">
        <f>$S$5*0.5</f>
        <v>21483415594.5</v>
      </c>
      <c r="Q5" s="25">
        <f>$S$5*0.25</f>
        <v>10741707797.25</v>
      </c>
      <c r="R5" s="25">
        <f>$S$5*0.25</f>
        <v>10741707797.25</v>
      </c>
      <c r="S5" s="25">
        <f>'Participación 2022'!B13-'Participación 2022'!B12-'Participación 2022'!B5</f>
        <v>42966831189</v>
      </c>
      <c r="T5" s="26"/>
      <c r="U5" s="88">
        <v>7.8576423041586241E-2</v>
      </c>
      <c r="V5" s="1"/>
      <c r="W5" s="25"/>
      <c r="X5" s="25"/>
      <c r="Y5" s="25"/>
      <c r="Z5" s="25"/>
      <c r="AA5" s="26"/>
    </row>
    <row r="6" spans="1:27" ht="21" thickBot="1">
      <c r="A6" s="1"/>
      <c r="B6" s="25" t="s">
        <v>69</v>
      </c>
      <c r="C6" s="25" t="s">
        <v>70</v>
      </c>
      <c r="D6" s="25" t="s">
        <v>71</v>
      </c>
      <c r="E6" s="27" t="s">
        <v>72</v>
      </c>
      <c r="F6" s="27" t="s">
        <v>73</v>
      </c>
      <c r="G6" s="27"/>
      <c r="H6" s="1"/>
      <c r="I6" s="25" t="s">
        <v>69</v>
      </c>
      <c r="J6" s="25" t="s">
        <v>70</v>
      </c>
      <c r="K6" s="25" t="s">
        <v>71</v>
      </c>
      <c r="L6" s="27" t="s">
        <v>72</v>
      </c>
      <c r="M6" s="27" t="s">
        <v>73</v>
      </c>
      <c r="O6" s="1"/>
      <c r="P6" s="25" t="s">
        <v>69</v>
      </c>
      <c r="Q6" s="25" t="s">
        <v>70</v>
      </c>
      <c r="R6" s="25" t="s">
        <v>71</v>
      </c>
      <c r="S6" s="27" t="s">
        <v>72</v>
      </c>
      <c r="T6" s="27" t="s">
        <v>73</v>
      </c>
      <c r="U6" s="27"/>
      <c r="V6" s="1"/>
      <c r="W6" s="25" t="s">
        <v>69</v>
      </c>
      <c r="X6" s="25" t="s">
        <v>70</v>
      </c>
      <c r="Y6" s="25" t="s">
        <v>71</v>
      </c>
      <c r="Z6" s="27" t="s">
        <v>72</v>
      </c>
      <c r="AA6" s="27" t="s">
        <v>73</v>
      </c>
    </row>
    <row r="7" spans="1:27" ht="13.8" thickTop="1">
      <c r="A7" s="43" t="s">
        <v>1</v>
      </c>
      <c r="B7" s="53">
        <f>IF('Datos Mun'!B5="AMM",$B$5*'Datos Mun'!Z5,0)</f>
        <v>0</v>
      </c>
      <c r="C7" s="47">
        <f>IF('Datos Mun'!B5="AMM",$C$5*'Datos Mun'!AC5,0)</f>
        <v>0</v>
      </c>
      <c r="D7" s="47">
        <f>IF('Datos Mun'!B5="AMM",$D$5*'Datos Mun'!AD5,0)</f>
        <v>0</v>
      </c>
      <c r="E7" s="48">
        <f>SUM(B7:D7)</f>
        <v>0</v>
      </c>
      <c r="F7" s="55">
        <f>E7/$E$58</f>
        <v>0</v>
      </c>
      <c r="G7" s="39"/>
      <c r="H7" s="43" t="s">
        <v>1</v>
      </c>
      <c r="I7" s="46">
        <f>IF('Datos Mun'!B5="AMM",0,$B$5*'Datos Mun'!Z5)</f>
        <v>731262.66692588595</v>
      </c>
      <c r="J7" s="47">
        <f>IF('Datos Mun'!B5="AMM",0,$J$5*'Datos Mun'!AC5)</f>
        <v>5872180.1057767002</v>
      </c>
      <c r="K7" s="47">
        <f>IF('Datos Mun'!B5="AMM",0,$K$5*'Datos Mun'!AD5)</f>
        <v>24029913.298625153</v>
      </c>
      <c r="L7" s="48">
        <f>SUM(I7:K7)</f>
        <v>30633356.071327738</v>
      </c>
      <c r="M7" s="55">
        <f>L7/$L$58</f>
        <v>4.5655482078276605E-3</v>
      </c>
      <c r="O7" s="43" t="s">
        <v>1</v>
      </c>
      <c r="P7" s="53">
        <f>IF('Datos Mun'!D5="Zona de Crec",'Datos Mun'!Z5*'Art 14 F I'!$P$5,0)</f>
        <v>0</v>
      </c>
      <c r="Q7" s="47">
        <f>IF('Datos Mun'!D5="Zona de Crec",$Q$5*'Datos Mun'!AC5,0)</f>
        <v>0</v>
      </c>
      <c r="R7" s="47">
        <f>IF('Datos Mun'!D5="Zona de Crec",$R$5*'Datos Mun'!AD5,0)</f>
        <v>0</v>
      </c>
      <c r="S7" s="48">
        <f>SUM(P7:R7)</f>
        <v>0</v>
      </c>
      <c r="T7" s="55">
        <f>S7/$S$58</f>
        <v>0</v>
      </c>
      <c r="U7" s="39"/>
      <c r="V7" s="43" t="s">
        <v>1</v>
      </c>
      <c r="W7" s="53">
        <f>B7+I7</f>
        <v>731262.66692588595</v>
      </c>
      <c r="X7" s="47">
        <f t="shared" ref="X7:Y7" si="0">C7+J7</f>
        <v>5872180.1057767002</v>
      </c>
      <c r="Y7" s="47">
        <f t="shared" si="0"/>
        <v>24029913.298625153</v>
      </c>
      <c r="Z7" s="48">
        <f>SUM(W7:Y7)</f>
        <v>30633356.071327738</v>
      </c>
      <c r="AA7" s="55">
        <f>Z7/$Z$58</f>
        <v>7.1295357892648661E-4</v>
      </c>
    </row>
    <row r="8" spans="1:27">
      <c r="A8" s="44" t="s">
        <v>2</v>
      </c>
      <c r="B8" s="49">
        <f>IF('Datos Mun'!B6="AMM",$B$5*'Datos Mun'!Z6,0)</f>
        <v>0</v>
      </c>
      <c r="C8" s="49">
        <f>IF('Datos Mun'!B6="AMM",$C$5*'Datos Mun'!AC6,0)</f>
        <v>0</v>
      </c>
      <c r="D8" s="49">
        <f>IF('Datos Mun'!B6="AMM",$D$5*'Datos Mun'!AD6,0)</f>
        <v>0</v>
      </c>
      <c r="E8" s="50">
        <f t="shared" ref="E8:E57" si="1">SUM(B8:D8)</f>
        <v>0</v>
      </c>
      <c r="F8" s="56">
        <f t="shared" ref="F8:F57" si="2">E8/$E$58</f>
        <v>0</v>
      </c>
      <c r="G8" s="39"/>
      <c r="H8" s="44" t="s">
        <v>2</v>
      </c>
      <c r="I8" s="49">
        <f>IF('Datos Mun'!B6="AMM",0,$B$5*'Datos Mun'!Z6)</f>
        <v>4337276.9117738176</v>
      </c>
      <c r="J8" s="49">
        <f>IF('Datos Mun'!B6="AMM",0,$J$5*'Datos Mun'!AC6)</f>
        <v>29973134.457165454</v>
      </c>
      <c r="K8" s="49">
        <f>IF('Datos Mun'!B6="AMM",0,$K$5*'Datos Mun'!AD6)</f>
        <v>21358272.117243998</v>
      </c>
      <c r="L8" s="50">
        <f t="shared" ref="L8:L57" si="3">SUM(I8:K8)</f>
        <v>55668683.486183271</v>
      </c>
      <c r="M8" s="56">
        <f t="shared" ref="M8:M57" si="4">L8/$L$58</f>
        <v>8.29677484669584E-3</v>
      </c>
      <c r="O8" s="44" t="s">
        <v>2</v>
      </c>
      <c r="P8" s="49">
        <f>IF('Datos Mun'!D6="Zona de Crec",'Datos Mun'!Z6*'Art 14 F I'!$P$5,0)</f>
        <v>0</v>
      </c>
      <c r="Q8" s="49">
        <f>IF('Datos Mun'!D6="Zona de Crec",$Q$5*'Datos Mun'!AC6,0)</f>
        <v>0</v>
      </c>
      <c r="R8" s="49">
        <f>IF('Datos Mun'!D6="Zona de Crec",$R$5*'Datos Mun'!AD6,0)</f>
        <v>0</v>
      </c>
      <c r="S8" s="50">
        <f t="shared" ref="S8:S57" si="5">SUM(P8:R8)</f>
        <v>0</v>
      </c>
      <c r="T8" s="56">
        <f t="shared" ref="T8:T57" si="6">S8/$S$58</f>
        <v>0</v>
      </c>
      <c r="U8" s="39"/>
      <c r="V8" s="44" t="s">
        <v>2</v>
      </c>
      <c r="W8" s="49">
        <f t="shared" ref="W8:W57" si="7">B8+I8</f>
        <v>4337276.9117738176</v>
      </c>
      <c r="X8" s="49">
        <f t="shared" ref="X8:X57" si="8">C8+J8</f>
        <v>29973134.457165454</v>
      </c>
      <c r="Y8" s="49">
        <f t="shared" ref="Y8:Y57" si="9">D8+K8</f>
        <v>21358272.117243998</v>
      </c>
      <c r="Z8" s="50">
        <f t="shared" ref="Z8:Z57" si="10">SUM(W8:Y8)</f>
        <v>55668683.486183271</v>
      </c>
      <c r="AA8" s="56">
        <f t="shared" ref="AA8:AA57" si="11">Z8/$Z$58</f>
        <v>1.2956199455647799E-3</v>
      </c>
    </row>
    <row r="9" spans="1:27">
      <c r="A9" s="44" t="s">
        <v>3</v>
      </c>
      <c r="B9" s="49">
        <f>IF('Datos Mun'!B7="AMM",$B$5*'Datos Mun'!Z7,0)</f>
        <v>0</v>
      </c>
      <c r="C9" s="49">
        <f>IF('Datos Mun'!B7="AMM",$C$5*'Datos Mun'!AC7,0)</f>
        <v>0</v>
      </c>
      <c r="D9" s="49">
        <f>IF('Datos Mun'!B7="AMM",$D$5*'Datos Mun'!AD7,0)</f>
        <v>0</v>
      </c>
      <c r="E9" s="50">
        <f t="shared" si="1"/>
        <v>0</v>
      </c>
      <c r="F9" s="56">
        <f t="shared" si="2"/>
        <v>0</v>
      </c>
      <c r="G9" s="39"/>
      <c r="H9" s="44" t="s">
        <v>3</v>
      </c>
      <c r="I9" s="49">
        <f>IF('Datos Mun'!B7="AMM",0,$B$5*'Datos Mun'!Z7)</f>
        <v>838112.74563308957</v>
      </c>
      <c r="J9" s="49">
        <f>IF('Datos Mun'!B7="AMM",0,$J$5*'Datos Mun'!AC7)</f>
        <v>19662902.0277972</v>
      </c>
      <c r="K9" s="49">
        <f>IF('Datos Mun'!B7="AMM",0,$K$5*'Datos Mun'!AD7)</f>
        <v>48177914.128450692</v>
      </c>
      <c r="L9" s="50">
        <f t="shared" si="3"/>
        <v>68678928.90188098</v>
      </c>
      <c r="M9" s="56">
        <f t="shared" si="4"/>
        <v>1.0235801785263404E-2</v>
      </c>
      <c r="O9" s="44" t="s">
        <v>3</v>
      </c>
      <c r="P9" s="49">
        <f>IF('Datos Mun'!D7="Zona de Crec",'Datos Mun'!Z7*'Art 14 F I'!$P$5,0)</f>
        <v>0</v>
      </c>
      <c r="Q9" s="49">
        <f>IF('Datos Mun'!D7="Zona de Crec",$Q$5*'Datos Mun'!AC7,0)</f>
        <v>0</v>
      </c>
      <c r="R9" s="49">
        <f>IF('Datos Mun'!D7="Zona de Crec",$R$5*'Datos Mun'!AD7,0)</f>
        <v>0</v>
      </c>
      <c r="S9" s="50">
        <f t="shared" si="5"/>
        <v>0</v>
      </c>
      <c r="T9" s="56">
        <f t="shared" si="6"/>
        <v>0</v>
      </c>
      <c r="U9" s="39"/>
      <c r="V9" s="44" t="s">
        <v>3</v>
      </c>
      <c r="W9" s="49">
        <f t="shared" si="7"/>
        <v>838112.74563308957</v>
      </c>
      <c r="X9" s="49">
        <f t="shared" si="8"/>
        <v>19662902.0277972</v>
      </c>
      <c r="Y9" s="49">
        <f t="shared" si="9"/>
        <v>48177914.128450692</v>
      </c>
      <c r="Z9" s="50">
        <f t="shared" si="10"/>
        <v>68678928.90188098</v>
      </c>
      <c r="AA9" s="56">
        <f t="shared" si="11"/>
        <v>1.5984173605863578E-3</v>
      </c>
    </row>
    <row r="10" spans="1:27">
      <c r="A10" s="44" t="s">
        <v>4</v>
      </c>
      <c r="B10" s="49">
        <f>IF('Datos Mun'!B8="AMM",$B$5*'Datos Mun'!Z8,0)</f>
        <v>0</v>
      </c>
      <c r="C10" s="49">
        <f>IF('Datos Mun'!B8="AMM",$C$5*'Datos Mun'!AC8,0)</f>
        <v>0</v>
      </c>
      <c r="D10" s="49">
        <f>IF('Datos Mun'!B8="AMM",$D$5*'Datos Mun'!AD8,0)</f>
        <v>0</v>
      </c>
      <c r="E10" s="50">
        <f t="shared" si="1"/>
        <v>0</v>
      </c>
      <c r="F10" s="56">
        <f t="shared" si="2"/>
        <v>0</v>
      </c>
      <c r="G10" s="39"/>
      <c r="H10" s="44" t="s">
        <v>4</v>
      </c>
      <c r="I10" s="49">
        <f>IF('Datos Mun'!B8="AMM",0,$B$5*'Datos Mun'!Z8)</f>
        <v>137994033.65997109</v>
      </c>
      <c r="J10" s="49">
        <f>IF('Datos Mun'!B8="AMM",0,$J$5*'Datos Mun'!AC8)</f>
        <v>60486229.908606723</v>
      </c>
      <c r="K10" s="49">
        <f>IF('Datos Mun'!B8="AMM",0,$K$5*'Datos Mun'!AD8)</f>
        <v>68172917.018225044</v>
      </c>
      <c r="L10" s="50">
        <f t="shared" si="3"/>
        <v>266653180.58680287</v>
      </c>
      <c r="M10" s="56">
        <f t="shared" si="4"/>
        <v>3.9741579339362829E-2</v>
      </c>
      <c r="O10" s="44" t="s">
        <v>4</v>
      </c>
      <c r="P10" s="49">
        <f>IF('Datos Mun'!D8="Zona de Crec",'Datos Mun'!Z8*'Art 14 F I'!$P$5,0)</f>
        <v>0</v>
      </c>
      <c r="Q10" s="49">
        <f>IF('Datos Mun'!D8="Zona de Crec",$Q$5*'Datos Mun'!AC8,0)</f>
        <v>0</v>
      </c>
      <c r="R10" s="49">
        <f>IF('Datos Mun'!D8="Zona de Crec",$R$5*'Datos Mun'!AD8,0)</f>
        <v>0</v>
      </c>
      <c r="S10" s="50">
        <f t="shared" si="5"/>
        <v>0</v>
      </c>
      <c r="T10" s="56">
        <f t="shared" si="6"/>
        <v>0</v>
      </c>
      <c r="U10" s="39"/>
      <c r="V10" s="44" t="s">
        <v>4</v>
      </c>
      <c r="W10" s="49">
        <f t="shared" si="7"/>
        <v>137994033.65997109</v>
      </c>
      <c r="X10" s="49">
        <f t="shared" si="8"/>
        <v>60486229.908606723</v>
      </c>
      <c r="Y10" s="49">
        <f t="shared" si="9"/>
        <v>68172917.018225044</v>
      </c>
      <c r="Z10" s="50">
        <f t="shared" si="10"/>
        <v>266653180.58680287</v>
      </c>
      <c r="AA10" s="56">
        <f t="shared" si="11"/>
        <v>6.2060238841878832E-3</v>
      </c>
    </row>
    <row r="11" spans="1:27">
      <c r="A11" s="44" t="s">
        <v>5</v>
      </c>
      <c r="B11" s="49">
        <f>IF('Datos Mun'!B9="AMM",$B$5*'Datos Mun'!Z9,0)</f>
        <v>0</v>
      </c>
      <c r="C11" s="49">
        <f>IF('Datos Mun'!B9="AMM",$C$5*'Datos Mun'!AC9,0)</f>
        <v>0</v>
      </c>
      <c r="D11" s="49">
        <f>IF('Datos Mun'!B9="AMM",$D$5*'Datos Mun'!AD9,0)</f>
        <v>0</v>
      </c>
      <c r="E11" s="50">
        <f t="shared" si="1"/>
        <v>0</v>
      </c>
      <c r="F11" s="56">
        <f t="shared" si="2"/>
        <v>0</v>
      </c>
      <c r="G11" s="39"/>
      <c r="H11" s="44" t="s">
        <v>5</v>
      </c>
      <c r="I11" s="49">
        <f>IF('Datos Mun'!B9="AMM",0,$B$5*'Datos Mun'!Z9)</f>
        <v>4033091.7964967163</v>
      </c>
      <c r="J11" s="49">
        <f>IF('Datos Mun'!B9="AMM",0,$J$5*'Datos Mun'!AC9)</f>
        <v>142459207.78119144</v>
      </c>
      <c r="K11" s="49">
        <f>IF('Datos Mun'!B9="AMM",0,$K$5*'Datos Mun'!AD9)</f>
        <v>72011558.251795188</v>
      </c>
      <c r="L11" s="50">
        <f t="shared" si="3"/>
        <v>218503857.82948333</v>
      </c>
      <c r="M11" s="56">
        <f t="shared" si="4"/>
        <v>3.2565478434488392E-2</v>
      </c>
      <c r="O11" s="44" t="s">
        <v>5</v>
      </c>
      <c r="P11" s="49">
        <f>IF('Datos Mun'!D9="Zona de Crec",'Datos Mun'!Z9*'Art 14 F I'!$P$5,0)</f>
        <v>0</v>
      </c>
      <c r="Q11" s="49">
        <f>IF('Datos Mun'!D9="Zona de Crec",$Q$5*'Datos Mun'!AC9,0)</f>
        <v>0</v>
      </c>
      <c r="R11" s="49">
        <f>IF('Datos Mun'!D9="Zona de Crec",$R$5*'Datos Mun'!AD9,0)</f>
        <v>0</v>
      </c>
      <c r="S11" s="50">
        <f t="shared" si="5"/>
        <v>0</v>
      </c>
      <c r="T11" s="56">
        <f t="shared" si="6"/>
        <v>0</v>
      </c>
      <c r="U11" s="39"/>
      <c r="V11" s="44" t="s">
        <v>5</v>
      </c>
      <c r="W11" s="49">
        <f t="shared" si="7"/>
        <v>4033091.7964967163</v>
      </c>
      <c r="X11" s="49">
        <f t="shared" si="8"/>
        <v>142459207.78119144</v>
      </c>
      <c r="Y11" s="49">
        <f t="shared" si="9"/>
        <v>72011558.251795188</v>
      </c>
      <c r="Z11" s="50">
        <f t="shared" si="10"/>
        <v>218503857.82948333</v>
      </c>
      <c r="AA11" s="56">
        <f t="shared" si="11"/>
        <v>5.0854077850968635E-3</v>
      </c>
    </row>
    <row r="12" spans="1:27">
      <c r="A12" s="44" t="s">
        <v>6</v>
      </c>
      <c r="B12" s="49">
        <f>IF('Datos Mun'!B10="AMM",$B$5*'Datos Mun'!Z10,0)</f>
        <v>1881373514.667932</v>
      </c>
      <c r="C12" s="49">
        <f>IF('Datos Mun'!B10="AMM",$C$5*'Datos Mun'!AC10,0)</f>
        <v>1041821153.5628436</v>
      </c>
      <c r="D12" s="49">
        <f>IF('Datos Mun'!B10="AMM",$D$5*'Datos Mun'!AD10,0)</f>
        <v>724626248.80950463</v>
      </c>
      <c r="E12" s="50">
        <f t="shared" si="1"/>
        <v>3647820917.0402803</v>
      </c>
      <c r="F12" s="56">
        <f t="shared" si="2"/>
        <v>0.10060968789838298</v>
      </c>
      <c r="G12" s="39"/>
      <c r="H12" s="44" t="s">
        <v>6</v>
      </c>
      <c r="I12" s="49">
        <f>IF('Datos Mun'!B10="AMM",0,$B$5*'Datos Mun'!Z10)</f>
        <v>0</v>
      </c>
      <c r="J12" s="49">
        <f>IF('Datos Mun'!B10="AMM",0,$J$5*'Datos Mun'!AC10)</f>
        <v>0</v>
      </c>
      <c r="K12" s="49">
        <f>IF('Datos Mun'!B10="AMM",0,$K$5*'Datos Mun'!AD10)</f>
        <v>0</v>
      </c>
      <c r="L12" s="50">
        <f t="shared" si="3"/>
        <v>0</v>
      </c>
      <c r="M12" s="56">
        <f t="shared" si="4"/>
        <v>0</v>
      </c>
      <c r="O12" s="44" t="s">
        <v>6</v>
      </c>
      <c r="P12" s="49">
        <f>IF('Datos Mun'!D10="Zona de Crec",'Datos Mun'!Z10*'Art 14 F I'!$P$5,0)</f>
        <v>1881373514.667932</v>
      </c>
      <c r="Q12" s="49">
        <f>IF('Datos Mun'!D10="Zona de Crec",$Q$5*'Datos Mun'!AC10,0)</f>
        <v>1041821153.5628436</v>
      </c>
      <c r="R12" s="49">
        <f>IF('Datos Mun'!D10="Zona de Crec",$R$5*'Datos Mun'!AD10,0)</f>
        <v>724626248.80950463</v>
      </c>
      <c r="S12" s="50">
        <f t="shared" si="5"/>
        <v>3647820917.0402803</v>
      </c>
      <c r="T12" s="56">
        <f t="shared" si="6"/>
        <v>0.24869953812555742</v>
      </c>
      <c r="U12" s="39"/>
      <c r="V12" s="44" t="s">
        <v>6</v>
      </c>
      <c r="W12" s="49">
        <f t="shared" si="7"/>
        <v>1881373514.667932</v>
      </c>
      <c r="X12" s="49">
        <f t="shared" si="8"/>
        <v>1041821153.5628436</v>
      </c>
      <c r="Y12" s="49">
        <f t="shared" si="9"/>
        <v>724626248.80950463</v>
      </c>
      <c r="Z12" s="50">
        <f t="shared" si="10"/>
        <v>3647820917.0402803</v>
      </c>
      <c r="AA12" s="56">
        <f t="shared" si="11"/>
        <v>8.4898532567934962E-2</v>
      </c>
    </row>
    <row r="13" spans="1:27">
      <c r="A13" s="44" t="s">
        <v>7</v>
      </c>
      <c r="B13" s="49">
        <f>IF('Datos Mun'!B11="AMM",$B$5*'Datos Mun'!Z11,0)</f>
        <v>0</v>
      </c>
      <c r="C13" s="49">
        <f>IF('Datos Mun'!B11="AMM",$C$5*'Datos Mun'!AC11,0)</f>
        <v>0</v>
      </c>
      <c r="D13" s="49">
        <f>IF('Datos Mun'!B11="AMM",$D$5*'Datos Mun'!AD11,0)</f>
        <v>0</v>
      </c>
      <c r="E13" s="50">
        <f t="shared" si="1"/>
        <v>0</v>
      </c>
      <c r="F13" s="56">
        <f t="shared" si="2"/>
        <v>0</v>
      </c>
      <c r="G13" s="39"/>
      <c r="H13" s="44" t="s">
        <v>7</v>
      </c>
      <c r="I13" s="49">
        <f>IF('Datos Mun'!B11="AMM",0,$B$5*'Datos Mun'!Z11)</f>
        <v>3880405.6737409043</v>
      </c>
      <c r="J13" s="49">
        <f>IF('Datos Mun'!B11="AMM",0,$J$5*'Datos Mun'!AC11)</f>
        <v>91186975.874866486</v>
      </c>
      <c r="K13" s="49">
        <f>IF('Datos Mun'!B11="AMM",0,$K$5*'Datos Mun'!AD11)</f>
        <v>105378823.55740328</v>
      </c>
      <c r="L13" s="50">
        <f t="shared" si="3"/>
        <v>200446205.10601068</v>
      </c>
      <c r="M13" s="56">
        <f t="shared" si="4"/>
        <v>2.9874193684712311E-2</v>
      </c>
      <c r="O13" s="44" t="s">
        <v>7</v>
      </c>
      <c r="P13" s="49">
        <f>IF('Datos Mun'!D11="Zona de Crec",'Datos Mun'!Z11*'Art 14 F I'!$P$5,0)</f>
        <v>0</v>
      </c>
      <c r="Q13" s="49">
        <f>IF('Datos Mun'!D11="Zona de Crec",$Q$5*'Datos Mun'!AC11,0)</f>
        <v>0</v>
      </c>
      <c r="R13" s="49">
        <f>IF('Datos Mun'!D11="Zona de Crec",$R$5*'Datos Mun'!AD11,0)</f>
        <v>0</v>
      </c>
      <c r="S13" s="50">
        <f t="shared" si="5"/>
        <v>0</v>
      </c>
      <c r="T13" s="56">
        <f t="shared" si="6"/>
        <v>0</v>
      </c>
      <c r="U13" s="39"/>
      <c r="V13" s="44" t="s">
        <v>7</v>
      </c>
      <c r="W13" s="49">
        <f t="shared" si="7"/>
        <v>3880405.6737409043</v>
      </c>
      <c r="X13" s="49">
        <f t="shared" si="8"/>
        <v>91186975.874866486</v>
      </c>
      <c r="Y13" s="49">
        <f t="shared" si="9"/>
        <v>105378823.55740328</v>
      </c>
      <c r="Z13" s="50">
        <f t="shared" si="10"/>
        <v>200446205.10601068</v>
      </c>
      <c r="AA13" s="56">
        <f t="shared" si="11"/>
        <v>4.6651381905335205E-3</v>
      </c>
    </row>
    <row r="14" spans="1:27">
      <c r="A14" s="44" t="s">
        <v>8</v>
      </c>
      <c r="B14" s="49">
        <f>IF('Datos Mun'!B12="AMM",$B$5*'Datos Mun'!Z12,0)</f>
        <v>0</v>
      </c>
      <c r="C14" s="49">
        <f>IF('Datos Mun'!B12="AMM",$C$5*'Datos Mun'!AC12,0)</f>
        <v>0</v>
      </c>
      <c r="D14" s="49">
        <f>IF('Datos Mun'!B12="AMM",$D$5*'Datos Mun'!AD12,0)</f>
        <v>0</v>
      </c>
      <c r="E14" s="50">
        <f t="shared" si="1"/>
        <v>0</v>
      </c>
      <c r="F14" s="56">
        <f t="shared" si="2"/>
        <v>0</v>
      </c>
      <c r="G14" s="39"/>
      <c r="H14" s="44" t="s">
        <v>8</v>
      </c>
      <c r="I14" s="49">
        <f>IF('Datos Mun'!B12="AMM",0,$B$5*'Datos Mun'!Z12)</f>
        <v>4787863.175878006</v>
      </c>
      <c r="J14" s="49">
        <f>IF('Datos Mun'!B12="AMM",0,$J$5*'Datos Mun'!AC12)</f>
        <v>17499643.968129259</v>
      </c>
      <c r="K14" s="49">
        <f>IF('Datos Mun'!B12="AMM",0,$K$5*'Datos Mun'!AD12)</f>
        <v>35830368.315838851</v>
      </c>
      <c r="L14" s="50">
        <f t="shared" si="3"/>
        <v>58117875.459846117</v>
      </c>
      <c r="M14" s="56">
        <f t="shared" si="4"/>
        <v>8.6617986462412117E-3</v>
      </c>
      <c r="O14" s="44" t="s">
        <v>8</v>
      </c>
      <c r="P14" s="49">
        <f>IF('Datos Mun'!D12="Zona de Crec",'Datos Mun'!Z12*'Art 14 F I'!$P$5,0)</f>
        <v>0</v>
      </c>
      <c r="Q14" s="49">
        <f>IF('Datos Mun'!D12="Zona de Crec",$Q$5*'Datos Mun'!AC12,0)</f>
        <v>0</v>
      </c>
      <c r="R14" s="49">
        <f>IF('Datos Mun'!D12="Zona de Crec",$R$5*'Datos Mun'!AD12,0)</f>
        <v>0</v>
      </c>
      <c r="S14" s="50">
        <f t="shared" si="5"/>
        <v>0</v>
      </c>
      <c r="T14" s="56">
        <f t="shared" si="6"/>
        <v>0</v>
      </c>
      <c r="U14" s="39"/>
      <c r="V14" s="44" t="s">
        <v>8</v>
      </c>
      <c r="W14" s="49">
        <f t="shared" si="7"/>
        <v>4787863.175878006</v>
      </c>
      <c r="X14" s="49">
        <f t="shared" si="8"/>
        <v>17499643.968129259</v>
      </c>
      <c r="Y14" s="49">
        <f t="shared" si="9"/>
        <v>35830368.315838851</v>
      </c>
      <c r="Z14" s="50">
        <f t="shared" si="10"/>
        <v>58117875.459846117</v>
      </c>
      <c r="AA14" s="56">
        <f t="shared" si="11"/>
        <v>1.3526218678822411E-3</v>
      </c>
    </row>
    <row r="15" spans="1:27">
      <c r="A15" s="44" t="s">
        <v>9</v>
      </c>
      <c r="B15" s="49">
        <f>IF('Datos Mun'!B13="AMM",$B$5*'Datos Mun'!Z13,0)</f>
        <v>135684663.19305256</v>
      </c>
      <c r="C15" s="49">
        <f>IF('Datos Mun'!B13="AMM",$C$5*'Datos Mun'!AC13,0)</f>
        <v>221755957.43689978</v>
      </c>
      <c r="D15" s="49">
        <f>IF('Datos Mun'!B13="AMM",$D$5*'Datos Mun'!AD13,0)</f>
        <v>227214257.77025345</v>
      </c>
      <c r="E15" s="50">
        <f t="shared" si="1"/>
        <v>584654878.40020573</v>
      </c>
      <c r="F15" s="56">
        <f t="shared" si="2"/>
        <v>1.6125228234021398E-2</v>
      </c>
      <c r="G15" s="39"/>
      <c r="H15" s="44" t="s">
        <v>9</v>
      </c>
      <c r="I15" s="49">
        <f>IF('Datos Mun'!B13="AMM",0,$B$5*'Datos Mun'!Z13)</f>
        <v>0</v>
      </c>
      <c r="J15" s="49">
        <f>IF('Datos Mun'!B13="AMM",0,$J$5*'Datos Mun'!AC13)</f>
        <v>0</v>
      </c>
      <c r="K15" s="49">
        <f>IF('Datos Mun'!B13="AMM",0,$K$5*'Datos Mun'!AD13)</f>
        <v>0</v>
      </c>
      <c r="L15" s="50">
        <f t="shared" si="3"/>
        <v>0</v>
      </c>
      <c r="M15" s="56">
        <f t="shared" si="4"/>
        <v>0</v>
      </c>
      <c r="O15" s="44" t="s">
        <v>9</v>
      </c>
      <c r="P15" s="49">
        <f>IF('Datos Mun'!D13="Zona de Crec",'Datos Mun'!Z13*'Art 14 F I'!$P$5,0)</f>
        <v>135684663.19305256</v>
      </c>
      <c r="Q15" s="49">
        <f>IF('Datos Mun'!D13="Zona de Crec",$Q$5*'Datos Mun'!AC13,0)</f>
        <v>221755957.43689978</v>
      </c>
      <c r="R15" s="49">
        <f>IF('Datos Mun'!D13="Zona de Crec",$R$5*'Datos Mun'!AD13,0)</f>
        <v>227214257.77025345</v>
      </c>
      <c r="S15" s="50">
        <f t="shared" si="5"/>
        <v>584654878.40020573</v>
      </c>
      <c r="T15" s="56">
        <f t="shared" si="6"/>
        <v>3.9860344443378146E-2</v>
      </c>
      <c r="U15" s="39"/>
      <c r="V15" s="44" t="s">
        <v>9</v>
      </c>
      <c r="W15" s="49">
        <f t="shared" si="7"/>
        <v>135684663.19305256</v>
      </c>
      <c r="X15" s="49">
        <f t="shared" si="8"/>
        <v>221755957.43689978</v>
      </c>
      <c r="Y15" s="49">
        <f t="shared" si="9"/>
        <v>227214257.77025345</v>
      </c>
      <c r="Z15" s="50">
        <f t="shared" si="10"/>
        <v>584654878.40020573</v>
      </c>
      <c r="AA15" s="56">
        <f t="shared" si="11"/>
        <v>1.3607121172805596E-2</v>
      </c>
    </row>
    <row r="16" spans="1:27">
      <c r="A16" s="44" t="s">
        <v>10</v>
      </c>
      <c r="B16" s="49">
        <f>IF('Datos Mun'!B14="AMM",$B$5*'Datos Mun'!Z14,0)</f>
        <v>0</v>
      </c>
      <c r="C16" s="49">
        <f>IF('Datos Mun'!B14="AMM",$C$5*'Datos Mun'!AC14,0)</f>
        <v>0</v>
      </c>
      <c r="D16" s="49">
        <f>IF('Datos Mun'!B14="AMM",$D$5*'Datos Mun'!AD14,0)</f>
        <v>0</v>
      </c>
      <c r="E16" s="50">
        <f t="shared" si="1"/>
        <v>0</v>
      </c>
      <c r="F16" s="56">
        <f t="shared" si="2"/>
        <v>0</v>
      </c>
      <c r="G16" s="39"/>
      <c r="H16" s="44" t="s">
        <v>10</v>
      </c>
      <c r="I16" s="49">
        <f>IF('Datos Mun'!B14="AMM",0,$B$5*'Datos Mun'!Z14)</f>
        <v>10617211.107764991</v>
      </c>
      <c r="J16" s="49">
        <f>IF('Datos Mun'!B14="AMM",0,$J$5*'Datos Mun'!AC14)</f>
        <v>167532726.5728747</v>
      </c>
      <c r="K16" s="49">
        <f>IF('Datos Mun'!B14="AMM",0,$K$5*'Datos Mun'!AD14)</f>
        <v>231190314.30261046</v>
      </c>
      <c r="L16" s="50">
        <f t="shared" si="3"/>
        <v>409340251.98325014</v>
      </c>
      <c r="M16" s="56">
        <f t="shared" si="4"/>
        <v>6.1007440695767315E-2</v>
      </c>
      <c r="O16" s="44" t="s">
        <v>10</v>
      </c>
      <c r="P16" s="49">
        <f>IF('Datos Mun'!D14="Zona de Crec",'Datos Mun'!Z14*'Art 14 F I'!$P$5,0)</f>
        <v>10617211.107764991</v>
      </c>
      <c r="Q16" s="49">
        <f>IF('Datos Mun'!D14="Zona de Crec",$Q$5*'Datos Mun'!AC14,0)</f>
        <v>167532726.5728747</v>
      </c>
      <c r="R16" s="49">
        <f>IF('Datos Mun'!D14="Zona de Crec",$R$5*'Datos Mun'!AD14,0)</f>
        <v>231190314.30261046</v>
      </c>
      <c r="S16" s="50">
        <f t="shared" si="5"/>
        <v>409340251.98325014</v>
      </c>
      <c r="T16" s="56">
        <f t="shared" si="6"/>
        <v>2.7907820564566782E-2</v>
      </c>
      <c r="U16" s="39"/>
      <c r="V16" s="44" t="s">
        <v>10</v>
      </c>
      <c r="W16" s="49">
        <f t="shared" si="7"/>
        <v>10617211.107764991</v>
      </c>
      <c r="X16" s="49">
        <f t="shared" si="8"/>
        <v>167532726.5728747</v>
      </c>
      <c r="Y16" s="49">
        <f t="shared" si="9"/>
        <v>231190314.30261046</v>
      </c>
      <c r="Z16" s="50">
        <f t="shared" si="10"/>
        <v>409340251.98325014</v>
      </c>
      <c r="AA16" s="56">
        <f t="shared" si="11"/>
        <v>9.5268894785996202E-3</v>
      </c>
    </row>
    <row r="17" spans="1:27">
      <c r="A17" s="44" t="s">
        <v>11</v>
      </c>
      <c r="B17" s="49">
        <f>IF('Datos Mun'!B15="AMM",$B$5*'Datos Mun'!Z15,0)</f>
        <v>0</v>
      </c>
      <c r="C17" s="49">
        <f>IF('Datos Mun'!B15="AMM",$C$5*'Datos Mun'!AC15,0)</f>
        <v>0</v>
      </c>
      <c r="D17" s="49">
        <f>IF('Datos Mun'!B15="AMM",$D$5*'Datos Mun'!AD15,0)</f>
        <v>0</v>
      </c>
      <c r="E17" s="50">
        <f t="shared" si="1"/>
        <v>0</v>
      </c>
      <c r="F17" s="56">
        <f t="shared" si="2"/>
        <v>0</v>
      </c>
      <c r="G17" s="39"/>
      <c r="H17" s="44" t="s">
        <v>11</v>
      </c>
      <c r="I17" s="49">
        <f>IF('Datos Mun'!B15="AMM",0,$B$5*'Datos Mun'!Z15)</f>
        <v>4505592.797349615</v>
      </c>
      <c r="J17" s="49">
        <f>IF('Datos Mun'!B15="AMM",0,$J$5*'Datos Mun'!AC15)</f>
        <v>36886173.335575983</v>
      </c>
      <c r="K17" s="49">
        <f>IF('Datos Mun'!B15="AMM",0,$K$5*'Datos Mun'!AD15)</f>
        <v>110888760.0333589</v>
      </c>
      <c r="L17" s="50">
        <f t="shared" si="3"/>
        <v>152280526.1662845</v>
      </c>
      <c r="M17" s="56">
        <f t="shared" si="4"/>
        <v>2.2695655079603541E-2</v>
      </c>
      <c r="O17" s="44" t="s">
        <v>11</v>
      </c>
      <c r="P17" s="49">
        <f>IF('Datos Mun'!D15="Zona de Crec",'Datos Mun'!Z15*'Art 14 F I'!$P$5,0)</f>
        <v>0</v>
      </c>
      <c r="Q17" s="49">
        <f>IF('Datos Mun'!D15="Zona de Crec",$Q$5*'Datos Mun'!AC15,0)</f>
        <v>0</v>
      </c>
      <c r="R17" s="49">
        <f>IF('Datos Mun'!D15="Zona de Crec",$R$5*'Datos Mun'!AD15,0)</f>
        <v>0</v>
      </c>
      <c r="S17" s="50">
        <f t="shared" si="5"/>
        <v>0</v>
      </c>
      <c r="T17" s="56">
        <f t="shared" si="6"/>
        <v>0</v>
      </c>
      <c r="U17" s="39"/>
      <c r="V17" s="44" t="s">
        <v>11</v>
      </c>
      <c r="W17" s="49">
        <f t="shared" si="7"/>
        <v>4505592.797349615</v>
      </c>
      <c r="X17" s="49">
        <f t="shared" si="8"/>
        <v>36886173.335575983</v>
      </c>
      <c r="Y17" s="49">
        <f t="shared" si="9"/>
        <v>110888760.0333589</v>
      </c>
      <c r="Z17" s="50">
        <f t="shared" si="10"/>
        <v>152280526.1662845</v>
      </c>
      <c r="AA17" s="56">
        <f t="shared" si="11"/>
        <v>3.544141421470943E-3</v>
      </c>
    </row>
    <row r="18" spans="1:27">
      <c r="A18" s="44" t="s">
        <v>12</v>
      </c>
      <c r="B18" s="49">
        <f>IF('Datos Mun'!B16="AMM",$B$5*'Datos Mun'!Z16,0)</f>
        <v>0</v>
      </c>
      <c r="C18" s="49">
        <f>IF('Datos Mun'!B16="AMM",$C$5*'Datos Mun'!AC16,0)</f>
        <v>0</v>
      </c>
      <c r="D18" s="49">
        <f>IF('Datos Mun'!B16="AMM",$D$5*'Datos Mun'!AD16,0)</f>
        <v>0</v>
      </c>
      <c r="E18" s="50">
        <f t="shared" si="1"/>
        <v>0</v>
      </c>
      <c r="F18" s="56">
        <f t="shared" si="2"/>
        <v>0</v>
      </c>
      <c r="G18" s="39"/>
      <c r="H18" s="44" t="s">
        <v>12</v>
      </c>
      <c r="I18" s="49">
        <f>IF('Datos Mun'!B16="AMM",0,$B$5*'Datos Mun'!Z16)</f>
        <v>8346052.8711481597</v>
      </c>
      <c r="J18" s="49">
        <f>IF('Datos Mun'!B16="AMM",0,$J$5*'Datos Mun'!AC16)</f>
        <v>122804947.10157952</v>
      </c>
      <c r="K18" s="49">
        <f>IF('Datos Mun'!B16="AMM",0,$K$5*'Datos Mun'!AD16)</f>
        <v>67312456.02450183</v>
      </c>
      <c r="L18" s="50">
        <f t="shared" si="3"/>
        <v>198463455.99722952</v>
      </c>
      <c r="M18" s="56">
        <f t="shared" si="4"/>
        <v>2.9578687811340487E-2</v>
      </c>
      <c r="O18" s="44" t="s">
        <v>12</v>
      </c>
      <c r="P18" s="49">
        <f>IF('Datos Mun'!D16="Zona de Crec",'Datos Mun'!Z16*'Art 14 F I'!$P$5,0)</f>
        <v>0</v>
      </c>
      <c r="Q18" s="49">
        <f>IF('Datos Mun'!D16="Zona de Crec",$Q$5*'Datos Mun'!AC16,0)</f>
        <v>0</v>
      </c>
      <c r="R18" s="49">
        <f>IF('Datos Mun'!D16="Zona de Crec",$R$5*'Datos Mun'!AD16,0)</f>
        <v>0</v>
      </c>
      <c r="S18" s="50">
        <f t="shared" si="5"/>
        <v>0</v>
      </c>
      <c r="T18" s="56">
        <f t="shared" si="6"/>
        <v>0</v>
      </c>
      <c r="U18" s="39"/>
      <c r="V18" s="44" t="s">
        <v>12</v>
      </c>
      <c r="W18" s="49">
        <f t="shared" si="7"/>
        <v>8346052.8711481597</v>
      </c>
      <c r="X18" s="49">
        <f t="shared" si="8"/>
        <v>122804947.10157952</v>
      </c>
      <c r="Y18" s="49">
        <f t="shared" si="9"/>
        <v>67312456.02450183</v>
      </c>
      <c r="Z18" s="50">
        <f t="shared" si="10"/>
        <v>198463455.99722952</v>
      </c>
      <c r="AA18" s="56">
        <f t="shared" si="11"/>
        <v>4.6189921505786638E-3</v>
      </c>
    </row>
    <row r="19" spans="1:27">
      <c r="A19" s="44" t="s">
        <v>13</v>
      </c>
      <c r="B19" s="49">
        <f>IF('Datos Mun'!B17="AMM",$B$5*'Datos Mun'!Z17,0)</f>
        <v>0</v>
      </c>
      <c r="C19" s="49">
        <f>IF('Datos Mun'!B17="AMM",$C$5*'Datos Mun'!AC17,0)</f>
        <v>0</v>
      </c>
      <c r="D19" s="49">
        <f>IF('Datos Mun'!B17="AMM",$D$5*'Datos Mun'!AD17,0)</f>
        <v>0</v>
      </c>
      <c r="E19" s="50">
        <f t="shared" si="1"/>
        <v>0</v>
      </c>
      <c r="F19" s="56">
        <f t="shared" si="2"/>
        <v>0</v>
      </c>
      <c r="G19" s="39"/>
      <c r="H19" s="44" t="s">
        <v>13</v>
      </c>
      <c r="I19" s="49">
        <f>IF('Datos Mun'!B17="AMM",0,$B$5*'Datos Mun'!Z17)</f>
        <v>46025727.666378476</v>
      </c>
      <c r="J19" s="49">
        <f>IF('Datos Mun'!B17="AMM",0,$J$5*'Datos Mun'!AC17)</f>
        <v>111997073.79670195</v>
      </c>
      <c r="K19" s="49">
        <f>IF('Datos Mun'!B17="AMM",0,$K$5*'Datos Mun'!AD17)</f>
        <v>146614453.87790468</v>
      </c>
      <c r="L19" s="50">
        <f t="shared" si="3"/>
        <v>304637255.34098512</v>
      </c>
      <c r="M19" s="56">
        <f t="shared" si="4"/>
        <v>4.5402667338214672E-2</v>
      </c>
      <c r="O19" s="44" t="s">
        <v>13</v>
      </c>
      <c r="P19" s="49">
        <f>IF('Datos Mun'!D17="Zona de Crec",'Datos Mun'!Z17*'Art 14 F I'!$P$5,0)</f>
        <v>46025727.666378476</v>
      </c>
      <c r="Q19" s="49">
        <f>IF('Datos Mun'!D17="Zona de Crec",$Q$5*'Datos Mun'!AC17,0)</f>
        <v>111997073.79670195</v>
      </c>
      <c r="R19" s="49">
        <f>IF('Datos Mun'!D17="Zona de Crec",$R$5*'Datos Mun'!AD17,0)</f>
        <v>146614453.87790468</v>
      </c>
      <c r="S19" s="50">
        <f t="shared" si="5"/>
        <v>304637255.34098512</v>
      </c>
      <c r="T19" s="56">
        <f t="shared" si="6"/>
        <v>2.0769425479530441E-2</v>
      </c>
      <c r="U19" s="39"/>
      <c r="V19" s="44" t="s">
        <v>13</v>
      </c>
      <c r="W19" s="49">
        <f t="shared" si="7"/>
        <v>46025727.666378476</v>
      </c>
      <c r="X19" s="49">
        <f t="shared" si="8"/>
        <v>111997073.79670195</v>
      </c>
      <c r="Y19" s="49">
        <f t="shared" si="9"/>
        <v>146614453.87790468</v>
      </c>
      <c r="Z19" s="50">
        <f t="shared" si="10"/>
        <v>304637255.34098512</v>
      </c>
      <c r="AA19" s="56">
        <f t="shared" si="11"/>
        <v>7.0900563739728552E-3</v>
      </c>
    </row>
    <row r="20" spans="1:27">
      <c r="A20" s="44" t="s">
        <v>14</v>
      </c>
      <c r="B20" s="49">
        <f>IF('Datos Mun'!B18="AMM",$B$5*'Datos Mun'!Z18,0)</f>
        <v>0</v>
      </c>
      <c r="C20" s="49">
        <f>IF('Datos Mun'!B18="AMM",$C$5*'Datos Mun'!AC18,0)</f>
        <v>0</v>
      </c>
      <c r="D20" s="49">
        <f>IF('Datos Mun'!B18="AMM",$D$5*'Datos Mun'!AD18,0)</f>
        <v>0</v>
      </c>
      <c r="E20" s="50">
        <f t="shared" si="1"/>
        <v>0</v>
      </c>
      <c r="F20" s="56">
        <f t="shared" si="2"/>
        <v>0</v>
      </c>
      <c r="G20" s="39"/>
      <c r="H20" s="44" t="s">
        <v>14</v>
      </c>
      <c r="I20" s="49">
        <f>IF('Datos Mun'!B18="AMM",0,$B$5*'Datos Mun'!Z18)</f>
        <v>1188821.6555183595</v>
      </c>
      <c r="J20" s="49">
        <f>IF('Datos Mun'!B18="AMM",0,$J$5*'Datos Mun'!AC18)</f>
        <v>183884267.58566219</v>
      </c>
      <c r="K20" s="49">
        <f>IF('Datos Mun'!B18="AMM",0,$K$5*'Datos Mun'!AD18)</f>
        <v>258705461.3248094</v>
      </c>
      <c r="L20" s="50">
        <f t="shared" si="3"/>
        <v>443778550.56598997</v>
      </c>
      <c r="M20" s="56">
        <f t="shared" si="4"/>
        <v>6.6140071675179518E-2</v>
      </c>
      <c r="O20" s="44" t="s">
        <v>14</v>
      </c>
      <c r="P20" s="49">
        <f>IF('Datos Mun'!D18="Zona de Crec",'Datos Mun'!Z18*'Art 14 F I'!$P$5,0)</f>
        <v>0</v>
      </c>
      <c r="Q20" s="49">
        <f>IF('Datos Mun'!D18="Zona de Crec",$Q$5*'Datos Mun'!AC18,0)</f>
        <v>0</v>
      </c>
      <c r="R20" s="49">
        <f>IF('Datos Mun'!D18="Zona de Crec",$R$5*'Datos Mun'!AD18,0)</f>
        <v>0</v>
      </c>
      <c r="S20" s="50">
        <f t="shared" si="5"/>
        <v>0</v>
      </c>
      <c r="T20" s="56">
        <f t="shared" si="6"/>
        <v>0</v>
      </c>
      <c r="U20" s="39"/>
      <c r="V20" s="44" t="s">
        <v>14</v>
      </c>
      <c r="W20" s="49">
        <f t="shared" si="7"/>
        <v>1188821.6555183595</v>
      </c>
      <c r="X20" s="49">
        <f t="shared" si="8"/>
        <v>183884267.58566219</v>
      </c>
      <c r="Y20" s="49">
        <f t="shared" si="9"/>
        <v>258705461.3248094</v>
      </c>
      <c r="Z20" s="50">
        <f t="shared" si="10"/>
        <v>443778550.56598997</v>
      </c>
      <c r="AA20" s="56">
        <f t="shared" si="11"/>
        <v>1.0328398401406952E-2</v>
      </c>
    </row>
    <row r="21" spans="1:27">
      <c r="A21" s="44" t="s">
        <v>15</v>
      </c>
      <c r="B21" s="49">
        <f>IF('Datos Mun'!B19="AMM",$B$5*'Datos Mun'!Z19,0)</f>
        <v>0</v>
      </c>
      <c r="C21" s="49">
        <f>IF('Datos Mun'!B19="AMM",$C$5*'Datos Mun'!AC19,0)</f>
        <v>0</v>
      </c>
      <c r="D21" s="49">
        <f>IF('Datos Mun'!B19="AMM",$D$5*'Datos Mun'!AD19,0)</f>
        <v>0</v>
      </c>
      <c r="E21" s="50">
        <f t="shared" si="1"/>
        <v>0</v>
      </c>
      <c r="F21" s="56">
        <f t="shared" si="2"/>
        <v>0</v>
      </c>
      <c r="G21" s="39"/>
      <c r="H21" s="44" t="s">
        <v>15</v>
      </c>
      <c r="I21" s="49">
        <f>IF('Datos Mun'!B19="AMM",0,$B$5*'Datos Mun'!Z19)</f>
        <v>966711.96108739683</v>
      </c>
      <c r="J21" s="49">
        <f>IF('Datos Mun'!B19="AMM",0,$J$5*'Datos Mun'!AC19)</f>
        <v>20246714.891589213</v>
      </c>
      <c r="K21" s="49">
        <f>IF('Datos Mun'!B19="AMM",0,$K$5*'Datos Mun'!AD19)</f>
        <v>43057229.132403597</v>
      </c>
      <c r="L21" s="50">
        <f t="shared" si="3"/>
        <v>64270655.985080212</v>
      </c>
      <c r="M21" s="56">
        <f t="shared" si="4"/>
        <v>9.5787995793003202E-3</v>
      </c>
      <c r="O21" s="44" t="s">
        <v>15</v>
      </c>
      <c r="P21" s="49">
        <f>IF('Datos Mun'!D19="Zona de Crec",'Datos Mun'!Z19*'Art 14 F I'!$P$5,0)</f>
        <v>0</v>
      </c>
      <c r="Q21" s="49">
        <f>IF('Datos Mun'!D19="Zona de Crec",$Q$5*'Datos Mun'!AC19,0)</f>
        <v>0</v>
      </c>
      <c r="R21" s="49">
        <f>IF('Datos Mun'!D19="Zona de Crec",$R$5*'Datos Mun'!AD19,0)</f>
        <v>0</v>
      </c>
      <c r="S21" s="50">
        <f t="shared" si="5"/>
        <v>0</v>
      </c>
      <c r="T21" s="56">
        <f t="shared" si="6"/>
        <v>0</v>
      </c>
      <c r="U21" s="39"/>
      <c r="V21" s="44" t="s">
        <v>15</v>
      </c>
      <c r="W21" s="49">
        <f t="shared" si="7"/>
        <v>966711.96108739683</v>
      </c>
      <c r="X21" s="49">
        <f t="shared" si="8"/>
        <v>20246714.891589213</v>
      </c>
      <c r="Y21" s="49">
        <f t="shared" si="9"/>
        <v>43057229.132403597</v>
      </c>
      <c r="Z21" s="50">
        <f t="shared" si="10"/>
        <v>64270655.985080212</v>
      </c>
      <c r="AA21" s="56">
        <f t="shared" si="11"/>
        <v>1.4958202456767217E-3</v>
      </c>
    </row>
    <row r="22" spans="1:27">
      <c r="A22" s="44" t="s">
        <v>16</v>
      </c>
      <c r="B22" s="49">
        <f>IF('Datos Mun'!B20="AMM",$B$5*'Datos Mun'!Z20,0)</f>
        <v>0</v>
      </c>
      <c r="C22" s="49">
        <f>IF('Datos Mun'!B20="AMM",$C$5*'Datos Mun'!AC20,0)</f>
        <v>0</v>
      </c>
      <c r="D22" s="49">
        <f>IF('Datos Mun'!B20="AMM",$D$5*'Datos Mun'!AD20,0)</f>
        <v>0</v>
      </c>
      <c r="E22" s="50">
        <f t="shared" si="1"/>
        <v>0</v>
      </c>
      <c r="F22" s="56">
        <f t="shared" si="2"/>
        <v>0</v>
      </c>
      <c r="G22" s="39"/>
      <c r="H22" s="44" t="s">
        <v>16</v>
      </c>
      <c r="I22" s="49">
        <f>IF('Datos Mun'!B20="AMM",0,$B$5*'Datos Mun'!Z20)</f>
        <v>5586336.2117140787</v>
      </c>
      <c r="J22" s="49">
        <f>IF('Datos Mun'!B20="AMM",0,$J$5*'Datos Mun'!AC20)</f>
        <v>20577318.381356724</v>
      </c>
      <c r="K22" s="49">
        <f>IF('Datos Mun'!B20="AMM",0,$K$5*'Datos Mun'!AD20)</f>
        <v>20237308.046244521</v>
      </c>
      <c r="L22" s="50">
        <f t="shared" si="3"/>
        <v>46400962.639315322</v>
      </c>
      <c r="M22" s="56">
        <f t="shared" si="4"/>
        <v>6.9155280056855447E-3</v>
      </c>
      <c r="O22" s="44" t="s">
        <v>16</v>
      </c>
      <c r="P22" s="49">
        <f>IF('Datos Mun'!D20="Zona de Crec",'Datos Mun'!Z20*'Art 14 F I'!$P$5,0)</f>
        <v>0</v>
      </c>
      <c r="Q22" s="49">
        <f>IF('Datos Mun'!D20="Zona de Crec",$Q$5*'Datos Mun'!AC20,0)</f>
        <v>0</v>
      </c>
      <c r="R22" s="49">
        <f>IF('Datos Mun'!D20="Zona de Crec",$R$5*'Datos Mun'!AD20,0)</f>
        <v>0</v>
      </c>
      <c r="S22" s="50">
        <f t="shared" si="5"/>
        <v>0</v>
      </c>
      <c r="T22" s="56">
        <f t="shared" si="6"/>
        <v>0</v>
      </c>
      <c r="U22" s="39"/>
      <c r="V22" s="44" t="s">
        <v>16</v>
      </c>
      <c r="W22" s="49">
        <f t="shared" si="7"/>
        <v>5586336.2117140787</v>
      </c>
      <c r="X22" s="49">
        <f t="shared" si="8"/>
        <v>20577318.381356724</v>
      </c>
      <c r="Y22" s="49">
        <f t="shared" si="9"/>
        <v>20237308.046244521</v>
      </c>
      <c r="Z22" s="50">
        <f t="shared" si="10"/>
        <v>46400962.639315322</v>
      </c>
      <c r="AA22" s="56">
        <f t="shared" si="11"/>
        <v>1.0799251737976549E-3</v>
      </c>
    </row>
    <row r="23" spans="1:27">
      <c r="A23" s="44" t="s">
        <v>17</v>
      </c>
      <c r="B23" s="49">
        <f>IF('Datos Mun'!B21="AMM",$B$5*'Datos Mun'!Z21,0)</f>
        <v>0</v>
      </c>
      <c r="C23" s="49">
        <f>IF('Datos Mun'!B21="AMM",$C$5*'Datos Mun'!AC21,0)</f>
        <v>0</v>
      </c>
      <c r="D23" s="49">
        <f>IF('Datos Mun'!B21="AMM",$D$5*'Datos Mun'!AD21,0)</f>
        <v>0</v>
      </c>
      <c r="E23" s="50">
        <f t="shared" si="1"/>
        <v>0</v>
      </c>
      <c r="F23" s="56">
        <f t="shared" si="2"/>
        <v>0</v>
      </c>
      <c r="G23" s="39"/>
      <c r="H23" s="44" t="s">
        <v>17</v>
      </c>
      <c r="I23" s="49">
        <f>IF('Datos Mun'!B21="AMM",0,$B$5*'Datos Mun'!Z21)</f>
        <v>1854001.8393394058</v>
      </c>
      <c r="J23" s="49">
        <f>IF('Datos Mun'!B21="AMM",0,$J$5*'Datos Mun'!AC21)</f>
        <v>242080183.550908</v>
      </c>
      <c r="K23" s="49">
        <f>IF('Datos Mun'!B21="AMM",0,$K$5*'Datos Mun'!AD21)</f>
        <v>170349299.76172063</v>
      </c>
      <c r="L23" s="50">
        <f t="shared" si="3"/>
        <v>414283485.151968</v>
      </c>
      <c r="M23" s="56">
        <f t="shared" si="4"/>
        <v>6.1744172553738236E-2</v>
      </c>
      <c r="O23" s="44" t="s">
        <v>17</v>
      </c>
      <c r="P23" s="49">
        <f>IF('Datos Mun'!D21="Zona de Crec",'Datos Mun'!Z21*'Art 14 F I'!$P$5,0)</f>
        <v>0</v>
      </c>
      <c r="Q23" s="49">
        <f>IF('Datos Mun'!D21="Zona de Crec",$Q$5*'Datos Mun'!AC21,0)</f>
        <v>0</v>
      </c>
      <c r="R23" s="49">
        <f>IF('Datos Mun'!D21="Zona de Crec",$R$5*'Datos Mun'!AD21,0)</f>
        <v>0</v>
      </c>
      <c r="S23" s="50">
        <f t="shared" si="5"/>
        <v>0</v>
      </c>
      <c r="T23" s="56">
        <f t="shared" si="6"/>
        <v>0</v>
      </c>
      <c r="U23" s="39"/>
      <c r="V23" s="44" t="s">
        <v>17</v>
      </c>
      <c r="W23" s="49">
        <f t="shared" si="7"/>
        <v>1854001.8393394058</v>
      </c>
      <c r="X23" s="49">
        <f t="shared" si="8"/>
        <v>242080183.550908</v>
      </c>
      <c r="Y23" s="49">
        <f t="shared" si="9"/>
        <v>170349299.76172063</v>
      </c>
      <c r="Z23" s="50">
        <f t="shared" si="10"/>
        <v>414283485.151968</v>
      </c>
      <c r="AA23" s="56">
        <f t="shared" si="11"/>
        <v>9.6419371335447548E-3</v>
      </c>
    </row>
    <row r="24" spans="1:27">
      <c r="A24" s="44" t="s">
        <v>18</v>
      </c>
      <c r="B24" s="49">
        <f>IF('Datos Mun'!B22="AMM",$B$5*'Datos Mun'!Z22,0)</f>
        <v>285947506.31797314</v>
      </c>
      <c r="C24" s="49">
        <f>IF('Datos Mun'!B22="AMM",$C$5*'Datos Mun'!AC22,0)</f>
        <v>652886342.2830838</v>
      </c>
      <c r="D24" s="49">
        <f>IF('Datos Mun'!B22="AMM",$D$5*'Datos Mun'!AD22,0)</f>
        <v>723959647.39245498</v>
      </c>
      <c r="E24" s="50">
        <f t="shared" si="1"/>
        <v>1662793495.9935119</v>
      </c>
      <c r="F24" s="56">
        <f t="shared" si="2"/>
        <v>4.5861115026201563E-2</v>
      </c>
      <c r="G24" s="39"/>
      <c r="H24" s="44" t="s">
        <v>18</v>
      </c>
      <c r="I24" s="49">
        <f>IF('Datos Mun'!B22="AMM",0,$B$5*'Datos Mun'!Z22)</f>
        <v>0</v>
      </c>
      <c r="J24" s="49">
        <f>IF('Datos Mun'!B22="AMM",0,$J$5*'Datos Mun'!AC22)</f>
        <v>0</v>
      </c>
      <c r="K24" s="49">
        <f>IF('Datos Mun'!B22="AMM",0,$K$5*'Datos Mun'!AD22)</f>
        <v>0</v>
      </c>
      <c r="L24" s="50">
        <f t="shared" si="3"/>
        <v>0</v>
      </c>
      <c r="M24" s="56">
        <f t="shared" si="4"/>
        <v>0</v>
      </c>
      <c r="O24" s="44" t="s">
        <v>18</v>
      </c>
      <c r="P24" s="49">
        <f>IF('Datos Mun'!D22="Zona de Crec",'Datos Mun'!Z22*'Art 14 F I'!$P$5,0)</f>
        <v>285947506.31797314</v>
      </c>
      <c r="Q24" s="49">
        <f>IF('Datos Mun'!D22="Zona de Crec",$Q$5*'Datos Mun'!AC22,0)</f>
        <v>652886342.2830838</v>
      </c>
      <c r="R24" s="49">
        <f>IF('Datos Mun'!D22="Zona de Crec",$R$5*'Datos Mun'!AD22,0)</f>
        <v>723959647.39245498</v>
      </c>
      <c r="S24" s="50">
        <f t="shared" si="5"/>
        <v>1662793495.9935119</v>
      </c>
      <c r="T24" s="56">
        <f t="shared" si="6"/>
        <v>0.11336520729951199</v>
      </c>
      <c r="U24" s="39"/>
      <c r="V24" s="44" t="s">
        <v>18</v>
      </c>
      <c r="W24" s="49">
        <f t="shared" si="7"/>
        <v>285947506.31797314</v>
      </c>
      <c r="X24" s="49">
        <f t="shared" si="8"/>
        <v>652886342.2830838</v>
      </c>
      <c r="Y24" s="49">
        <f t="shared" si="9"/>
        <v>723959647.39245498</v>
      </c>
      <c r="Z24" s="50">
        <f t="shared" si="10"/>
        <v>1662793495.9935119</v>
      </c>
      <c r="AA24" s="56">
        <f t="shared" si="11"/>
        <v>3.8699467705200614E-2</v>
      </c>
    </row>
    <row r="25" spans="1:27">
      <c r="A25" s="44" t="s">
        <v>19</v>
      </c>
      <c r="B25" s="49">
        <f>IF('Datos Mun'!B23="AMM",$B$5*'Datos Mun'!Z23,0)</f>
        <v>0</v>
      </c>
      <c r="C25" s="49">
        <f>IF('Datos Mun'!B23="AMM",$C$5*'Datos Mun'!AC23,0)</f>
        <v>0</v>
      </c>
      <c r="D25" s="49">
        <f>IF('Datos Mun'!B23="AMM",$D$5*'Datos Mun'!AD23,0)</f>
        <v>0</v>
      </c>
      <c r="E25" s="50">
        <f t="shared" si="1"/>
        <v>0</v>
      </c>
      <c r="F25" s="56">
        <f t="shared" si="2"/>
        <v>0</v>
      </c>
      <c r="G25" s="39"/>
      <c r="H25" s="44" t="s">
        <v>19</v>
      </c>
      <c r="I25" s="49">
        <f>IF('Datos Mun'!B23="AMM",0,$B$5*'Datos Mun'!Z23)</f>
        <v>26051503.512072958</v>
      </c>
      <c r="J25" s="49">
        <f>IF('Datos Mun'!B23="AMM",0,$J$5*'Datos Mun'!AC23)</f>
        <v>56122197.299898513</v>
      </c>
      <c r="K25" s="49">
        <f>IF('Datos Mun'!B23="AMM",0,$K$5*'Datos Mun'!AD23)</f>
        <v>60051967.543941014</v>
      </c>
      <c r="L25" s="50">
        <f t="shared" si="3"/>
        <v>142225668.35591248</v>
      </c>
      <c r="M25" s="56">
        <f t="shared" si="4"/>
        <v>2.1197094557889335E-2</v>
      </c>
      <c r="O25" s="44" t="s">
        <v>19</v>
      </c>
      <c r="P25" s="49">
        <f>IF('Datos Mun'!D23="Zona de Crec",'Datos Mun'!Z23*'Art 14 F I'!$P$5,0)</f>
        <v>0</v>
      </c>
      <c r="Q25" s="49">
        <f>IF('Datos Mun'!D23="Zona de Crec",$Q$5*'Datos Mun'!AC23,0)</f>
        <v>0</v>
      </c>
      <c r="R25" s="49">
        <f>IF('Datos Mun'!D23="Zona de Crec",$R$5*'Datos Mun'!AD23,0)</f>
        <v>0</v>
      </c>
      <c r="S25" s="50">
        <f t="shared" si="5"/>
        <v>0</v>
      </c>
      <c r="T25" s="56">
        <f t="shared" si="6"/>
        <v>0</v>
      </c>
      <c r="U25" s="39"/>
      <c r="V25" s="44" t="s">
        <v>19</v>
      </c>
      <c r="W25" s="49">
        <f t="shared" si="7"/>
        <v>26051503.512072958</v>
      </c>
      <c r="X25" s="49">
        <f t="shared" si="8"/>
        <v>56122197.299898513</v>
      </c>
      <c r="Y25" s="49">
        <f t="shared" si="9"/>
        <v>60051967.543941014</v>
      </c>
      <c r="Z25" s="50">
        <f t="shared" si="10"/>
        <v>142225668.35591248</v>
      </c>
      <c r="AA25" s="56">
        <f t="shared" si="11"/>
        <v>3.3101270077446131E-3</v>
      </c>
    </row>
    <row r="26" spans="1:27">
      <c r="A26" s="44" t="s">
        <v>20</v>
      </c>
      <c r="B26" s="49">
        <f>IF('Datos Mun'!B24="AMM",$B$5*'Datos Mun'!Z24,0)</f>
        <v>603890584.38568759</v>
      </c>
      <c r="C26" s="49">
        <f>IF('Datos Mun'!B24="AMM",$C$5*'Datos Mun'!AC24,0)</f>
        <v>763322696.27716088</v>
      </c>
      <c r="D26" s="49">
        <f>IF('Datos Mun'!B24="AMM",$D$5*'Datos Mun'!AD24,0)</f>
        <v>1017528128.5554911</v>
      </c>
      <c r="E26" s="50">
        <f t="shared" si="1"/>
        <v>2384741409.2183394</v>
      </c>
      <c r="F26" s="56">
        <f t="shared" si="2"/>
        <v>6.5772990055245575E-2</v>
      </c>
      <c r="G26" s="39"/>
      <c r="H26" s="44" t="s">
        <v>20</v>
      </c>
      <c r="I26" s="49">
        <f>IF('Datos Mun'!B24="AMM",0,$B$5*'Datos Mun'!Z24)</f>
        <v>0</v>
      </c>
      <c r="J26" s="49">
        <f>IF('Datos Mun'!B24="AMM",0,$J$5*'Datos Mun'!AC24)</f>
        <v>0</v>
      </c>
      <c r="K26" s="49">
        <f>IF('Datos Mun'!B24="AMM",0,$K$5*'Datos Mun'!AD24)</f>
        <v>0</v>
      </c>
      <c r="L26" s="50">
        <f t="shared" si="3"/>
        <v>0</v>
      </c>
      <c r="M26" s="56">
        <f t="shared" si="4"/>
        <v>0</v>
      </c>
      <c r="O26" s="44" t="s">
        <v>20</v>
      </c>
      <c r="P26" s="49">
        <f>IF('Datos Mun'!D24="Zona de Crec",'Datos Mun'!Z24*'Art 14 F I'!$P$5,0)</f>
        <v>603890584.38568759</v>
      </c>
      <c r="Q26" s="49">
        <f>IF('Datos Mun'!D24="Zona de Crec",$Q$5*'Datos Mun'!AC24,0)</f>
        <v>763322696.27716088</v>
      </c>
      <c r="R26" s="49">
        <f>IF('Datos Mun'!D24="Zona de Crec",$R$5*'Datos Mun'!AD24,0)</f>
        <v>1017528128.5554911</v>
      </c>
      <c r="S26" s="50">
        <f t="shared" si="5"/>
        <v>2384741409.2183394</v>
      </c>
      <c r="T26" s="56">
        <f t="shared" si="6"/>
        <v>0.16258585618909727</v>
      </c>
      <c r="U26" s="39"/>
      <c r="V26" s="44" t="s">
        <v>20</v>
      </c>
      <c r="W26" s="49">
        <f t="shared" si="7"/>
        <v>603890584.38568759</v>
      </c>
      <c r="X26" s="49">
        <f t="shared" si="8"/>
        <v>763322696.27716088</v>
      </c>
      <c r="Y26" s="49">
        <f t="shared" si="9"/>
        <v>1017528128.5554911</v>
      </c>
      <c r="Z26" s="50">
        <f t="shared" si="10"/>
        <v>2384741409.2183394</v>
      </c>
      <c r="AA26" s="56">
        <f t="shared" si="11"/>
        <v>5.5501914924293058E-2</v>
      </c>
    </row>
    <row r="27" spans="1:27">
      <c r="A27" s="44" t="s">
        <v>21</v>
      </c>
      <c r="B27" s="49">
        <f>IF('Datos Mun'!B25="AMM",$B$5*'Datos Mun'!Z25,0)</f>
        <v>0</v>
      </c>
      <c r="C27" s="49">
        <f>IF('Datos Mun'!B25="AMM",$C$5*'Datos Mun'!AC25,0)</f>
        <v>0</v>
      </c>
      <c r="D27" s="49">
        <f>IF('Datos Mun'!B25="AMM",$D$5*'Datos Mun'!AD25,0)</f>
        <v>0</v>
      </c>
      <c r="E27" s="50">
        <f t="shared" si="1"/>
        <v>0</v>
      </c>
      <c r="F27" s="56">
        <f t="shared" si="2"/>
        <v>0</v>
      </c>
      <c r="G27" s="39"/>
      <c r="H27" s="44" t="s">
        <v>21</v>
      </c>
      <c r="I27" s="49">
        <f>IF('Datos Mun'!B25="AMM",0,$B$5*'Datos Mun'!Z25)</f>
        <v>19288883.294415135</v>
      </c>
      <c r="J27" s="49">
        <f>IF('Datos Mun'!B25="AMM",0,$J$5*'Datos Mun'!AC25)</f>
        <v>84524181.698117912</v>
      </c>
      <c r="K27" s="49">
        <f>IF('Datos Mun'!B25="AMM",0,$K$5*'Datos Mun'!AD25)</f>
        <v>87974914.976843312</v>
      </c>
      <c r="L27" s="50">
        <f t="shared" si="3"/>
        <v>191787979.96937636</v>
      </c>
      <c r="M27" s="56">
        <f t="shared" si="4"/>
        <v>2.8583785145618934E-2</v>
      </c>
      <c r="O27" s="44" t="s">
        <v>21</v>
      </c>
      <c r="P27" s="49">
        <f>IF('Datos Mun'!D25="Zona de Crec",'Datos Mun'!Z25*'Art 14 F I'!$P$5,0)</f>
        <v>0</v>
      </c>
      <c r="Q27" s="49">
        <f>IF('Datos Mun'!D25="Zona de Crec",$Q$5*'Datos Mun'!AC25,0)</f>
        <v>0</v>
      </c>
      <c r="R27" s="49">
        <f>IF('Datos Mun'!D25="Zona de Crec",$R$5*'Datos Mun'!AD25,0)</f>
        <v>0</v>
      </c>
      <c r="S27" s="50">
        <f t="shared" si="5"/>
        <v>0</v>
      </c>
      <c r="T27" s="56">
        <f t="shared" si="6"/>
        <v>0</v>
      </c>
      <c r="U27" s="39"/>
      <c r="V27" s="44" t="s">
        <v>21</v>
      </c>
      <c r="W27" s="49">
        <f t="shared" si="7"/>
        <v>19288883.294415135</v>
      </c>
      <c r="X27" s="49">
        <f t="shared" si="8"/>
        <v>84524181.698117912</v>
      </c>
      <c r="Y27" s="49">
        <f t="shared" si="9"/>
        <v>87974914.976843312</v>
      </c>
      <c r="Z27" s="50">
        <f t="shared" si="10"/>
        <v>191787979.96937636</v>
      </c>
      <c r="AA27" s="56">
        <f t="shared" si="11"/>
        <v>4.4636286796610747E-3</v>
      </c>
    </row>
    <row r="28" spans="1:27">
      <c r="A28" s="44" t="s">
        <v>22</v>
      </c>
      <c r="B28" s="49">
        <f>IF('Datos Mun'!B26="AMM",$B$5*'Datos Mun'!Z26,0)</f>
        <v>0</v>
      </c>
      <c r="C28" s="49">
        <f>IF('Datos Mun'!B26="AMM",$C$5*'Datos Mun'!AC26,0)</f>
        <v>0</v>
      </c>
      <c r="D28" s="49">
        <f>IF('Datos Mun'!B26="AMM",$D$5*'Datos Mun'!AD26,0)</f>
        <v>0</v>
      </c>
      <c r="E28" s="50">
        <f t="shared" si="1"/>
        <v>0</v>
      </c>
      <c r="F28" s="56">
        <f t="shared" si="2"/>
        <v>0</v>
      </c>
      <c r="G28" s="39"/>
      <c r="H28" s="44" t="s">
        <v>22</v>
      </c>
      <c r="I28" s="49">
        <f>IF('Datos Mun'!B26="AMM",0,$B$5*'Datos Mun'!Z26)</f>
        <v>867845.92511252535</v>
      </c>
      <c r="J28" s="49">
        <f>IF('Datos Mun'!B26="AMM",0,$J$5*'Datos Mun'!AC26)</f>
        <v>12595753.46799496</v>
      </c>
      <c r="K28" s="49">
        <f>IF('Datos Mun'!B26="AMM",0,$K$5*'Datos Mun'!AD26)</f>
        <v>24130287.399855468</v>
      </c>
      <c r="L28" s="50">
        <f t="shared" si="3"/>
        <v>37593886.792962953</v>
      </c>
      <c r="M28" s="56">
        <f t="shared" si="4"/>
        <v>5.6029349860734576E-3</v>
      </c>
      <c r="O28" s="44" t="s">
        <v>22</v>
      </c>
      <c r="P28" s="49">
        <f>IF('Datos Mun'!D26="Zona de Crec",'Datos Mun'!Z26*'Art 14 F I'!$P$5,0)</f>
        <v>0</v>
      </c>
      <c r="Q28" s="49">
        <f>IF('Datos Mun'!D26="Zona de Crec",$Q$5*'Datos Mun'!AC26,0)</f>
        <v>0</v>
      </c>
      <c r="R28" s="49">
        <f>IF('Datos Mun'!D26="Zona de Crec",$R$5*'Datos Mun'!AD26,0)</f>
        <v>0</v>
      </c>
      <c r="S28" s="50">
        <f t="shared" si="5"/>
        <v>0</v>
      </c>
      <c r="T28" s="56">
        <f t="shared" si="6"/>
        <v>0</v>
      </c>
      <c r="U28" s="39"/>
      <c r="V28" s="44" t="s">
        <v>22</v>
      </c>
      <c r="W28" s="49">
        <f t="shared" si="7"/>
        <v>867845.92511252535</v>
      </c>
      <c r="X28" s="49">
        <f t="shared" si="8"/>
        <v>12595753.46799496</v>
      </c>
      <c r="Y28" s="49">
        <f t="shared" si="9"/>
        <v>24130287.399855468</v>
      </c>
      <c r="Z28" s="50">
        <f t="shared" si="10"/>
        <v>37593886.792962953</v>
      </c>
      <c r="AA28" s="56">
        <f t="shared" si="11"/>
        <v>8.7495134625118496E-4</v>
      </c>
    </row>
    <row r="29" spans="1:27">
      <c r="A29" s="44" t="s">
        <v>23</v>
      </c>
      <c r="B29" s="49">
        <f>IF('Datos Mun'!B27="AMM",$B$5*'Datos Mun'!Z27,0)</f>
        <v>0</v>
      </c>
      <c r="C29" s="49">
        <f>IF('Datos Mun'!B27="AMM",$C$5*'Datos Mun'!AC27,0)</f>
        <v>0</v>
      </c>
      <c r="D29" s="49">
        <f>IF('Datos Mun'!B27="AMM",$D$5*'Datos Mun'!AD27,0)</f>
        <v>0</v>
      </c>
      <c r="E29" s="50">
        <f t="shared" si="1"/>
        <v>0</v>
      </c>
      <c r="F29" s="56">
        <f t="shared" si="2"/>
        <v>0</v>
      </c>
      <c r="G29" s="39"/>
      <c r="H29" s="44" t="s">
        <v>23</v>
      </c>
      <c r="I29" s="49">
        <f>IF('Datos Mun'!B27="AMM",0,$B$5*'Datos Mun'!Z27)</f>
        <v>178500.46059874177</v>
      </c>
      <c r="J29" s="49">
        <f>IF('Datos Mun'!B27="AMM",0,$J$5*'Datos Mun'!AC27)</f>
        <v>42732944.461820565</v>
      </c>
      <c r="K29" s="49">
        <f>IF('Datos Mun'!B27="AMM",0,$K$5*'Datos Mun'!AD27)</f>
        <v>64623999.686574988</v>
      </c>
      <c r="L29" s="50">
        <f t="shared" si="3"/>
        <v>107535444.60899431</v>
      </c>
      <c r="M29" s="56">
        <f t="shared" si="4"/>
        <v>1.602691704001941E-2</v>
      </c>
      <c r="O29" s="44" t="s">
        <v>23</v>
      </c>
      <c r="P29" s="49">
        <f>IF('Datos Mun'!D27="Zona de Crec",'Datos Mun'!Z27*'Art 14 F I'!$P$5,0)</f>
        <v>0</v>
      </c>
      <c r="Q29" s="49">
        <f>IF('Datos Mun'!D27="Zona de Crec",$Q$5*'Datos Mun'!AC27,0)</f>
        <v>0</v>
      </c>
      <c r="R29" s="49">
        <f>IF('Datos Mun'!D27="Zona de Crec",$R$5*'Datos Mun'!AD27,0)</f>
        <v>0</v>
      </c>
      <c r="S29" s="50">
        <f t="shared" si="5"/>
        <v>0</v>
      </c>
      <c r="T29" s="56">
        <f t="shared" si="6"/>
        <v>0</v>
      </c>
      <c r="U29" s="39"/>
      <c r="V29" s="44" t="s">
        <v>23</v>
      </c>
      <c r="W29" s="49">
        <f t="shared" si="7"/>
        <v>178500.46059874177</v>
      </c>
      <c r="X29" s="49">
        <f t="shared" si="8"/>
        <v>42732944.461820565</v>
      </c>
      <c r="Y29" s="49">
        <f t="shared" si="9"/>
        <v>64623999.686574988</v>
      </c>
      <c r="Z29" s="50">
        <f t="shared" si="10"/>
        <v>107535444.60899431</v>
      </c>
      <c r="AA29" s="56">
        <f t="shared" si="11"/>
        <v>2.5027548374692479E-3</v>
      </c>
    </row>
    <row r="30" spans="1:27">
      <c r="A30" s="44" t="s">
        <v>24</v>
      </c>
      <c r="B30" s="49">
        <f>IF('Datos Mun'!B28="AMM",$B$5*'Datos Mun'!Z28,0)</f>
        <v>0</v>
      </c>
      <c r="C30" s="49">
        <f>IF('Datos Mun'!B28="AMM",$C$5*'Datos Mun'!AC28,0)</f>
        <v>0</v>
      </c>
      <c r="D30" s="49">
        <f>IF('Datos Mun'!B28="AMM",$D$5*'Datos Mun'!AD28,0)</f>
        <v>0</v>
      </c>
      <c r="E30" s="50">
        <f t="shared" si="1"/>
        <v>0</v>
      </c>
      <c r="F30" s="56">
        <f t="shared" si="2"/>
        <v>0</v>
      </c>
      <c r="G30" s="39"/>
      <c r="H30" s="44" t="s">
        <v>24</v>
      </c>
      <c r="I30" s="49">
        <f>IF('Datos Mun'!B28="AMM",0,$B$5*'Datos Mun'!Z28)</f>
        <v>27968390.010690063</v>
      </c>
      <c r="J30" s="49">
        <f>IF('Datos Mun'!B28="AMM",0,$J$5*'Datos Mun'!AC28)</f>
        <v>165870700.09125212</v>
      </c>
      <c r="K30" s="49">
        <f>IF('Datos Mun'!B28="AMM",0,$K$5*'Datos Mun'!AD28)</f>
        <v>204277798.80427939</v>
      </c>
      <c r="L30" s="50">
        <f t="shared" si="3"/>
        <v>398116888.90622157</v>
      </c>
      <c r="M30" s="56">
        <f t="shared" si="4"/>
        <v>5.9334727948825182E-2</v>
      </c>
      <c r="O30" s="44" t="s">
        <v>24</v>
      </c>
      <c r="P30" s="49">
        <f>IF('Datos Mun'!D28="Zona de Crec",'Datos Mun'!Z28*'Art 14 F I'!$P$5,0)</f>
        <v>27968390.010690063</v>
      </c>
      <c r="Q30" s="49">
        <f>IF('Datos Mun'!D28="Zona de Crec",$Q$5*'Datos Mun'!AC28,0)</f>
        <v>165870700.09125212</v>
      </c>
      <c r="R30" s="49">
        <f>IF('Datos Mun'!D28="Zona de Crec",$R$5*'Datos Mun'!AD28,0)</f>
        <v>204277798.80427939</v>
      </c>
      <c r="S30" s="50">
        <f t="shared" si="5"/>
        <v>398116888.90622157</v>
      </c>
      <c r="T30" s="56">
        <f t="shared" si="6"/>
        <v>2.7142639028260127E-2</v>
      </c>
      <c r="U30" s="39"/>
      <c r="V30" s="44" t="s">
        <v>24</v>
      </c>
      <c r="W30" s="49">
        <f t="shared" si="7"/>
        <v>27968390.010690063</v>
      </c>
      <c r="X30" s="49">
        <f t="shared" si="8"/>
        <v>165870700.09125212</v>
      </c>
      <c r="Y30" s="49">
        <f t="shared" si="9"/>
        <v>204277798.80427939</v>
      </c>
      <c r="Z30" s="50">
        <f t="shared" si="10"/>
        <v>398116888.90622157</v>
      </c>
      <c r="AA30" s="56">
        <f t="shared" si="11"/>
        <v>9.2656795460435079E-3</v>
      </c>
    </row>
    <row r="31" spans="1:27">
      <c r="A31" s="44" t="s">
        <v>25</v>
      </c>
      <c r="B31" s="49">
        <f>IF('Datos Mun'!B29="AMM",$B$5*'Datos Mun'!Z29,0)</f>
        <v>976561967.83334148</v>
      </c>
      <c r="C31" s="49">
        <f>IF('Datos Mun'!B29="AMM",$C$5*'Datos Mun'!AC29,0)</f>
        <v>1018142531.4330516</v>
      </c>
      <c r="D31" s="49">
        <f>IF('Datos Mun'!B29="AMM",$D$5*'Datos Mun'!AD29,0)</f>
        <v>817423276.38111353</v>
      </c>
      <c r="E31" s="50">
        <f t="shared" si="1"/>
        <v>2812127775.6475067</v>
      </c>
      <c r="F31" s="56">
        <f t="shared" si="2"/>
        <v>7.7560632572891586E-2</v>
      </c>
      <c r="G31" s="39"/>
      <c r="H31" s="44" t="s">
        <v>25</v>
      </c>
      <c r="I31" s="49">
        <f>IF('Datos Mun'!B29="AMM",0,$B$5*'Datos Mun'!Z29)</f>
        <v>0</v>
      </c>
      <c r="J31" s="49">
        <f>IF('Datos Mun'!B29="AMM",0,$J$5*'Datos Mun'!AC29)</f>
        <v>0</v>
      </c>
      <c r="K31" s="49">
        <f>IF('Datos Mun'!B29="AMM",0,$K$5*'Datos Mun'!AD29)</f>
        <v>0</v>
      </c>
      <c r="L31" s="50">
        <f t="shared" si="3"/>
        <v>0</v>
      </c>
      <c r="M31" s="56">
        <f t="shared" si="4"/>
        <v>0</v>
      </c>
      <c r="O31" s="44" t="s">
        <v>25</v>
      </c>
      <c r="P31" s="49">
        <f>IF('Datos Mun'!D29="Zona de Crec",'Datos Mun'!Z29*'Art 14 F I'!$P$5,0)</f>
        <v>0</v>
      </c>
      <c r="Q31" s="49">
        <f>IF('Datos Mun'!D29="Zona de Crec",$Q$5*'Datos Mun'!AC29,0)</f>
        <v>0</v>
      </c>
      <c r="R31" s="49">
        <f>IF('Datos Mun'!D29="Zona de Crec",$R$5*'Datos Mun'!AD29,0)</f>
        <v>0</v>
      </c>
      <c r="S31" s="50">
        <f t="shared" si="5"/>
        <v>0</v>
      </c>
      <c r="T31" s="56">
        <f t="shared" si="6"/>
        <v>0</v>
      </c>
      <c r="U31" s="39"/>
      <c r="V31" s="44" t="s">
        <v>25</v>
      </c>
      <c r="W31" s="49">
        <f t="shared" si="7"/>
        <v>976561967.83334148</v>
      </c>
      <c r="X31" s="49">
        <f t="shared" si="8"/>
        <v>1018142531.4330516</v>
      </c>
      <c r="Y31" s="49">
        <f t="shared" si="9"/>
        <v>817423276.38111353</v>
      </c>
      <c r="Z31" s="50">
        <f t="shared" si="10"/>
        <v>2812127775.6475067</v>
      </c>
      <c r="AA31" s="56">
        <f t="shared" si="11"/>
        <v>6.5448805458277401E-2</v>
      </c>
    </row>
    <row r="32" spans="1:27">
      <c r="A32" s="44" t="s">
        <v>26</v>
      </c>
      <c r="B32" s="49">
        <f>IF('Datos Mun'!B30="AMM",$B$5*'Datos Mun'!Z30,0)</f>
        <v>0</v>
      </c>
      <c r="C32" s="49">
        <f>IF('Datos Mun'!B30="AMM",$C$5*'Datos Mun'!AC30,0)</f>
        <v>0</v>
      </c>
      <c r="D32" s="49">
        <f>IF('Datos Mun'!B30="AMM",$D$5*'Datos Mun'!AD30,0)</f>
        <v>0</v>
      </c>
      <c r="E32" s="50">
        <f t="shared" si="1"/>
        <v>0</v>
      </c>
      <c r="F32" s="56">
        <f t="shared" si="2"/>
        <v>0</v>
      </c>
      <c r="G32" s="39"/>
      <c r="H32" s="44" t="s">
        <v>26</v>
      </c>
      <c r="I32" s="49">
        <f>IF('Datos Mun'!B30="AMM",0,$B$5*'Datos Mun'!Z30)</f>
        <v>1005941.4949979738</v>
      </c>
      <c r="J32" s="49">
        <f>IF('Datos Mun'!B30="AMM",0,$J$5*'Datos Mun'!AC30)</f>
        <v>15564045.989424033</v>
      </c>
      <c r="K32" s="49">
        <f>IF('Datos Mun'!B30="AMM",0,$K$5*'Datos Mun'!AD30)</f>
        <v>22613631.144538525</v>
      </c>
      <c r="L32" s="50">
        <f t="shared" si="3"/>
        <v>39183618.628960535</v>
      </c>
      <c r="M32" s="56">
        <f t="shared" si="4"/>
        <v>5.8398661704290198E-3</v>
      </c>
      <c r="O32" s="44" t="s">
        <v>26</v>
      </c>
      <c r="P32" s="49">
        <f>IF('Datos Mun'!D30="Zona de Crec",'Datos Mun'!Z30*'Art 14 F I'!$P$5,0)</f>
        <v>0</v>
      </c>
      <c r="Q32" s="49">
        <f>IF('Datos Mun'!D30="Zona de Crec",$Q$5*'Datos Mun'!AC30,0)</f>
        <v>0</v>
      </c>
      <c r="R32" s="49">
        <f>IF('Datos Mun'!D30="Zona de Crec",$R$5*'Datos Mun'!AD30,0)</f>
        <v>0</v>
      </c>
      <c r="S32" s="50">
        <f t="shared" si="5"/>
        <v>0</v>
      </c>
      <c r="T32" s="56">
        <f t="shared" si="6"/>
        <v>0</v>
      </c>
      <c r="U32" s="39"/>
      <c r="V32" s="44" t="s">
        <v>26</v>
      </c>
      <c r="W32" s="49">
        <f t="shared" si="7"/>
        <v>1005941.4949979738</v>
      </c>
      <c r="X32" s="49">
        <f t="shared" si="8"/>
        <v>15564045.989424033</v>
      </c>
      <c r="Y32" s="49">
        <f t="shared" si="9"/>
        <v>22613631.144538525</v>
      </c>
      <c r="Z32" s="50">
        <f t="shared" si="10"/>
        <v>39183618.628960535</v>
      </c>
      <c r="AA32" s="56">
        <f t="shared" si="11"/>
        <v>9.119503939353105E-4</v>
      </c>
    </row>
    <row r="33" spans="1:27">
      <c r="A33" s="44" t="s">
        <v>27</v>
      </c>
      <c r="B33" s="49">
        <f>IF('Datos Mun'!B31="AMM",$B$5*'Datos Mun'!Z31,0)</f>
        <v>0</v>
      </c>
      <c r="C33" s="49">
        <f>IF('Datos Mun'!B31="AMM",$C$5*'Datos Mun'!AC31,0)</f>
        <v>0</v>
      </c>
      <c r="D33" s="49">
        <f>IF('Datos Mun'!B31="AMM",$D$5*'Datos Mun'!AD31,0)</f>
        <v>0</v>
      </c>
      <c r="E33" s="50">
        <f t="shared" si="1"/>
        <v>0</v>
      </c>
      <c r="F33" s="56">
        <f t="shared" si="2"/>
        <v>0</v>
      </c>
      <c r="G33" s="39"/>
      <c r="H33" s="44" t="s">
        <v>27</v>
      </c>
      <c r="I33" s="49">
        <f>IF('Datos Mun'!B31="AMM",0,$B$5*'Datos Mun'!Z31)</f>
        <v>1409078.7215300426</v>
      </c>
      <c r="J33" s="49">
        <f>IF('Datos Mun'!B31="AMM",0,$J$5*'Datos Mun'!AC31)</f>
        <v>29675478.740036752</v>
      </c>
      <c r="K33" s="49">
        <f>IF('Datos Mun'!B31="AMM",0,$K$5*'Datos Mun'!AD31)</f>
        <v>43318172.489087336</v>
      </c>
      <c r="L33" s="50">
        <f t="shared" si="3"/>
        <v>74402729.950654134</v>
      </c>
      <c r="M33" s="56">
        <f t="shared" si="4"/>
        <v>1.1088868277858635E-2</v>
      </c>
      <c r="O33" s="44" t="s">
        <v>27</v>
      </c>
      <c r="P33" s="49">
        <f>IF('Datos Mun'!D31="Zona de Crec",'Datos Mun'!Z31*'Art 14 F I'!$P$5,0)</f>
        <v>0</v>
      </c>
      <c r="Q33" s="49">
        <f>IF('Datos Mun'!D31="Zona de Crec",$Q$5*'Datos Mun'!AC31,0)</f>
        <v>0</v>
      </c>
      <c r="R33" s="49">
        <f>IF('Datos Mun'!D31="Zona de Crec",$R$5*'Datos Mun'!AD31,0)</f>
        <v>0</v>
      </c>
      <c r="S33" s="50">
        <f t="shared" si="5"/>
        <v>0</v>
      </c>
      <c r="T33" s="56">
        <f t="shared" si="6"/>
        <v>0</v>
      </c>
      <c r="U33" s="39"/>
      <c r="V33" s="44" t="s">
        <v>27</v>
      </c>
      <c r="W33" s="49">
        <f t="shared" si="7"/>
        <v>1409078.7215300426</v>
      </c>
      <c r="X33" s="49">
        <f t="shared" si="8"/>
        <v>29675478.740036752</v>
      </c>
      <c r="Y33" s="49">
        <f t="shared" si="9"/>
        <v>43318172.489087336</v>
      </c>
      <c r="Z33" s="50">
        <f t="shared" si="10"/>
        <v>74402729.950654134</v>
      </c>
      <c r="AA33" s="56">
        <f t="shared" si="11"/>
        <v>1.73163177017583E-3</v>
      </c>
    </row>
    <row r="34" spans="1:27">
      <c r="A34" s="44" t="s">
        <v>28</v>
      </c>
      <c r="B34" s="49">
        <f>IF('Datos Mun'!B32="AMM",$B$5*'Datos Mun'!Z32,0)</f>
        <v>0</v>
      </c>
      <c r="C34" s="49">
        <f>IF('Datos Mun'!B32="AMM",$C$5*'Datos Mun'!AC32,0)</f>
        <v>0</v>
      </c>
      <c r="D34" s="49">
        <f>IF('Datos Mun'!B32="AMM",$D$5*'Datos Mun'!AD32,0)</f>
        <v>0</v>
      </c>
      <c r="E34" s="50">
        <f t="shared" si="1"/>
        <v>0</v>
      </c>
      <c r="F34" s="56">
        <f t="shared" si="2"/>
        <v>0</v>
      </c>
      <c r="G34" s="39"/>
      <c r="H34" s="44" t="s">
        <v>28</v>
      </c>
      <c r="I34" s="49">
        <f>IF('Datos Mun'!B32="AMM",0,$B$5*'Datos Mun'!Z32)</f>
        <v>2846668.3758740122</v>
      </c>
      <c r="J34" s="49">
        <f>IF('Datos Mun'!B32="AMM",0,$J$5*'Datos Mun'!AC32)</f>
        <v>13318479.705453919</v>
      </c>
      <c r="K34" s="49">
        <f>IF('Datos Mun'!B32="AMM",0,$K$5*'Datos Mun'!AD32)</f>
        <v>40038127.726268955</v>
      </c>
      <c r="L34" s="50">
        <f t="shared" si="3"/>
        <v>56203275.807596885</v>
      </c>
      <c r="M34" s="56">
        <f t="shared" si="4"/>
        <v>8.3764496629081201E-3</v>
      </c>
      <c r="O34" s="44" t="s">
        <v>28</v>
      </c>
      <c r="P34" s="49">
        <f>IF('Datos Mun'!D32="Zona de Crec",'Datos Mun'!Z32*'Art 14 F I'!$P$5,0)</f>
        <v>0</v>
      </c>
      <c r="Q34" s="49">
        <f>IF('Datos Mun'!D32="Zona de Crec",$Q$5*'Datos Mun'!AC32,0)</f>
        <v>0</v>
      </c>
      <c r="R34" s="49">
        <f>IF('Datos Mun'!D32="Zona de Crec",$R$5*'Datos Mun'!AD32,0)</f>
        <v>0</v>
      </c>
      <c r="S34" s="50">
        <f t="shared" si="5"/>
        <v>0</v>
      </c>
      <c r="T34" s="56">
        <f t="shared" si="6"/>
        <v>0</v>
      </c>
      <c r="U34" s="39"/>
      <c r="V34" s="44" t="s">
        <v>28</v>
      </c>
      <c r="W34" s="49">
        <f t="shared" si="7"/>
        <v>2846668.3758740122</v>
      </c>
      <c r="X34" s="49">
        <f t="shared" si="8"/>
        <v>13318479.705453919</v>
      </c>
      <c r="Y34" s="49">
        <f t="shared" si="9"/>
        <v>40038127.726268955</v>
      </c>
      <c r="Z34" s="50">
        <f t="shared" si="10"/>
        <v>56203275.807596885</v>
      </c>
      <c r="AA34" s="56">
        <f t="shared" si="11"/>
        <v>1.3080619224716196E-3</v>
      </c>
    </row>
    <row r="35" spans="1:27">
      <c r="A35" s="44" t="s">
        <v>29</v>
      </c>
      <c r="B35" s="49">
        <f>IF('Datos Mun'!B33="AMM",$B$5*'Datos Mun'!Z33,0)</f>
        <v>0</v>
      </c>
      <c r="C35" s="49">
        <f>IF('Datos Mun'!B33="AMM",$C$5*'Datos Mun'!AC33,0)</f>
        <v>0</v>
      </c>
      <c r="D35" s="49">
        <f>IF('Datos Mun'!B33="AMM",$D$5*'Datos Mun'!AD33,0)</f>
        <v>0</v>
      </c>
      <c r="E35" s="50">
        <f t="shared" si="1"/>
        <v>0</v>
      </c>
      <c r="F35" s="56">
        <f t="shared" si="2"/>
        <v>0</v>
      </c>
      <c r="G35" s="39"/>
      <c r="H35" s="44" t="s">
        <v>29</v>
      </c>
      <c r="I35" s="49">
        <f>IF('Datos Mun'!B33="AMM",0,$B$5*'Datos Mun'!Z33)</f>
        <v>2474671.4501558882</v>
      </c>
      <c r="J35" s="49">
        <f>IF('Datos Mun'!B33="AMM",0,$J$5*'Datos Mun'!AC33)</f>
        <v>14299822.292396124</v>
      </c>
      <c r="K35" s="49">
        <f>IF('Datos Mun'!B33="AMM",0,$K$5*'Datos Mun'!AD33)</f>
        <v>48918114.730322771</v>
      </c>
      <c r="L35" s="50">
        <f t="shared" si="3"/>
        <v>65692608.472874783</v>
      </c>
      <c r="M35" s="56">
        <f t="shared" si="4"/>
        <v>9.7907251880109819E-3</v>
      </c>
      <c r="O35" s="44" t="s">
        <v>29</v>
      </c>
      <c r="P35" s="49">
        <f>IF('Datos Mun'!D33="Zona de Crec",'Datos Mun'!Z33*'Art 14 F I'!$P$5,0)</f>
        <v>0</v>
      </c>
      <c r="Q35" s="49">
        <f>IF('Datos Mun'!D33="Zona de Crec",$Q$5*'Datos Mun'!AC33,0)</f>
        <v>0</v>
      </c>
      <c r="R35" s="49">
        <f>IF('Datos Mun'!D33="Zona de Crec",$R$5*'Datos Mun'!AD33,0)</f>
        <v>0</v>
      </c>
      <c r="S35" s="50">
        <f t="shared" si="5"/>
        <v>0</v>
      </c>
      <c r="T35" s="56">
        <f t="shared" si="6"/>
        <v>0</v>
      </c>
      <c r="U35" s="39"/>
      <c r="V35" s="44" t="s">
        <v>29</v>
      </c>
      <c r="W35" s="49">
        <f t="shared" si="7"/>
        <v>2474671.4501558882</v>
      </c>
      <c r="X35" s="49">
        <f t="shared" si="8"/>
        <v>14299822.292396124</v>
      </c>
      <c r="Y35" s="49">
        <f t="shared" si="9"/>
        <v>48918114.730322771</v>
      </c>
      <c r="Z35" s="50">
        <f t="shared" si="10"/>
        <v>65692608.472874783</v>
      </c>
      <c r="AA35" s="56">
        <f t="shared" si="11"/>
        <v>1.5289144359729476E-3</v>
      </c>
    </row>
    <row r="36" spans="1:27">
      <c r="A36" s="44" t="s">
        <v>30</v>
      </c>
      <c r="B36" s="49">
        <f>IF('Datos Mun'!B34="AMM",$B$5*'Datos Mun'!Z34,0)</f>
        <v>0</v>
      </c>
      <c r="C36" s="49">
        <f>IF('Datos Mun'!B34="AMM",$C$5*'Datos Mun'!AC34,0)</f>
        <v>0</v>
      </c>
      <c r="D36" s="49">
        <f>IF('Datos Mun'!B34="AMM",$D$5*'Datos Mun'!AD34,0)</f>
        <v>0</v>
      </c>
      <c r="E36" s="50">
        <f t="shared" si="1"/>
        <v>0</v>
      </c>
      <c r="F36" s="56">
        <f t="shared" si="2"/>
        <v>0</v>
      </c>
      <c r="G36" s="39"/>
      <c r="H36" s="44" t="s">
        <v>30</v>
      </c>
      <c r="I36" s="49">
        <f>IF('Datos Mun'!B34="AMM",0,$B$5*'Datos Mun'!Z34)</f>
        <v>326415.73326174688</v>
      </c>
      <c r="J36" s="49">
        <f>IF('Datos Mun'!B34="AMM",0,$J$5*'Datos Mun'!AC34)</f>
        <v>19282407.154044226</v>
      </c>
      <c r="K36" s="49">
        <f>IF('Datos Mun'!B34="AMM",0,$K$5*'Datos Mun'!AD34)</f>
        <v>48926383.48816362</v>
      </c>
      <c r="L36" s="50">
        <f t="shared" si="3"/>
        <v>68535206.375469595</v>
      </c>
      <c r="M36" s="56">
        <f t="shared" si="4"/>
        <v>1.0214381601286366E-2</v>
      </c>
      <c r="O36" s="44" t="s">
        <v>30</v>
      </c>
      <c r="P36" s="49">
        <f>IF('Datos Mun'!D34="Zona de Crec",'Datos Mun'!Z34*'Art 14 F I'!$P$5,0)</f>
        <v>0</v>
      </c>
      <c r="Q36" s="49">
        <f>IF('Datos Mun'!D34="Zona de Crec",$Q$5*'Datos Mun'!AC34,0)</f>
        <v>0</v>
      </c>
      <c r="R36" s="49">
        <f>IF('Datos Mun'!D34="Zona de Crec",$R$5*'Datos Mun'!AD34,0)</f>
        <v>0</v>
      </c>
      <c r="S36" s="50">
        <f t="shared" si="5"/>
        <v>0</v>
      </c>
      <c r="T36" s="56">
        <f t="shared" si="6"/>
        <v>0</v>
      </c>
      <c r="U36" s="39"/>
      <c r="V36" s="44" t="s">
        <v>30</v>
      </c>
      <c r="W36" s="49">
        <f t="shared" si="7"/>
        <v>326415.73326174688</v>
      </c>
      <c r="X36" s="49">
        <f t="shared" si="8"/>
        <v>19282407.154044226</v>
      </c>
      <c r="Y36" s="49">
        <f t="shared" si="9"/>
        <v>48926383.48816362</v>
      </c>
      <c r="Z36" s="50">
        <f t="shared" si="10"/>
        <v>68535206.375469595</v>
      </c>
      <c r="AA36" s="56">
        <f t="shared" si="11"/>
        <v>1.5950723960536191E-3</v>
      </c>
    </row>
    <row r="37" spans="1:27">
      <c r="A37" s="44" t="s">
        <v>31</v>
      </c>
      <c r="B37" s="49">
        <f>IF('Datos Mun'!B35="AMM",$B$5*'Datos Mun'!Z35,0)</f>
        <v>302164690.76949322</v>
      </c>
      <c r="C37" s="49">
        <f>IF('Datos Mun'!B35="AMM",$C$5*'Datos Mun'!AC35,0)</f>
        <v>750486227.14591575</v>
      </c>
      <c r="D37" s="49">
        <f>IF('Datos Mun'!B35="AMM",$D$5*'Datos Mun'!AD35,0)</f>
        <v>994759682.56262589</v>
      </c>
      <c r="E37" s="50">
        <f t="shared" si="1"/>
        <v>2047410600.478035</v>
      </c>
      <c r="F37" s="56">
        <f t="shared" si="2"/>
        <v>5.6469148622863001E-2</v>
      </c>
      <c r="G37" s="39"/>
      <c r="H37" s="44" t="s">
        <v>31</v>
      </c>
      <c r="I37" s="49">
        <f>IF('Datos Mun'!B35="AMM",0,$B$5*'Datos Mun'!Z35)</f>
        <v>0</v>
      </c>
      <c r="J37" s="49">
        <f>IF('Datos Mun'!B35="AMM",0,$J$5*'Datos Mun'!AC35)</f>
        <v>0</v>
      </c>
      <c r="K37" s="49">
        <f>IF('Datos Mun'!B35="AMM",0,$K$5*'Datos Mun'!AD35)</f>
        <v>0</v>
      </c>
      <c r="L37" s="50">
        <f t="shared" si="3"/>
        <v>0</v>
      </c>
      <c r="M37" s="56">
        <f t="shared" si="4"/>
        <v>0</v>
      </c>
      <c r="O37" s="44" t="s">
        <v>31</v>
      </c>
      <c r="P37" s="49">
        <f>IF('Datos Mun'!D35="Zona de Crec",'Datos Mun'!Z35*'Art 14 F I'!$P$5,0)</f>
        <v>302164690.76949322</v>
      </c>
      <c r="Q37" s="49">
        <f>IF('Datos Mun'!D35="Zona de Crec",$Q$5*'Datos Mun'!AC35,0)</f>
        <v>750486227.14591575</v>
      </c>
      <c r="R37" s="49">
        <f>IF('Datos Mun'!D35="Zona de Crec",$R$5*'Datos Mun'!AD35,0)</f>
        <v>994759682.56262589</v>
      </c>
      <c r="S37" s="50">
        <f t="shared" si="5"/>
        <v>2047410600.478035</v>
      </c>
      <c r="T37" s="56">
        <f t="shared" si="6"/>
        <v>0.13958746393323421</v>
      </c>
      <c r="U37" s="39"/>
      <c r="V37" s="44" t="s">
        <v>31</v>
      </c>
      <c r="W37" s="49">
        <f t="shared" si="7"/>
        <v>302164690.76949322</v>
      </c>
      <c r="X37" s="49">
        <f t="shared" si="8"/>
        <v>750486227.14591575</v>
      </c>
      <c r="Y37" s="49">
        <f t="shared" si="9"/>
        <v>994759682.56262589</v>
      </c>
      <c r="Z37" s="50">
        <f t="shared" si="10"/>
        <v>2047410600.478035</v>
      </c>
      <c r="AA37" s="56">
        <f t="shared" si="11"/>
        <v>4.7650956419662514E-2</v>
      </c>
    </row>
    <row r="38" spans="1:27">
      <c r="A38" s="44" t="s">
        <v>32</v>
      </c>
      <c r="B38" s="49">
        <f>IF('Datos Mun'!B36="AMM",$B$5*'Datos Mun'!Z36,0)</f>
        <v>0</v>
      </c>
      <c r="C38" s="49">
        <f>IF('Datos Mun'!B36="AMM",$C$5*'Datos Mun'!AC36,0)</f>
        <v>0</v>
      </c>
      <c r="D38" s="49">
        <f>IF('Datos Mun'!B36="AMM",$D$5*'Datos Mun'!AD36,0)</f>
        <v>0</v>
      </c>
      <c r="E38" s="50">
        <f t="shared" si="1"/>
        <v>0</v>
      </c>
      <c r="F38" s="56">
        <f t="shared" si="2"/>
        <v>0</v>
      </c>
      <c r="G38" s="39"/>
      <c r="H38" s="44" t="s">
        <v>32</v>
      </c>
      <c r="I38" s="49">
        <f>IF('Datos Mun'!B36="AMM",0,$B$5*'Datos Mun'!Z36)</f>
        <v>4143322.295719367</v>
      </c>
      <c r="J38" s="49">
        <f>IF('Datos Mun'!B36="AMM",0,$J$5*'Datos Mun'!AC36)</f>
        <v>94538805.154058233</v>
      </c>
      <c r="K38" s="49">
        <f>IF('Datos Mun'!B36="AMM",0,$K$5*'Datos Mun'!AD36)</f>
        <v>64291670.806592897</v>
      </c>
      <c r="L38" s="50">
        <f t="shared" si="3"/>
        <v>162973798.25637048</v>
      </c>
      <c r="M38" s="56">
        <f t="shared" si="4"/>
        <v>2.4289363882290062E-2</v>
      </c>
      <c r="O38" s="44" t="s">
        <v>32</v>
      </c>
      <c r="P38" s="49">
        <f>IF('Datos Mun'!D36="Zona de Crec",'Datos Mun'!Z36*'Art 14 F I'!$P$5,0)</f>
        <v>0</v>
      </c>
      <c r="Q38" s="49">
        <f>IF('Datos Mun'!D36="Zona de Crec",$Q$5*'Datos Mun'!AC36,0)</f>
        <v>0</v>
      </c>
      <c r="R38" s="49">
        <f>IF('Datos Mun'!D36="Zona de Crec",$R$5*'Datos Mun'!AD36,0)</f>
        <v>0</v>
      </c>
      <c r="S38" s="50">
        <f t="shared" si="5"/>
        <v>0</v>
      </c>
      <c r="T38" s="56">
        <f t="shared" si="6"/>
        <v>0</v>
      </c>
      <c r="U38" s="39"/>
      <c r="V38" s="44" t="s">
        <v>32</v>
      </c>
      <c r="W38" s="49">
        <f t="shared" si="7"/>
        <v>4143322.295719367</v>
      </c>
      <c r="X38" s="49">
        <f t="shared" si="8"/>
        <v>94538805.154058233</v>
      </c>
      <c r="Y38" s="49">
        <f t="shared" si="9"/>
        <v>64291670.806592897</v>
      </c>
      <c r="Z38" s="50">
        <f t="shared" si="10"/>
        <v>162973798.25637048</v>
      </c>
      <c r="AA38" s="56">
        <f t="shared" si="11"/>
        <v>3.7930141401280168E-3</v>
      </c>
    </row>
    <row r="39" spans="1:27">
      <c r="A39" s="44" t="s">
        <v>33</v>
      </c>
      <c r="B39" s="49">
        <f>IF('Datos Mun'!B37="AMM",$B$5*'Datos Mun'!Z37,0)</f>
        <v>0</v>
      </c>
      <c r="C39" s="49">
        <f>IF('Datos Mun'!B37="AMM",$C$5*'Datos Mun'!AC37,0)</f>
        <v>0</v>
      </c>
      <c r="D39" s="49">
        <f>IF('Datos Mun'!B37="AMM",$D$5*'Datos Mun'!AD37,0)</f>
        <v>0</v>
      </c>
      <c r="E39" s="50">
        <f t="shared" si="1"/>
        <v>0</v>
      </c>
      <c r="F39" s="56">
        <f t="shared" si="2"/>
        <v>0</v>
      </c>
      <c r="G39" s="39"/>
      <c r="H39" s="44" t="s">
        <v>33</v>
      </c>
      <c r="I39" s="49">
        <f>IF('Datos Mun'!B37="AMM",0,$B$5*'Datos Mun'!Z37)</f>
        <v>41729882.981475048</v>
      </c>
      <c r="J39" s="49">
        <f>IF('Datos Mun'!B37="AMM",0,$J$5*'Datos Mun'!AC37)</f>
        <v>196658348.93779859</v>
      </c>
      <c r="K39" s="49">
        <f>IF('Datos Mun'!B37="AMM",0,$K$5*'Datos Mun'!AD37)</f>
        <v>217762581.99324307</v>
      </c>
      <c r="L39" s="50">
        <f t="shared" si="3"/>
        <v>456150813.91251671</v>
      </c>
      <c r="M39" s="56">
        <f t="shared" si="4"/>
        <v>6.7984014748768404E-2</v>
      </c>
      <c r="O39" s="44" t="s">
        <v>33</v>
      </c>
      <c r="P39" s="49">
        <f>IF('Datos Mun'!D37="Zona de Crec",'Datos Mun'!Z37*'Art 14 F I'!$P$5,0)</f>
        <v>0</v>
      </c>
      <c r="Q39" s="49">
        <f>IF('Datos Mun'!D37="Zona de Crec",$Q$5*'Datos Mun'!AC37,0)</f>
        <v>0</v>
      </c>
      <c r="R39" s="49">
        <f>IF('Datos Mun'!D37="Zona de Crec",$R$5*'Datos Mun'!AD37,0)</f>
        <v>0</v>
      </c>
      <c r="S39" s="50">
        <f t="shared" si="5"/>
        <v>0</v>
      </c>
      <c r="T39" s="56">
        <f t="shared" si="6"/>
        <v>0</v>
      </c>
      <c r="U39" s="39"/>
      <c r="V39" s="44" t="s">
        <v>33</v>
      </c>
      <c r="W39" s="49">
        <f t="shared" si="7"/>
        <v>41729882.981475048</v>
      </c>
      <c r="X39" s="49">
        <f t="shared" si="8"/>
        <v>196658348.93779859</v>
      </c>
      <c r="Y39" s="49">
        <f t="shared" si="9"/>
        <v>217762581.99324307</v>
      </c>
      <c r="Z39" s="50">
        <f t="shared" si="10"/>
        <v>456150813.91251671</v>
      </c>
      <c r="AA39" s="56">
        <f t="shared" si="11"/>
        <v>1.0616347570665079E-2</v>
      </c>
    </row>
    <row r="40" spans="1:27">
      <c r="A40" s="44" t="s">
        <v>34</v>
      </c>
      <c r="B40" s="49">
        <f>IF('Datos Mun'!B38="AMM",$B$5*'Datos Mun'!Z38,0)</f>
        <v>0</v>
      </c>
      <c r="C40" s="49">
        <f>IF('Datos Mun'!B38="AMM",$C$5*'Datos Mun'!AC38,0)</f>
        <v>0</v>
      </c>
      <c r="D40" s="49">
        <f>IF('Datos Mun'!B38="AMM",$D$5*'Datos Mun'!AD38,0)</f>
        <v>0</v>
      </c>
      <c r="E40" s="50">
        <f t="shared" si="1"/>
        <v>0</v>
      </c>
      <c r="F40" s="56">
        <f t="shared" si="2"/>
        <v>0</v>
      </c>
      <c r="G40" s="39"/>
      <c r="H40" s="44" t="s">
        <v>34</v>
      </c>
      <c r="I40" s="49">
        <f>IF('Datos Mun'!B38="AMM",0,$B$5*'Datos Mun'!Z38)</f>
        <v>4653233.5501840366</v>
      </c>
      <c r="J40" s="49">
        <f>IF('Datos Mun'!B38="AMM",0,$J$5*'Datos Mun'!AC38)</f>
        <v>14732916.931142012</v>
      </c>
      <c r="K40" s="49">
        <f>IF('Datos Mun'!B38="AMM",0,$K$5*'Datos Mun'!AD38)</f>
        <v>63604221.776787452</v>
      </c>
      <c r="L40" s="50">
        <f t="shared" si="3"/>
        <v>82990372.258113503</v>
      </c>
      <c r="M40" s="56">
        <f t="shared" si="4"/>
        <v>1.2368757260802409E-2</v>
      </c>
      <c r="O40" s="44" t="s">
        <v>34</v>
      </c>
      <c r="P40" s="49">
        <f>IF('Datos Mun'!D38="Zona de Crec",'Datos Mun'!Z38*'Art 14 F I'!$P$5,0)</f>
        <v>0</v>
      </c>
      <c r="Q40" s="49">
        <f>IF('Datos Mun'!D38="Zona de Crec",$Q$5*'Datos Mun'!AC38,0)</f>
        <v>0</v>
      </c>
      <c r="R40" s="49">
        <f>IF('Datos Mun'!D38="Zona de Crec",$R$5*'Datos Mun'!AD38,0)</f>
        <v>0</v>
      </c>
      <c r="S40" s="50">
        <f t="shared" si="5"/>
        <v>0</v>
      </c>
      <c r="T40" s="56">
        <f t="shared" si="6"/>
        <v>0</v>
      </c>
      <c r="U40" s="39"/>
      <c r="V40" s="44" t="s">
        <v>34</v>
      </c>
      <c r="W40" s="49">
        <f t="shared" si="7"/>
        <v>4653233.5501840366</v>
      </c>
      <c r="X40" s="49">
        <f t="shared" si="8"/>
        <v>14732916.931142012</v>
      </c>
      <c r="Y40" s="49">
        <f t="shared" si="9"/>
        <v>63604221.776787452</v>
      </c>
      <c r="Z40" s="50">
        <f t="shared" si="10"/>
        <v>82990372.258113503</v>
      </c>
      <c r="AA40" s="56">
        <f t="shared" si="11"/>
        <v>1.931498552757132E-3</v>
      </c>
    </row>
    <row r="41" spans="1:27">
      <c r="A41" s="44" t="s">
        <v>35</v>
      </c>
      <c r="B41" s="49">
        <f>IF('Datos Mun'!B39="AMM",$B$5*'Datos Mun'!Z39,0)</f>
        <v>0</v>
      </c>
      <c r="C41" s="49">
        <f>IF('Datos Mun'!B39="AMM",$C$5*'Datos Mun'!AC39,0)</f>
        <v>0</v>
      </c>
      <c r="D41" s="49">
        <f>IF('Datos Mun'!B39="AMM",$D$5*'Datos Mun'!AD39,0)</f>
        <v>0</v>
      </c>
      <c r="E41" s="50">
        <f t="shared" si="1"/>
        <v>0</v>
      </c>
      <c r="F41" s="56">
        <f t="shared" si="2"/>
        <v>0</v>
      </c>
      <c r="G41" s="39"/>
      <c r="H41" s="44" t="s">
        <v>35</v>
      </c>
      <c r="I41" s="49">
        <f>IF('Datos Mun'!B39="AMM",0,$B$5*'Datos Mun'!Z39)</f>
        <v>1350191.9560592785</v>
      </c>
      <c r="J41" s="49">
        <f>IF('Datos Mun'!B39="AMM",0,$J$5*'Datos Mun'!AC39)</f>
        <v>7562146.5311147124</v>
      </c>
      <c r="K41" s="49">
        <f>IF('Datos Mun'!B39="AMM",0,$K$5*'Datos Mun'!AD39)</f>
        <v>6294032.4209931362</v>
      </c>
      <c r="L41" s="50">
        <f t="shared" si="3"/>
        <v>15206370.908167128</v>
      </c>
      <c r="M41" s="56">
        <f t="shared" si="4"/>
        <v>2.266334099525126E-3</v>
      </c>
      <c r="O41" s="44" t="s">
        <v>35</v>
      </c>
      <c r="P41" s="49">
        <f>IF('Datos Mun'!D39="Zona de Crec",'Datos Mun'!Z39*'Art 14 F I'!$P$5,0)</f>
        <v>0</v>
      </c>
      <c r="Q41" s="49">
        <f>IF('Datos Mun'!D39="Zona de Crec",$Q$5*'Datos Mun'!AC39,0)</f>
        <v>0</v>
      </c>
      <c r="R41" s="49">
        <f>IF('Datos Mun'!D39="Zona de Crec",$R$5*'Datos Mun'!AD39,0)</f>
        <v>0</v>
      </c>
      <c r="S41" s="50">
        <f t="shared" si="5"/>
        <v>0</v>
      </c>
      <c r="T41" s="56">
        <f t="shared" si="6"/>
        <v>0</v>
      </c>
      <c r="U41" s="39"/>
      <c r="V41" s="44" t="s">
        <v>35</v>
      </c>
      <c r="W41" s="49">
        <f t="shared" si="7"/>
        <v>1350191.9560592785</v>
      </c>
      <c r="X41" s="49">
        <f t="shared" si="8"/>
        <v>7562146.5311147124</v>
      </c>
      <c r="Y41" s="49">
        <f t="shared" si="9"/>
        <v>6294032.4209931362</v>
      </c>
      <c r="Z41" s="50">
        <f t="shared" si="10"/>
        <v>15206370.908167128</v>
      </c>
      <c r="AA41" s="56">
        <f t="shared" si="11"/>
        <v>3.5390952712519632E-4</v>
      </c>
    </row>
    <row r="42" spans="1:27">
      <c r="A42" s="44" t="s">
        <v>36</v>
      </c>
      <c r="B42" s="49">
        <f>IF('Datos Mun'!B40="AMM",$B$5*'Datos Mun'!Z40,0)</f>
        <v>0</v>
      </c>
      <c r="C42" s="49">
        <f>IF('Datos Mun'!B40="AMM",$C$5*'Datos Mun'!AC40,0)</f>
        <v>0</v>
      </c>
      <c r="D42" s="49">
        <f>IF('Datos Mun'!B40="AMM",$D$5*'Datos Mun'!AD40,0)</f>
        <v>0</v>
      </c>
      <c r="E42" s="50">
        <f t="shared" si="1"/>
        <v>0</v>
      </c>
      <c r="F42" s="56">
        <f t="shared" si="2"/>
        <v>0</v>
      </c>
      <c r="G42" s="39"/>
      <c r="H42" s="44" t="s">
        <v>36</v>
      </c>
      <c r="I42" s="49">
        <f>IF('Datos Mun'!B40="AMM",0,$B$5*'Datos Mun'!Z40)</f>
        <v>137702.1339810857</v>
      </c>
      <c r="J42" s="49">
        <f>IF('Datos Mun'!B40="AMM",0,$J$5*'Datos Mun'!AC40)</f>
        <v>37140061.901113518</v>
      </c>
      <c r="K42" s="49">
        <f>IF('Datos Mun'!B40="AMM",0,$K$5*'Datos Mun'!AD40)</f>
        <v>81146960.245264649</v>
      </c>
      <c r="L42" s="50">
        <f t="shared" si="3"/>
        <v>118424724.28035925</v>
      </c>
      <c r="M42" s="56">
        <f t="shared" si="4"/>
        <v>1.7649838510731763E-2</v>
      </c>
      <c r="O42" s="44" t="s">
        <v>36</v>
      </c>
      <c r="P42" s="49">
        <f>IF('Datos Mun'!D40="Zona de Crec",'Datos Mun'!Z40*'Art 14 F I'!$P$5,0)</f>
        <v>0</v>
      </c>
      <c r="Q42" s="49">
        <f>IF('Datos Mun'!D40="Zona de Crec",$Q$5*'Datos Mun'!AC40,0)</f>
        <v>0</v>
      </c>
      <c r="R42" s="49">
        <f>IF('Datos Mun'!D40="Zona de Crec",$R$5*'Datos Mun'!AD40,0)</f>
        <v>0</v>
      </c>
      <c r="S42" s="50">
        <f t="shared" si="5"/>
        <v>0</v>
      </c>
      <c r="T42" s="56">
        <f t="shared" si="6"/>
        <v>0</v>
      </c>
      <c r="U42" s="39"/>
      <c r="V42" s="44" t="s">
        <v>36</v>
      </c>
      <c r="W42" s="49">
        <f t="shared" si="7"/>
        <v>137702.1339810857</v>
      </c>
      <c r="X42" s="49">
        <f t="shared" si="8"/>
        <v>37140061.901113518</v>
      </c>
      <c r="Y42" s="49">
        <f t="shared" si="9"/>
        <v>81146960.245264649</v>
      </c>
      <c r="Z42" s="50">
        <f t="shared" si="10"/>
        <v>118424724.28035925</v>
      </c>
      <c r="AA42" s="56">
        <f t="shared" si="11"/>
        <v>2.7561893908219447E-3</v>
      </c>
    </row>
    <row r="43" spans="1:27">
      <c r="A43" s="44" t="s">
        <v>37</v>
      </c>
      <c r="B43" s="49">
        <f>IF('Datos Mun'!B41="AMM",$B$5*'Datos Mun'!Z41,0)</f>
        <v>0</v>
      </c>
      <c r="C43" s="49">
        <f>IF('Datos Mun'!B41="AMM",$C$5*'Datos Mun'!AC41,0)</f>
        <v>0</v>
      </c>
      <c r="D43" s="49">
        <f>IF('Datos Mun'!B41="AMM",$D$5*'Datos Mun'!AD41,0)</f>
        <v>0</v>
      </c>
      <c r="E43" s="50">
        <f t="shared" si="1"/>
        <v>0</v>
      </c>
      <c r="F43" s="56">
        <f t="shared" si="2"/>
        <v>0</v>
      </c>
      <c r="G43" s="39"/>
      <c r="H43" s="44" t="s">
        <v>37</v>
      </c>
      <c r="I43" s="49">
        <f>IF('Datos Mun'!B41="AMM",0,$B$5*'Datos Mun'!Z41)</f>
        <v>2087254.1138152366</v>
      </c>
      <c r="J43" s="49">
        <f>IF('Datos Mun'!B41="AMM",0,$J$5*'Datos Mun'!AC41)</f>
        <v>106488450.46472771</v>
      </c>
      <c r="K43" s="49">
        <f>IF('Datos Mun'!B41="AMM",0,$K$5*'Datos Mun'!AD41)</f>
        <v>46056068.399944916</v>
      </c>
      <c r="L43" s="50">
        <f t="shared" si="3"/>
        <v>154631772.97848785</v>
      </c>
      <c r="M43" s="56">
        <f t="shared" si="4"/>
        <v>2.3046081283138679E-2</v>
      </c>
      <c r="O43" s="44" t="s">
        <v>37</v>
      </c>
      <c r="P43" s="49">
        <f>IF('Datos Mun'!D41="Zona de Crec",'Datos Mun'!Z41*'Art 14 F I'!$P$5,0)</f>
        <v>0</v>
      </c>
      <c r="Q43" s="49">
        <f>IF('Datos Mun'!D41="Zona de Crec",$Q$5*'Datos Mun'!AC41,0)</f>
        <v>0</v>
      </c>
      <c r="R43" s="49">
        <f>IF('Datos Mun'!D41="Zona de Crec",$R$5*'Datos Mun'!AD41,0)</f>
        <v>0</v>
      </c>
      <c r="S43" s="50">
        <f t="shared" si="5"/>
        <v>0</v>
      </c>
      <c r="T43" s="56">
        <f t="shared" si="6"/>
        <v>0</v>
      </c>
      <c r="U43" s="39"/>
      <c r="V43" s="44" t="s">
        <v>37</v>
      </c>
      <c r="W43" s="49">
        <f t="shared" si="7"/>
        <v>2087254.1138152366</v>
      </c>
      <c r="X43" s="49">
        <f t="shared" si="8"/>
        <v>106488450.46472771</v>
      </c>
      <c r="Y43" s="49">
        <f t="shared" si="9"/>
        <v>46056068.399944916</v>
      </c>
      <c r="Z43" s="50">
        <f t="shared" si="10"/>
        <v>154631772.97848785</v>
      </c>
      <c r="AA43" s="56">
        <f t="shared" si="11"/>
        <v>3.5988637909624426E-3</v>
      </c>
    </row>
    <row r="44" spans="1:27">
      <c r="A44" s="44" t="s">
        <v>38</v>
      </c>
      <c r="B44" s="49">
        <f>IF('Datos Mun'!B42="AMM",$B$5*'Datos Mun'!Z42,0)</f>
        <v>0</v>
      </c>
      <c r="C44" s="49">
        <f>IF('Datos Mun'!B42="AMM",$C$5*'Datos Mun'!AC42,0)</f>
        <v>0</v>
      </c>
      <c r="D44" s="49">
        <f>IF('Datos Mun'!B42="AMM",$D$5*'Datos Mun'!AD42,0)</f>
        <v>0</v>
      </c>
      <c r="E44" s="50">
        <f t="shared" si="1"/>
        <v>0</v>
      </c>
      <c r="F44" s="56">
        <f t="shared" si="2"/>
        <v>0</v>
      </c>
      <c r="G44" s="39"/>
      <c r="H44" s="44" t="s">
        <v>38</v>
      </c>
      <c r="I44" s="49">
        <f>IF('Datos Mun'!B42="AMM",0,$B$5*'Datos Mun'!Z42)</f>
        <v>83440099.543182939</v>
      </c>
      <c r="J44" s="49">
        <f>IF('Datos Mun'!B42="AMM",0,$J$5*'Datos Mun'!AC42)</f>
        <v>153370724.85031024</v>
      </c>
      <c r="K44" s="49">
        <f>IF('Datos Mun'!B42="AMM",0,$K$5*'Datos Mun'!AD42)</f>
        <v>117312918.81396794</v>
      </c>
      <c r="L44" s="50">
        <f t="shared" si="3"/>
        <v>354123743.20746112</v>
      </c>
      <c r="M44" s="56">
        <f t="shared" si="4"/>
        <v>5.277805727147581E-2</v>
      </c>
      <c r="O44" s="44" t="s">
        <v>38</v>
      </c>
      <c r="P44" s="49">
        <f>IF('Datos Mun'!D42="Zona de Crec",'Datos Mun'!Z42*'Art 14 F I'!$P$5,0)</f>
        <v>0</v>
      </c>
      <c r="Q44" s="49">
        <f>IF('Datos Mun'!D42="Zona de Crec",$Q$5*'Datos Mun'!AC42,0)</f>
        <v>0</v>
      </c>
      <c r="R44" s="49">
        <f>IF('Datos Mun'!D42="Zona de Crec",$R$5*'Datos Mun'!AD42,0)</f>
        <v>0</v>
      </c>
      <c r="S44" s="50">
        <f t="shared" si="5"/>
        <v>0</v>
      </c>
      <c r="T44" s="56">
        <f t="shared" si="6"/>
        <v>0</v>
      </c>
      <c r="U44" s="39"/>
      <c r="V44" s="44" t="s">
        <v>38</v>
      </c>
      <c r="W44" s="49">
        <f t="shared" si="7"/>
        <v>83440099.543182939</v>
      </c>
      <c r="X44" s="49">
        <f t="shared" si="8"/>
        <v>153370724.85031024</v>
      </c>
      <c r="Y44" s="49">
        <f t="shared" si="9"/>
        <v>117312918.81396794</v>
      </c>
      <c r="Z44" s="50">
        <f t="shared" si="10"/>
        <v>354123743.20746112</v>
      </c>
      <c r="AA44" s="56">
        <f t="shared" si="11"/>
        <v>8.2417933417003025E-3</v>
      </c>
    </row>
    <row r="45" spans="1:27">
      <c r="A45" s="44" t="s">
        <v>39</v>
      </c>
      <c r="B45" s="49">
        <f>IF('Datos Mun'!B43="AMM",$B$5*'Datos Mun'!Z43,0)</f>
        <v>8460345587.647603</v>
      </c>
      <c r="C45" s="49">
        <f>IF('Datos Mun'!B43="AMM",$C$5*'Datos Mun'!AC43,0)</f>
        <v>1812305857.0112901</v>
      </c>
      <c r="D45" s="49">
        <f>IF('Datos Mun'!B43="AMM",$D$5*'Datos Mun'!AD43,0)</f>
        <v>1824891524.9874167</v>
      </c>
      <c r="E45" s="50">
        <f t="shared" si="1"/>
        <v>12097542969.646311</v>
      </c>
      <c r="F45" s="56">
        <f t="shared" si="2"/>
        <v>0.33365947786190425</v>
      </c>
      <c r="G45" s="39"/>
      <c r="H45" s="44" t="s">
        <v>39</v>
      </c>
      <c r="I45" s="49">
        <f>IF('Datos Mun'!B43="AMM",0,$B$5*'Datos Mun'!Z43)</f>
        <v>0</v>
      </c>
      <c r="J45" s="49">
        <f>IF('Datos Mun'!B43="AMM",0,$J$5*'Datos Mun'!AC43)</f>
        <v>0</v>
      </c>
      <c r="K45" s="49">
        <f>IF('Datos Mun'!B43="AMM",0,$K$5*'Datos Mun'!AD43)</f>
        <v>0</v>
      </c>
      <c r="L45" s="50">
        <f t="shared" si="3"/>
        <v>0</v>
      </c>
      <c r="M45" s="56">
        <f t="shared" si="4"/>
        <v>0</v>
      </c>
      <c r="O45" s="44" t="s">
        <v>39</v>
      </c>
      <c r="P45" s="49">
        <f>IF('Datos Mun'!D43="Zona de Crec",'Datos Mun'!Z43*'Art 14 F I'!$P$5,0)</f>
        <v>0</v>
      </c>
      <c r="Q45" s="49">
        <f>IF('Datos Mun'!D43="Zona de Crec",$Q$5*'Datos Mun'!AC43,0)</f>
        <v>0</v>
      </c>
      <c r="R45" s="49">
        <f>IF('Datos Mun'!D43="Zona de Crec",$R$5*'Datos Mun'!AD43,0)</f>
        <v>0</v>
      </c>
      <c r="S45" s="50">
        <f t="shared" si="5"/>
        <v>0</v>
      </c>
      <c r="T45" s="56">
        <f t="shared" si="6"/>
        <v>0</v>
      </c>
      <c r="U45" s="39"/>
      <c r="V45" s="44" t="s">
        <v>39</v>
      </c>
      <c r="W45" s="49">
        <f t="shared" si="7"/>
        <v>8460345587.647603</v>
      </c>
      <c r="X45" s="49">
        <f t="shared" si="8"/>
        <v>1812305857.0112901</v>
      </c>
      <c r="Y45" s="49">
        <f t="shared" si="9"/>
        <v>1824891524.9874167</v>
      </c>
      <c r="Z45" s="50">
        <f t="shared" si="10"/>
        <v>12097542969.646311</v>
      </c>
      <c r="AA45" s="56">
        <f t="shared" si="11"/>
        <v>0.28155539133040419</v>
      </c>
    </row>
    <row r="46" spans="1:27">
      <c r="A46" s="44" t="s">
        <v>40</v>
      </c>
      <c r="B46" s="49">
        <f>IF('Datos Mun'!B44="AMM",$B$5*'Datos Mun'!Z44,0)</f>
        <v>0</v>
      </c>
      <c r="C46" s="49">
        <f>IF('Datos Mun'!B44="AMM",$C$5*'Datos Mun'!AC44,0)</f>
        <v>0</v>
      </c>
      <c r="D46" s="49">
        <f>IF('Datos Mun'!B44="AMM",$D$5*'Datos Mun'!AD44,0)</f>
        <v>0</v>
      </c>
      <c r="E46" s="50">
        <f t="shared" si="1"/>
        <v>0</v>
      </c>
      <c r="F46" s="56">
        <f t="shared" si="2"/>
        <v>0</v>
      </c>
      <c r="G46" s="39"/>
      <c r="H46" s="44" t="s">
        <v>40</v>
      </c>
      <c r="I46" s="49">
        <f>IF('Datos Mun'!B44="AMM",0,$B$5*'Datos Mun'!Z44)</f>
        <v>1208161.9672991082</v>
      </c>
      <c r="J46" s="49">
        <f>IF('Datos Mun'!B44="AMM",0,$J$5*'Datos Mun'!AC44)</f>
        <v>30844182.746332187</v>
      </c>
      <c r="K46" s="49">
        <f>IF('Datos Mun'!B44="AMM",0,$K$5*'Datos Mun'!AD44)</f>
        <v>45699197.78982836</v>
      </c>
      <c r="L46" s="50">
        <f t="shared" si="3"/>
        <v>77751542.503459662</v>
      </c>
      <c r="M46" s="56">
        <f t="shared" si="4"/>
        <v>1.1587970142937089E-2</v>
      </c>
      <c r="O46" s="44" t="s">
        <v>40</v>
      </c>
      <c r="P46" s="49">
        <f>IF('Datos Mun'!D44="Zona de Crec",'Datos Mun'!Z44*'Art 14 F I'!$P$5,0)</f>
        <v>0</v>
      </c>
      <c r="Q46" s="49">
        <f>IF('Datos Mun'!D44="Zona de Crec",$Q$5*'Datos Mun'!AC44,0)</f>
        <v>0</v>
      </c>
      <c r="R46" s="49">
        <f>IF('Datos Mun'!D44="Zona de Crec",$R$5*'Datos Mun'!AD44,0)</f>
        <v>0</v>
      </c>
      <c r="S46" s="50">
        <f t="shared" si="5"/>
        <v>0</v>
      </c>
      <c r="T46" s="56">
        <f t="shared" si="6"/>
        <v>0</v>
      </c>
      <c r="U46" s="39"/>
      <c r="V46" s="44" t="s">
        <v>40</v>
      </c>
      <c r="W46" s="49">
        <f t="shared" si="7"/>
        <v>1208161.9672991082</v>
      </c>
      <c r="X46" s="49">
        <f t="shared" si="8"/>
        <v>30844182.746332187</v>
      </c>
      <c r="Y46" s="49">
        <f t="shared" si="9"/>
        <v>45699197.78982836</v>
      </c>
      <c r="Z46" s="50">
        <f t="shared" si="10"/>
        <v>77751542.503459662</v>
      </c>
      <c r="AA46" s="56">
        <f t="shared" si="11"/>
        <v>1.8095712518675323E-3</v>
      </c>
    </row>
    <row r="47" spans="1:27">
      <c r="A47" s="44" t="s">
        <v>41</v>
      </c>
      <c r="B47" s="49">
        <f>IF('Datos Mun'!B45="AMM",$B$5*'Datos Mun'!Z45,0)</f>
        <v>0</v>
      </c>
      <c r="C47" s="49">
        <f>IF('Datos Mun'!B45="AMM",$C$5*'Datos Mun'!AC45,0)</f>
        <v>0</v>
      </c>
      <c r="D47" s="49">
        <f>IF('Datos Mun'!B45="AMM",$D$5*'Datos Mun'!AD45,0)</f>
        <v>0</v>
      </c>
      <c r="E47" s="50">
        <f t="shared" si="1"/>
        <v>0</v>
      </c>
      <c r="F47" s="56">
        <f t="shared" si="2"/>
        <v>0</v>
      </c>
      <c r="G47" s="39"/>
      <c r="H47" s="44" t="s">
        <v>41</v>
      </c>
      <c r="I47" s="49">
        <f>IF('Datos Mun'!B45="AMM",0,$B$5*'Datos Mun'!Z45)</f>
        <v>50014104.925775215</v>
      </c>
      <c r="J47" s="49">
        <f>IF('Datos Mun'!B45="AMM",0,$J$5*'Datos Mun'!AC45)</f>
        <v>241124043.09493265</v>
      </c>
      <c r="K47" s="49">
        <f>IF('Datos Mun'!B45="AMM",0,$K$5*'Datos Mun'!AD45)</f>
        <v>278630252.12170404</v>
      </c>
      <c r="L47" s="50">
        <f t="shared" si="3"/>
        <v>569768400.14241195</v>
      </c>
      <c r="M47" s="56">
        <f t="shared" si="4"/>
        <v>8.4917404808342117E-2</v>
      </c>
      <c r="O47" s="44" t="s">
        <v>41</v>
      </c>
      <c r="P47" s="49">
        <f>IF('Datos Mun'!D45="Zona de Crec",'Datos Mun'!Z45*'Art 14 F I'!$P$5,0)</f>
        <v>50014104.925775215</v>
      </c>
      <c r="Q47" s="49">
        <f>IF('Datos Mun'!D45="Zona de Crec",$Q$5*'Datos Mun'!AC45,0)</f>
        <v>241124043.09493265</v>
      </c>
      <c r="R47" s="49">
        <f>IF('Datos Mun'!D45="Zona de Crec",$R$5*'Datos Mun'!AD45,0)</f>
        <v>278630252.12170404</v>
      </c>
      <c r="S47" s="50">
        <f t="shared" si="5"/>
        <v>569768400.14241195</v>
      </c>
      <c r="T47" s="56">
        <f t="shared" si="6"/>
        <v>3.8845420643326752E-2</v>
      </c>
      <c r="U47" s="39"/>
      <c r="V47" s="44" t="s">
        <v>41</v>
      </c>
      <c r="W47" s="49">
        <f t="shared" si="7"/>
        <v>50014104.925775215</v>
      </c>
      <c r="X47" s="49">
        <f t="shared" si="8"/>
        <v>241124043.09493265</v>
      </c>
      <c r="Y47" s="49">
        <f t="shared" si="9"/>
        <v>278630252.12170404</v>
      </c>
      <c r="Z47" s="50">
        <f t="shared" si="10"/>
        <v>569768400.14241195</v>
      </c>
      <c r="AA47" s="56">
        <f t="shared" si="11"/>
        <v>1.3260656752557521E-2</v>
      </c>
    </row>
    <row r="48" spans="1:27">
      <c r="A48" s="44" t="s">
        <v>42</v>
      </c>
      <c r="B48" s="49">
        <f>IF('Datos Mun'!B46="AMM",$B$5*'Datos Mun'!Z46,0)</f>
        <v>0</v>
      </c>
      <c r="C48" s="49">
        <f>IF('Datos Mun'!B46="AMM",$C$5*'Datos Mun'!AC46,0)</f>
        <v>0</v>
      </c>
      <c r="D48" s="49">
        <f>IF('Datos Mun'!B46="AMM",$D$5*'Datos Mun'!AD46,0)</f>
        <v>0</v>
      </c>
      <c r="E48" s="50">
        <f t="shared" si="1"/>
        <v>0</v>
      </c>
      <c r="F48" s="56">
        <f t="shared" si="2"/>
        <v>0</v>
      </c>
      <c r="G48" s="39"/>
      <c r="H48" s="44" t="s">
        <v>42</v>
      </c>
      <c r="I48" s="49">
        <f>IF('Datos Mun'!B46="AMM",0,$B$5*'Datos Mun'!Z46)</f>
        <v>2259530.0031818845</v>
      </c>
      <c r="J48" s="49">
        <f>IF('Datos Mun'!B46="AMM",0,$J$5*'Datos Mun'!AC46)</f>
        <v>42184816.232576482</v>
      </c>
      <c r="K48" s="49">
        <f>IF('Datos Mun'!B46="AMM",0,$K$5*'Datos Mun'!AD46)</f>
        <v>42658061.232222192</v>
      </c>
      <c r="L48" s="50">
        <f t="shared" si="3"/>
        <v>87102407.467980564</v>
      </c>
      <c r="M48" s="56">
        <f t="shared" si="4"/>
        <v>1.2981608655185037E-2</v>
      </c>
      <c r="O48" s="44" t="s">
        <v>42</v>
      </c>
      <c r="P48" s="49">
        <f>IF('Datos Mun'!D46="Zona de Crec",'Datos Mun'!Z46*'Art 14 F I'!$P$5,0)</f>
        <v>0</v>
      </c>
      <c r="Q48" s="49">
        <f>IF('Datos Mun'!D46="Zona de Crec",$Q$5*'Datos Mun'!AC46,0)</f>
        <v>0</v>
      </c>
      <c r="R48" s="49">
        <f>IF('Datos Mun'!D46="Zona de Crec",$R$5*'Datos Mun'!AD46,0)</f>
        <v>0</v>
      </c>
      <c r="S48" s="50">
        <f t="shared" si="5"/>
        <v>0</v>
      </c>
      <c r="T48" s="56">
        <f t="shared" si="6"/>
        <v>0</v>
      </c>
      <c r="U48" s="39"/>
      <c r="V48" s="44" t="s">
        <v>42</v>
      </c>
      <c r="W48" s="49">
        <f t="shared" si="7"/>
        <v>2259530.0031818845</v>
      </c>
      <c r="X48" s="49">
        <f t="shared" si="8"/>
        <v>42184816.232576482</v>
      </c>
      <c r="Y48" s="49">
        <f t="shared" si="9"/>
        <v>42658061.232222192</v>
      </c>
      <c r="Z48" s="50">
        <f t="shared" si="10"/>
        <v>87102407.467980564</v>
      </c>
      <c r="AA48" s="56">
        <f t="shared" si="11"/>
        <v>2.0272011004218477E-3</v>
      </c>
    </row>
    <row r="49" spans="1:27">
      <c r="A49" s="44" t="s">
        <v>43</v>
      </c>
      <c r="B49" s="49">
        <f>IF('Datos Mun'!B47="AMM",$B$5*'Datos Mun'!Z47,0)</f>
        <v>0</v>
      </c>
      <c r="C49" s="49">
        <f>IF('Datos Mun'!B47="AMM",$C$5*'Datos Mun'!AC47,0)</f>
        <v>0</v>
      </c>
      <c r="D49" s="49">
        <f>IF('Datos Mun'!B47="AMM",$D$5*'Datos Mun'!AD47,0)</f>
        <v>0</v>
      </c>
      <c r="E49" s="50">
        <f t="shared" si="1"/>
        <v>0</v>
      </c>
      <c r="F49" s="56">
        <f t="shared" si="2"/>
        <v>0</v>
      </c>
      <c r="G49" s="39"/>
      <c r="H49" s="44" t="s">
        <v>43</v>
      </c>
      <c r="I49" s="49">
        <f>IF('Datos Mun'!B47="AMM",0,$B$5*'Datos Mun'!Z47)</f>
        <v>1019077.9263748857</v>
      </c>
      <c r="J49" s="49">
        <f>IF('Datos Mun'!B47="AMM",0,$J$5*'Datos Mun'!AC47)</f>
        <v>20907693.039205704</v>
      </c>
      <c r="K49" s="49">
        <f>IF('Datos Mun'!B47="AMM",0,$K$5*'Datos Mun'!AD47)</f>
        <v>58453872.688932694</v>
      </c>
      <c r="L49" s="50">
        <f t="shared" si="3"/>
        <v>80380643.654513285</v>
      </c>
      <c r="M49" s="56">
        <f t="shared" si="4"/>
        <v>1.197980732918732E-2</v>
      </c>
      <c r="O49" s="44" t="s">
        <v>43</v>
      </c>
      <c r="P49" s="49">
        <f>IF('Datos Mun'!D47="Zona de Crec",'Datos Mun'!Z47*'Art 14 F I'!$P$5,0)</f>
        <v>0</v>
      </c>
      <c r="Q49" s="49">
        <f>IF('Datos Mun'!D47="Zona de Crec",$Q$5*'Datos Mun'!AC47,0)</f>
        <v>0</v>
      </c>
      <c r="R49" s="49">
        <f>IF('Datos Mun'!D47="Zona de Crec",$R$5*'Datos Mun'!AD47,0)</f>
        <v>0</v>
      </c>
      <c r="S49" s="50">
        <f t="shared" si="5"/>
        <v>0</v>
      </c>
      <c r="T49" s="56">
        <f t="shared" si="6"/>
        <v>0</v>
      </c>
      <c r="U49" s="39"/>
      <c r="V49" s="44" t="s">
        <v>43</v>
      </c>
      <c r="W49" s="49">
        <f t="shared" si="7"/>
        <v>1019077.9263748857</v>
      </c>
      <c r="X49" s="49">
        <f t="shared" si="8"/>
        <v>20907693.039205704</v>
      </c>
      <c r="Y49" s="49">
        <f t="shared" si="9"/>
        <v>58453872.688932694</v>
      </c>
      <c r="Z49" s="50">
        <f t="shared" si="10"/>
        <v>80380643.654513285</v>
      </c>
      <c r="AA49" s="56">
        <f t="shared" si="11"/>
        <v>1.8707603383861281E-3</v>
      </c>
    </row>
    <row r="50" spans="1:27">
      <c r="A50" s="44" t="s">
        <v>44</v>
      </c>
      <c r="B50" s="49">
        <f>IF('Datos Mun'!B48="AMM",$B$5*'Datos Mun'!Z48,0)</f>
        <v>0</v>
      </c>
      <c r="C50" s="49">
        <f>IF('Datos Mun'!B48="AMM",$C$5*'Datos Mun'!AC48,0)</f>
        <v>0</v>
      </c>
      <c r="D50" s="49">
        <f>IF('Datos Mun'!B48="AMM",$D$5*'Datos Mun'!AD48,0)</f>
        <v>0</v>
      </c>
      <c r="E50" s="50">
        <f t="shared" si="1"/>
        <v>0</v>
      </c>
      <c r="F50" s="56">
        <f t="shared" si="2"/>
        <v>0</v>
      </c>
      <c r="G50" s="39"/>
      <c r="H50" s="44" t="s">
        <v>44</v>
      </c>
      <c r="I50" s="49">
        <f>IF('Datos Mun'!B48="AMM",0,$B$5*'Datos Mun'!Z48)</f>
        <v>36759201.604432434</v>
      </c>
      <c r="J50" s="49">
        <f>IF('Datos Mun'!B48="AMM",0,$J$5*'Datos Mun'!AC48)</f>
        <v>93500424.006257176</v>
      </c>
      <c r="K50" s="49">
        <f>IF('Datos Mun'!B48="AMM",0,$K$5*'Datos Mun'!AD48)</f>
        <v>82183886.537994474</v>
      </c>
      <c r="L50" s="50">
        <f t="shared" si="3"/>
        <v>212443512.14868408</v>
      </c>
      <c r="M50" s="56">
        <f t="shared" si="4"/>
        <v>3.1662253848277068E-2</v>
      </c>
      <c r="O50" s="44" t="s">
        <v>44</v>
      </c>
      <c r="P50" s="49">
        <f>IF('Datos Mun'!D48="Zona de Crec",'Datos Mun'!Z48*'Art 14 F I'!$P$5,0)</f>
        <v>0</v>
      </c>
      <c r="Q50" s="49">
        <f>IF('Datos Mun'!D48="Zona de Crec",$Q$5*'Datos Mun'!AC48,0)</f>
        <v>0</v>
      </c>
      <c r="R50" s="49">
        <f>IF('Datos Mun'!D48="Zona de Crec",$R$5*'Datos Mun'!AD48,0)</f>
        <v>0</v>
      </c>
      <c r="S50" s="50">
        <f t="shared" si="5"/>
        <v>0</v>
      </c>
      <c r="T50" s="56">
        <f t="shared" si="6"/>
        <v>0</v>
      </c>
      <c r="U50" s="39"/>
      <c r="V50" s="44" t="s">
        <v>44</v>
      </c>
      <c r="W50" s="49">
        <f t="shared" si="7"/>
        <v>36759201.604432434</v>
      </c>
      <c r="X50" s="49">
        <f t="shared" si="8"/>
        <v>93500424.006257176</v>
      </c>
      <c r="Y50" s="49">
        <f t="shared" si="9"/>
        <v>82183886.537994474</v>
      </c>
      <c r="Z50" s="50">
        <f t="shared" si="10"/>
        <v>212443512.14868408</v>
      </c>
      <c r="AA50" s="56">
        <f t="shared" si="11"/>
        <v>4.9443607142961024E-3</v>
      </c>
    </row>
    <row r="51" spans="1:27">
      <c r="A51" s="44" t="s">
        <v>45</v>
      </c>
      <c r="B51" s="49">
        <f>IF('Datos Mun'!B49="AMM",$B$5*'Datos Mun'!Z49,0)</f>
        <v>51642248.389533624</v>
      </c>
      <c r="C51" s="49">
        <f>IF('Datos Mun'!B49="AMM",$C$5*'Datos Mun'!AC49,0)</f>
        <v>178831704.09528551</v>
      </c>
      <c r="D51" s="49">
        <f>IF('Datos Mun'!B49="AMM",$D$5*'Datos Mun'!AD49,0)</f>
        <v>205852482.45481029</v>
      </c>
      <c r="E51" s="50">
        <f t="shared" si="1"/>
        <v>436326434.93962944</v>
      </c>
      <c r="F51" s="56">
        <f t="shared" si="2"/>
        <v>1.2034216437551473E-2</v>
      </c>
      <c r="G51" s="39"/>
      <c r="H51" s="44" t="s">
        <v>45</v>
      </c>
      <c r="I51" s="49">
        <f>IF('Datos Mun'!B49="AMM",0,$B$5*'Datos Mun'!Z49)</f>
        <v>0</v>
      </c>
      <c r="J51" s="49">
        <f>IF('Datos Mun'!B49="AMM",0,$J$5*'Datos Mun'!AC49)</f>
        <v>0</v>
      </c>
      <c r="K51" s="49">
        <f>IF('Datos Mun'!B49="AMM",0,$K$5*'Datos Mun'!AD49)</f>
        <v>0</v>
      </c>
      <c r="L51" s="50">
        <f t="shared" si="3"/>
        <v>0</v>
      </c>
      <c r="M51" s="56">
        <f t="shared" si="4"/>
        <v>0</v>
      </c>
      <c r="O51" s="44" t="s">
        <v>45</v>
      </c>
      <c r="P51" s="49">
        <f>IF('Datos Mun'!D49="Zona de Crec",'Datos Mun'!Z49*'Art 14 F I'!$P$5,0)</f>
        <v>51642248.389533624</v>
      </c>
      <c r="Q51" s="49">
        <f>IF('Datos Mun'!D49="Zona de Crec",$Q$5*'Datos Mun'!AC49,0)</f>
        <v>178831704.09528551</v>
      </c>
      <c r="R51" s="49">
        <f>IF('Datos Mun'!D49="Zona de Crec",$R$5*'Datos Mun'!AD49,0)</f>
        <v>205852482.45481029</v>
      </c>
      <c r="S51" s="50">
        <f t="shared" si="5"/>
        <v>436326434.93962944</v>
      </c>
      <c r="T51" s="56">
        <f t="shared" si="6"/>
        <v>2.9747672736495433E-2</v>
      </c>
      <c r="U51" s="39"/>
      <c r="V51" s="44" t="s">
        <v>45</v>
      </c>
      <c r="W51" s="49">
        <f t="shared" si="7"/>
        <v>51642248.389533624</v>
      </c>
      <c r="X51" s="49">
        <f t="shared" si="8"/>
        <v>178831704.09528551</v>
      </c>
      <c r="Y51" s="49">
        <f t="shared" si="9"/>
        <v>205852482.45481029</v>
      </c>
      <c r="Z51" s="50">
        <f t="shared" si="10"/>
        <v>436326434.93962944</v>
      </c>
      <c r="AA51" s="56">
        <f t="shared" si="11"/>
        <v>1.0154959601752852E-2</v>
      </c>
    </row>
    <row r="52" spans="1:27">
      <c r="A52" s="44" t="s">
        <v>46</v>
      </c>
      <c r="B52" s="49">
        <f>IF('Datos Mun'!B50="AMM",$B$5*'Datos Mun'!Z50,0)</f>
        <v>1887383451.1063106</v>
      </c>
      <c r="C52" s="49">
        <f>IF('Datos Mun'!B50="AMM",$C$5*'Datos Mun'!AC50,0)</f>
        <v>652144832.8711406</v>
      </c>
      <c r="D52" s="49">
        <f>IF('Datos Mun'!B50="AMM",$D$5*'Datos Mun'!AD50,0)</f>
        <v>336489457.12430531</v>
      </c>
      <c r="E52" s="50">
        <f t="shared" si="1"/>
        <v>2876017741.1017566</v>
      </c>
      <c r="F52" s="56">
        <f t="shared" si="2"/>
        <v>7.9322766633300998E-2</v>
      </c>
      <c r="G52" s="39"/>
      <c r="H52" s="44" t="s">
        <v>46</v>
      </c>
      <c r="I52" s="49">
        <f>IF('Datos Mun'!B50="AMM",0,$B$5*'Datos Mun'!Z50)</f>
        <v>0</v>
      </c>
      <c r="J52" s="49">
        <f>IF('Datos Mun'!B50="AMM",0,$J$5*'Datos Mun'!AC50)</f>
        <v>0</v>
      </c>
      <c r="K52" s="49">
        <f>IF('Datos Mun'!B50="AMM",0,$K$5*'Datos Mun'!AD50)</f>
        <v>0</v>
      </c>
      <c r="L52" s="50">
        <f t="shared" si="3"/>
        <v>0</v>
      </c>
      <c r="M52" s="56">
        <f t="shared" si="4"/>
        <v>0</v>
      </c>
      <c r="O52" s="44" t="s">
        <v>46</v>
      </c>
      <c r="P52" s="49">
        <f>IF('Datos Mun'!D50="Zona de Crec",'Datos Mun'!Z50*'Art 14 F I'!$P$5,0)</f>
        <v>0</v>
      </c>
      <c r="Q52" s="49">
        <f>IF('Datos Mun'!D50="Zona de Crec",$Q$5*'Datos Mun'!AC50,0)</f>
        <v>0</v>
      </c>
      <c r="R52" s="49">
        <f>IF('Datos Mun'!D50="Zona de Crec",$R$5*'Datos Mun'!AD50,0)</f>
        <v>0</v>
      </c>
      <c r="S52" s="50">
        <f t="shared" si="5"/>
        <v>0</v>
      </c>
      <c r="T52" s="56">
        <f t="shared" si="6"/>
        <v>0</v>
      </c>
      <c r="U52" s="39"/>
      <c r="V52" s="44" t="s">
        <v>46</v>
      </c>
      <c r="W52" s="49">
        <f t="shared" si="7"/>
        <v>1887383451.1063106</v>
      </c>
      <c r="X52" s="49">
        <f t="shared" si="8"/>
        <v>652144832.8711406</v>
      </c>
      <c r="Y52" s="49">
        <f t="shared" si="9"/>
        <v>336489457.12430531</v>
      </c>
      <c r="Z52" s="50">
        <f t="shared" si="10"/>
        <v>2876017741.1017566</v>
      </c>
      <c r="AA52" s="56">
        <f t="shared" si="11"/>
        <v>6.693576560139837E-2</v>
      </c>
    </row>
    <row r="53" spans="1:27">
      <c r="A53" s="44" t="s">
        <v>47</v>
      </c>
      <c r="B53" s="49">
        <f>IF('Datos Mun'!B51="AMM",$B$5*'Datos Mun'!Z51,0)</f>
        <v>5205547341.4550562</v>
      </c>
      <c r="C53" s="49">
        <f>IF('Datos Mun'!B51="AMM",$C$5*'Datos Mun'!AC51,0)</f>
        <v>210400245.58032507</v>
      </c>
      <c r="D53" s="49">
        <f>IF('Datos Mun'!B51="AMM",$D$5*'Datos Mun'!AD51,0)</f>
        <v>69798221.091431469</v>
      </c>
      <c r="E53" s="50">
        <f t="shared" si="1"/>
        <v>5485745808.1268129</v>
      </c>
      <c r="F53" s="56">
        <f t="shared" si="2"/>
        <v>0.15130106060505571</v>
      </c>
      <c r="G53" s="39"/>
      <c r="H53" s="44" t="s">
        <v>47</v>
      </c>
      <c r="I53" s="49">
        <f>IF('Datos Mun'!B51="AMM",0,$B$5*'Datos Mun'!Z51)</f>
        <v>0</v>
      </c>
      <c r="J53" s="49">
        <f>IF('Datos Mun'!B51="AMM",0,$J$5*'Datos Mun'!AC51)</f>
        <v>0</v>
      </c>
      <c r="K53" s="49">
        <f>IF('Datos Mun'!B51="AMM",0,$K$5*'Datos Mun'!AD51)</f>
        <v>0</v>
      </c>
      <c r="L53" s="50">
        <f t="shared" si="3"/>
        <v>0</v>
      </c>
      <c r="M53" s="56">
        <f t="shared" si="4"/>
        <v>0</v>
      </c>
      <c r="O53" s="44" t="s">
        <v>47</v>
      </c>
      <c r="P53" s="49">
        <f>IF('Datos Mun'!D51="Zona de Crec",'Datos Mun'!Z51*'Art 14 F I'!$P$5,0)</f>
        <v>0</v>
      </c>
      <c r="Q53" s="49">
        <f>IF('Datos Mun'!D51="Zona de Crec",$Q$5*'Datos Mun'!AC51,0)</f>
        <v>0</v>
      </c>
      <c r="R53" s="49">
        <f>IF('Datos Mun'!D51="Zona de Crec",$R$5*'Datos Mun'!AD51,0)</f>
        <v>0</v>
      </c>
      <c r="S53" s="50">
        <f t="shared" si="5"/>
        <v>0</v>
      </c>
      <c r="T53" s="56">
        <f t="shared" si="6"/>
        <v>0</v>
      </c>
      <c r="U53" s="39"/>
      <c r="V53" s="44" t="s">
        <v>47</v>
      </c>
      <c r="W53" s="49">
        <f t="shared" si="7"/>
        <v>5205547341.4550562</v>
      </c>
      <c r="X53" s="49">
        <f t="shared" si="8"/>
        <v>210400245.58032507</v>
      </c>
      <c r="Y53" s="49">
        <f t="shared" si="9"/>
        <v>69798221.091431469</v>
      </c>
      <c r="Z53" s="50">
        <f t="shared" si="10"/>
        <v>5485745808.1268129</v>
      </c>
      <c r="AA53" s="56">
        <f t="shared" si="11"/>
        <v>0.1276739674842772</v>
      </c>
    </row>
    <row r="54" spans="1:27">
      <c r="A54" s="44" t="s">
        <v>48</v>
      </c>
      <c r="B54" s="49">
        <f>IF('Datos Mun'!B52="AMM",$B$5*'Datos Mun'!Z52,0)</f>
        <v>629783563.44487107</v>
      </c>
      <c r="C54" s="49">
        <f>IF('Datos Mun'!B52="AMM",$C$5*'Datos Mun'!AC52,0)</f>
        <v>506513778.87041491</v>
      </c>
      <c r="D54" s="49">
        <f>IF('Datos Mun'!B52="AMM",$D$5*'Datos Mun'!AD52,0)</f>
        <v>403189172.33995295</v>
      </c>
      <c r="E54" s="50">
        <f t="shared" si="1"/>
        <v>1539486514.6552389</v>
      </c>
      <c r="F54" s="56">
        <f t="shared" si="2"/>
        <v>4.2460214271950424E-2</v>
      </c>
      <c r="G54" s="39"/>
      <c r="H54" s="44" t="s">
        <v>48</v>
      </c>
      <c r="I54" s="49">
        <f>IF('Datos Mun'!B52="AMM",0,$B$5*'Datos Mun'!Z52)</f>
        <v>0</v>
      </c>
      <c r="J54" s="49">
        <f>IF('Datos Mun'!B52="AMM",0,$J$5*'Datos Mun'!AC52)</f>
        <v>0</v>
      </c>
      <c r="K54" s="49">
        <f>IF('Datos Mun'!B52="AMM",0,$K$5*'Datos Mun'!AD52)</f>
        <v>0</v>
      </c>
      <c r="L54" s="50">
        <f t="shared" si="3"/>
        <v>0</v>
      </c>
      <c r="M54" s="56">
        <f t="shared" si="4"/>
        <v>0</v>
      </c>
      <c r="O54" s="44" t="s">
        <v>48</v>
      </c>
      <c r="P54" s="49">
        <f>IF('Datos Mun'!D52="Zona de Crec",'Datos Mun'!Z52*'Art 14 F I'!$P$5,0)</f>
        <v>629783563.44487107</v>
      </c>
      <c r="Q54" s="49">
        <f>IF('Datos Mun'!D52="Zona de Crec",$Q$5*'Datos Mun'!AC52,0)</f>
        <v>506513778.87041491</v>
      </c>
      <c r="R54" s="49">
        <f>IF('Datos Mun'!D52="Zona de Crec",$R$5*'Datos Mun'!AD52,0)</f>
        <v>403189172.33995295</v>
      </c>
      <c r="S54" s="50">
        <f t="shared" si="5"/>
        <v>1539486514.6552389</v>
      </c>
      <c r="T54" s="56">
        <f t="shared" si="6"/>
        <v>0.10495843788733182</v>
      </c>
      <c r="U54" s="39"/>
      <c r="V54" s="44" t="s">
        <v>48</v>
      </c>
      <c r="W54" s="49">
        <f t="shared" si="7"/>
        <v>629783563.44487107</v>
      </c>
      <c r="X54" s="49">
        <f t="shared" si="8"/>
        <v>506513778.87041491</v>
      </c>
      <c r="Y54" s="49">
        <f t="shared" si="9"/>
        <v>403189172.33995295</v>
      </c>
      <c r="Z54" s="50">
        <f t="shared" si="10"/>
        <v>1539486514.6552389</v>
      </c>
      <c r="AA54" s="56">
        <f t="shared" si="11"/>
        <v>3.5829649803203661E-2</v>
      </c>
    </row>
    <row r="55" spans="1:27">
      <c r="A55" s="44" t="s">
        <v>49</v>
      </c>
      <c r="B55" s="49">
        <f>IF('Datos Mun'!B53="AMM",$B$5*'Datos Mun'!Z53,0)</f>
        <v>511025267.17807859</v>
      </c>
      <c r="C55" s="49">
        <f>IF('Datos Mun'!B53="AMM",$C$5*'Datos Mun'!AC53,0)</f>
        <v>92410839.363900736</v>
      </c>
      <c r="D55" s="49">
        <f>IF('Datos Mun'!B53="AMM",$D$5*'Datos Mun'!AD53,0)</f>
        <v>79049040.254684269</v>
      </c>
      <c r="E55" s="50">
        <f t="shared" si="1"/>
        <v>682485146.79666352</v>
      </c>
      <c r="F55" s="56">
        <f t="shared" si="2"/>
        <v>1.8823461780631101E-2</v>
      </c>
      <c r="G55" s="39"/>
      <c r="H55" s="44" t="s">
        <v>49</v>
      </c>
      <c r="I55" s="49">
        <f>IF('Datos Mun'!B53="AMM",0,$B$5*'Datos Mun'!Z53)</f>
        <v>0</v>
      </c>
      <c r="J55" s="49">
        <f>IF('Datos Mun'!B53="AMM",0,$J$5*'Datos Mun'!AC53)</f>
        <v>0</v>
      </c>
      <c r="K55" s="49">
        <f>IF('Datos Mun'!B53="AMM",0,$K$5*'Datos Mun'!AD53)</f>
        <v>0</v>
      </c>
      <c r="L55" s="50">
        <f t="shared" si="3"/>
        <v>0</v>
      </c>
      <c r="M55" s="56">
        <f t="shared" si="4"/>
        <v>0</v>
      </c>
      <c r="O55" s="44" t="s">
        <v>49</v>
      </c>
      <c r="P55" s="49">
        <f>IF('Datos Mun'!D53="Zona de Crec",'Datos Mun'!Z53*'Art 14 F I'!$P$5,0)</f>
        <v>511025267.17807859</v>
      </c>
      <c r="Q55" s="49">
        <f>IF('Datos Mun'!D53="Zona de Crec",$Q$5*'Datos Mun'!AC53,0)</f>
        <v>92410839.363900736</v>
      </c>
      <c r="R55" s="49">
        <f>IF('Datos Mun'!D53="Zona de Crec",$R$5*'Datos Mun'!AD53,0)</f>
        <v>79049040.254684269</v>
      </c>
      <c r="S55" s="50">
        <f t="shared" si="5"/>
        <v>682485146.79666352</v>
      </c>
      <c r="T55" s="56">
        <f t="shared" si="6"/>
        <v>4.6530173669709574E-2</v>
      </c>
      <c r="U55" s="39"/>
      <c r="V55" s="44" t="s">
        <v>49</v>
      </c>
      <c r="W55" s="49">
        <f t="shared" si="7"/>
        <v>511025267.17807859</v>
      </c>
      <c r="X55" s="49">
        <f t="shared" si="8"/>
        <v>92410839.363900736</v>
      </c>
      <c r="Y55" s="49">
        <f t="shared" si="9"/>
        <v>79049040.254684269</v>
      </c>
      <c r="Z55" s="50">
        <f t="shared" si="10"/>
        <v>682485146.79666352</v>
      </c>
      <c r="AA55" s="56">
        <f t="shared" si="11"/>
        <v>1.588400000443569E-2</v>
      </c>
    </row>
    <row r="56" spans="1:27">
      <c r="A56" s="44" t="s">
        <v>50</v>
      </c>
      <c r="B56" s="49">
        <f>IF('Datos Mun'!B54="AMM",$B$5*'Datos Mun'!Z54,0)</f>
        <v>0</v>
      </c>
      <c r="C56" s="49">
        <f>IF('Datos Mun'!B54="AMM",$C$5*'Datos Mun'!AC54,0)</f>
        <v>0</v>
      </c>
      <c r="D56" s="49">
        <f>IF('Datos Mun'!B54="AMM",$D$5*'Datos Mun'!AD54,0)</f>
        <v>0</v>
      </c>
      <c r="E56" s="50">
        <f t="shared" si="1"/>
        <v>0</v>
      </c>
      <c r="F56" s="56">
        <f t="shared" si="2"/>
        <v>0</v>
      </c>
      <c r="G56" s="39"/>
      <c r="H56" s="44" t="s">
        <v>50</v>
      </c>
      <c r="I56" s="49">
        <f>IF('Datos Mun'!B54="AMM",0,$B$5*'Datos Mun'!Z54)</f>
        <v>3472705.2717785728</v>
      </c>
      <c r="J56" s="49">
        <f>IF('Datos Mun'!B54="AMM",0,$J$5*'Datos Mun'!AC54)</f>
        <v>46774342.424281605</v>
      </c>
      <c r="K56" s="49">
        <f>IF('Datos Mun'!B54="AMM",0,$K$5*'Datos Mun'!AD54)</f>
        <v>70721426.822184712</v>
      </c>
      <c r="L56" s="50">
        <f t="shared" si="3"/>
        <v>120968474.51824489</v>
      </c>
      <c r="M56" s="56">
        <f t="shared" si="4"/>
        <v>1.8028955128339654E-2</v>
      </c>
      <c r="O56" s="44" t="s">
        <v>50</v>
      </c>
      <c r="P56" s="49">
        <f>IF('Datos Mun'!D54="Zona de Crec",'Datos Mun'!Z54*'Art 14 F I'!$P$5,0)</f>
        <v>0</v>
      </c>
      <c r="Q56" s="49">
        <f>IF('Datos Mun'!D54="Zona de Crec",$Q$5*'Datos Mun'!AC54,0)</f>
        <v>0</v>
      </c>
      <c r="R56" s="49">
        <f>IF('Datos Mun'!D54="Zona de Crec",$R$5*'Datos Mun'!AD54,0)</f>
        <v>0</v>
      </c>
      <c r="S56" s="50">
        <f t="shared" si="5"/>
        <v>0</v>
      </c>
      <c r="T56" s="56">
        <f t="shared" si="6"/>
        <v>0</v>
      </c>
      <c r="U56" s="39"/>
      <c r="V56" s="44" t="s">
        <v>50</v>
      </c>
      <c r="W56" s="49">
        <f t="shared" si="7"/>
        <v>3472705.2717785728</v>
      </c>
      <c r="X56" s="49">
        <f t="shared" si="8"/>
        <v>46774342.424281605</v>
      </c>
      <c r="Y56" s="49">
        <f t="shared" si="9"/>
        <v>70721426.822184712</v>
      </c>
      <c r="Z56" s="50">
        <f t="shared" si="10"/>
        <v>120968474.51824489</v>
      </c>
      <c r="AA56" s="56">
        <f t="shared" si="11"/>
        <v>2.8153920401096325E-3</v>
      </c>
    </row>
    <row r="57" spans="1:27">
      <c r="A57" s="44" t="s">
        <v>51</v>
      </c>
      <c r="B57" s="49">
        <f>IF('Datos Mun'!B55="AMM",$B$5*'Datos Mun'!Z55,0)</f>
        <v>0</v>
      </c>
      <c r="C57" s="49">
        <f>IF('Datos Mun'!B55="AMM",$C$5*'Datos Mun'!AC55,0)</f>
        <v>0</v>
      </c>
      <c r="D57" s="49">
        <f>IF('Datos Mun'!B55="AMM",$D$5*'Datos Mun'!AD55,0)</f>
        <v>0</v>
      </c>
      <c r="E57" s="50">
        <f t="shared" si="1"/>
        <v>0</v>
      </c>
      <c r="F57" s="56">
        <f t="shared" si="2"/>
        <v>0</v>
      </c>
      <c r="G57" s="39"/>
      <c r="H57" s="44" t="s">
        <v>51</v>
      </c>
      <c r="I57" s="49">
        <f>IF('Datos Mun'!B55="AMM",0,$B$5*'Datos Mun'!Z55)</f>
        <v>1680338.1183806637</v>
      </c>
      <c r="J57" s="49">
        <f>IF('Datos Mun'!B55="AMM",0,$J$5*'Datos Mun'!AC55)</f>
        <v>27722984.764615469</v>
      </c>
      <c r="K57" s="49">
        <f>IF('Datos Mun'!B55="AMM",0,$K$5*'Datos Mun'!AD55)</f>
        <v>73923058.695283398</v>
      </c>
      <c r="L57" s="50">
        <f t="shared" si="3"/>
        <v>103326381.57827953</v>
      </c>
      <c r="M57" s="56">
        <f t="shared" si="4"/>
        <v>1.5399604768658455E-2</v>
      </c>
      <c r="O57" s="44" t="s">
        <v>51</v>
      </c>
      <c r="P57" s="49">
        <f>IF('Datos Mun'!D55="Zona de Crec",'Datos Mun'!Z55*'Art 14 F I'!$P$5,0)</f>
        <v>0</v>
      </c>
      <c r="Q57" s="49">
        <f>IF('Datos Mun'!D55="Zona de Crec",$Q$5*'Datos Mun'!AC55,0)</f>
        <v>0</v>
      </c>
      <c r="R57" s="49">
        <f>IF('Datos Mun'!D55="Zona de Crec",$R$5*'Datos Mun'!AD55,0)</f>
        <v>0</v>
      </c>
      <c r="S57" s="50">
        <f t="shared" si="5"/>
        <v>0</v>
      </c>
      <c r="T57" s="56">
        <f t="shared" si="6"/>
        <v>0</v>
      </c>
      <c r="U57" s="39"/>
      <c r="V57" s="44" t="s">
        <v>51</v>
      </c>
      <c r="W57" s="49">
        <f t="shared" si="7"/>
        <v>1680338.1183806637</v>
      </c>
      <c r="X57" s="49">
        <f t="shared" si="8"/>
        <v>27722984.764615469</v>
      </c>
      <c r="Y57" s="49">
        <f t="shared" si="9"/>
        <v>73923058.695283398</v>
      </c>
      <c r="Z57" s="50">
        <f t="shared" si="10"/>
        <v>103326381.57827953</v>
      </c>
      <c r="AA57" s="56">
        <f t="shared" si="11"/>
        <v>2.4047940869498484E-3</v>
      </c>
    </row>
    <row r="58" spans="1:27" ht="13.8" thickBot="1">
      <c r="A58" s="45" t="s">
        <v>52</v>
      </c>
      <c r="B58" s="51">
        <f>SUM(B7:B57)</f>
        <v>20931350386.388931</v>
      </c>
      <c r="C58" s="51">
        <f>SUM(C7:C57)</f>
        <v>7901022165.9313126</v>
      </c>
      <c r="D58" s="51">
        <f>SUM(D7:D57)</f>
        <v>7424781139.7240448</v>
      </c>
      <c r="E58" s="52">
        <f>SUM(E7:E57)</f>
        <v>36257153692.044289</v>
      </c>
      <c r="F58" s="59">
        <f>SUM(F7:F57)</f>
        <v>0.99999999999999989</v>
      </c>
      <c r="G58" s="40"/>
      <c r="H58" s="45" t="s">
        <v>52</v>
      </c>
      <c r="I58" s="51">
        <f>SUM(I7:I57)</f>
        <v>552065208.11106896</v>
      </c>
      <c r="J58" s="51">
        <f>SUM(J7:J57)</f>
        <v>2840685631.3186865</v>
      </c>
      <c r="K58" s="51">
        <f>SUM(K7:K57)</f>
        <v>3316926657.5259557</v>
      </c>
      <c r="L58" s="52">
        <f>SUM(L7:L57)</f>
        <v>6709677496.9557133</v>
      </c>
      <c r="M58" s="54">
        <f>SUM(M7:M57)</f>
        <v>0.99999999999999956</v>
      </c>
      <c r="O58" s="45" t="s">
        <v>52</v>
      </c>
      <c r="P58" s="51">
        <f>SUM(P7:P57)</f>
        <v>4536137472.05723</v>
      </c>
      <c r="Q58" s="51">
        <f>SUM(Q7:Q57)</f>
        <v>4894553242.5912666</v>
      </c>
      <c r="R58" s="51">
        <f>SUM(R7:R57)</f>
        <v>5236891479.2462749</v>
      </c>
      <c r="S58" s="52">
        <f>SUM(S7:S57)</f>
        <v>14667582193.894773</v>
      </c>
      <c r="T58" s="59">
        <f>SUM(T7:T57)</f>
        <v>0.99999999999999989</v>
      </c>
      <c r="U58" s="40"/>
      <c r="V58" s="45" t="s">
        <v>52</v>
      </c>
      <c r="W58" s="51">
        <f>SUM(W7:W57)</f>
        <v>21483415594.5</v>
      </c>
      <c r="X58" s="51">
        <f>SUM(X7:X57)</f>
        <v>10741707797.250002</v>
      </c>
      <c r="Y58" s="51">
        <f>SUM(Y7:Y57)</f>
        <v>10741707797.250002</v>
      </c>
      <c r="Z58" s="52">
        <f>SUM(Z7:Z57)</f>
        <v>42966831189</v>
      </c>
      <c r="AA58" s="59">
        <f>SUM(AA7:AA57)</f>
        <v>1.0000000000000002</v>
      </c>
    </row>
    <row r="59" spans="1:27" ht="13.8" thickTop="1"/>
    <row r="61" spans="1:27">
      <c r="E61" s="58"/>
      <c r="F61" s="58"/>
      <c r="S61" s="58"/>
      <c r="T61" s="58"/>
      <c r="Z61" s="58"/>
      <c r="AA61" s="58"/>
    </row>
    <row r="62" spans="1:27">
      <c r="E62" s="58"/>
      <c r="F62" s="58"/>
      <c r="L62" s="22">
        <f>L58+E58</f>
        <v>42966831189</v>
      </c>
      <c r="S62" s="58"/>
      <c r="T62" s="58"/>
      <c r="Z62" s="58"/>
      <c r="AA62" s="58"/>
    </row>
    <row r="63" spans="1:27">
      <c r="E63" s="58"/>
      <c r="F63" s="58"/>
      <c r="S63" s="58"/>
      <c r="T63" s="58"/>
      <c r="Z63" s="58"/>
      <c r="AA63" s="58"/>
    </row>
    <row r="64" spans="1:27">
      <c r="E64" s="58"/>
      <c r="F64" s="58"/>
      <c r="S64" s="58"/>
      <c r="T64" s="58"/>
      <c r="Z64" s="58"/>
      <c r="AA64" s="58"/>
    </row>
    <row r="65" spans="5:27">
      <c r="E65" s="58"/>
      <c r="F65" s="58"/>
      <c r="S65" s="58"/>
      <c r="T65" s="58"/>
      <c r="Z65" s="58"/>
      <c r="AA65" s="58"/>
    </row>
    <row r="66" spans="5:27">
      <c r="E66" s="58"/>
      <c r="F66" s="58"/>
      <c r="S66" s="58"/>
      <c r="T66" s="58"/>
      <c r="Z66" s="58"/>
      <c r="AA66" s="58"/>
    </row>
    <row r="67" spans="5:27">
      <c r="E67" s="58"/>
      <c r="F67" s="58"/>
      <c r="S67" s="58"/>
      <c r="T67" s="58"/>
      <c r="Z67" s="58"/>
      <c r="AA67" s="58"/>
    </row>
    <row r="68" spans="5:27">
      <c r="E68" s="58"/>
      <c r="F68" s="58"/>
      <c r="S68" s="58"/>
      <c r="T68" s="58"/>
      <c r="Z68" s="58"/>
      <c r="AA68" s="58"/>
    </row>
    <row r="69" spans="5:27">
      <c r="E69" s="58"/>
      <c r="F69" s="58"/>
      <c r="S69" s="58"/>
      <c r="T69" s="58"/>
      <c r="Z69" s="58"/>
      <c r="AA69" s="58"/>
    </row>
    <row r="70" spans="5:27">
      <c r="E70" s="58"/>
      <c r="F70" s="58"/>
      <c r="S70" s="58"/>
      <c r="T70" s="58"/>
      <c r="Z70" s="58"/>
      <c r="AA70" s="58"/>
    </row>
    <row r="71" spans="5:27">
      <c r="E71" s="58"/>
      <c r="F71" s="58"/>
      <c r="S71" s="58"/>
      <c r="T71" s="58"/>
      <c r="Z71" s="58"/>
      <c r="AA71" s="58"/>
    </row>
    <row r="72" spans="5:27">
      <c r="E72" s="58"/>
      <c r="F72" s="58"/>
      <c r="S72" s="58"/>
      <c r="T72" s="58"/>
      <c r="Z72" s="58"/>
      <c r="AA72" s="58"/>
    </row>
    <row r="73" spans="5:27">
      <c r="E73" s="58"/>
      <c r="F73" s="58"/>
      <c r="S73" s="58"/>
      <c r="T73" s="58"/>
      <c r="Z73" s="58"/>
      <c r="AA73" s="58"/>
    </row>
    <row r="74" spans="5:27">
      <c r="E74" s="58"/>
      <c r="F74" s="58"/>
      <c r="S74" s="58"/>
      <c r="T74" s="58"/>
      <c r="Z74" s="58"/>
      <c r="AA74" s="58"/>
    </row>
    <row r="75" spans="5:27">
      <c r="E75" s="58"/>
      <c r="F75" s="58"/>
      <c r="S75" s="58"/>
      <c r="T75" s="58"/>
      <c r="Z75" s="58"/>
      <c r="AA75" s="58"/>
    </row>
    <row r="76" spans="5:27">
      <c r="E76" s="58"/>
      <c r="F76" s="58"/>
      <c r="S76" s="58"/>
      <c r="T76" s="58"/>
      <c r="Z76" s="58"/>
      <c r="AA76" s="58"/>
    </row>
    <row r="77" spans="5:27">
      <c r="E77" s="58"/>
      <c r="F77" s="58"/>
      <c r="S77" s="58"/>
      <c r="T77" s="58"/>
      <c r="Z77" s="58"/>
      <c r="AA77" s="58"/>
    </row>
    <row r="78" spans="5:27">
      <c r="E78" s="58"/>
      <c r="F78" s="58"/>
      <c r="S78" s="58"/>
      <c r="T78" s="58"/>
      <c r="Z78" s="58"/>
      <c r="AA78" s="58"/>
    </row>
    <row r="79" spans="5:27">
      <c r="E79" s="58"/>
      <c r="F79" s="58"/>
      <c r="S79" s="58"/>
      <c r="T79" s="58"/>
      <c r="Z79" s="58"/>
      <c r="AA79" s="58"/>
    </row>
    <row r="80" spans="5:27">
      <c r="E80" s="58"/>
      <c r="F80" s="58"/>
      <c r="S80" s="58"/>
      <c r="T80" s="58"/>
      <c r="Z80" s="58"/>
      <c r="AA80" s="58"/>
    </row>
    <row r="81" spans="5:27">
      <c r="E81" s="58"/>
      <c r="F81" s="58"/>
      <c r="S81" s="58"/>
      <c r="T81" s="58"/>
      <c r="Z81" s="58"/>
      <c r="AA81" s="58"/>
    </row>
    <row r="82" spans="5:27">
      <c r="E82" s="58"/>
      <c r="F82" s="58"/>
      <c r="S82" s="58"/>
      <c r="T82" s="58"/>
      <c r="Z82" s="58"/>
      <c r="AA82" s="58"/>
    </row>
    <row r="83" spans="5:27">
      <c r="E83" s="58"/>
      <c r="F83" s="58"/>
      <c r="S83" s="58"/>
      <c r="T83" s="58"/>
      <c r="Z83" s="58"/>
      <c r="AA83" s="58"/>
    </row>
    <row r="84" spans="5:27">
      <c r="E84" s="58"/>
      <c r="F84" s="58"/>
      <c r="S84" s="58"/>
      <c r="T84" s="58"/>
      <c r="Z84" s="58"/>
      <c r="AA84" s="58"/>
    </row>
    <row r="85" spans="5:27">
      <c r="E85" s="58"/>
      <c r="F85" s="58"/>
      <c r="S85" s="58"/>
      <c r="T85" s="58"/>
      <c r="Z85" s="58"/>
      <c r="AA85" s="58"/>
    </row>
    <row r="86" spans="5:27">
      <c r="E86" s="58"/>
      <c r="F86" s="58"/>
      <c r="S86" s="58"/>
      <c r="T86" s="58"/>
      <c r="Z86" s="58"/>
      <c r="AA86" s="58"/>
    </row>
    <row r="87" spans="5:27">
      <c r="E87" s="58"/>
      <c r="F87" s="58"/>
      <c r="S87" s="58"/>
      <c r="T87" s="58"/>
      <c r="Z87" s="58"/>
      <c r="AA87" s="58"/>
    </row>
    <row r="88" spans="5:27">
      <c r="E88" s="58"/>
      <c r="F88" s="58"/>
      <c r="S88" s="58"/>
      <c r="T88" s="58"/>
      <c r="Z88" s="58"/>
      <c r="AA88" s="58"/>
    </row>
    <row r="89" spans="5:27">
      <c r="E89" s="58"/>
      <c r="F89" s="58"/>
      <c r="S89" s="58"/>
      <c r="T89" s="58"/>
      <c r="Z89" s="58"/>
      <c r="AA89" s="58"/>
    </row>
    <row r="90" spans="5:27">
      <c r="E90" s="58"/>
      <c r="F90" s="58"/>
      <c r="S90" s="58"/>
      <c r="T90" s="58"/>
      <c r="Z90" s="58"/>
      <c r="AA90" s="58"/>
    </row>
    <row r="91" spans="5:27">
      <c r="E91" s="58"/>
      <c r="F91" s="58"/>
      <c r="S91" s="58"/>
      <c r="T91" s="58"/>
      <c r="Z91" s="58"/>
      <c r="AA91" s="58"/>
    </row>
    <row r="92" spans="5:27">
      <c r="E92" s="58"/>
      <c r="F92" s="58"/>
      <c r="S92" s="58"/>
      <c r="T92" s="58"/>
      <c r="Z92" s="58"/>
      <c r="AA92" s="58"/>
    </row>
    <row r="93" spans="5:27">
      <c r="E93" s="58"/>
      <c r="F93" s="58"/>
      <c r="S93" s="58"/>
      <c r="T93" s="58"/>
      <c r="Z93" s="58"/>
      <c r="AA93" s="58"/>
    </row>
    <row r="94" spans="5:27">
      <c r="E94" s="58"/>
      <c r="F94" s="58"/>
      <c r="S94" s="58"/>
      <c r="T94" s="58"/>
      <c r="Z94" s="58"/>
      <c r="AA94" s="58"/>
    </row>
    <row r="95" spans="5:27">
      <c r="E95" s="58"/>
      <c r="F95" s="58"/>
      <c r="S95" s="58"/>
      <c r="T95" s="58"/>
      <c r="Z95" s="58"/>
      <c r="AA95" s="58"/>
    </row>
    <row r="96" spans="5:27">
      <c r="E96" s="58"/>
      <c r="F96" s="58"/>
      <c r="S96" s="58"/>
      <c r="T96" s="58"/>
      <c r="Z96" s="58"/>
      <c r="AA96" s="58"/>
    </row>
    <row r="97" spans="5:27">
      <c r="E97" s="58"/>
      <c r="F97" s="58"/>
      <c r="S97" s="58"/>
      <c r="T97" s="58"/>
      <c r="Z97" s="58"/>
      <c r="AA97" s="58"/>
    </row>
    <row r="98" spans="5:27">
      <c r="E98" s="58"/>
      <c r="F98" s="58"/>
      <c r="S98" s="58"/>
      <c r="T98" s="58"/>
      <c r="Z98" s="58"/>
      <c r="AA98" s="58"/>
    </row>
    <row r="99" spans="5:27">
      <c r="E99" s="58"/>
      <c r="F99" s="58"/>
      <c r="S99" s="58"/>
      <c r="T99" s="58"/>
      <c r="Z99" s="58"/>
      <c r="AA99" s="58"/>
    </row>
    <row r="100" spans="5:27">
      <c r="E100" s="58"/>
      <c r="F100" s="58"/>
      <c r="S100" s="58"/>
      <c r="T100" s="58"/>
      <c r="Z100" s="58"/>
      <c r="AA100" s="58"/>
    </row>
    <row r="101" spans="5:27">
      <c r="E101" s="58"/>
      <c r="F101" s="58"/>
      <c r="S101" s="58"/>
      <c r="T101" s="58"/>
      <c r="Z101" s="58"/>
      <c r="AA101" s="58"/>
    </row>
    <row r="102" spans="5:27">
      <c r="E102" s="58"/>
      <c r="F102" s="58"/>
      <c r="S102" s="58"/>
      <c r="T102" s="58"/>
      <c r="Z102" s="58"/>
      <c r="AA102" s="58"/>
    </row>
    <row r="103" spans="5:27">
      <c r="E103" s="58"/>
      <c r="F103" s="58"/>
      <c r="S103" s="58"/>
      <c r="T103" s="58"/>
      <c r="Z103" s="58"/>
      <c r="AA103" s="58"/>
    </row>
    <row r="104" spans="5:27">
      <c r="E104" s="58"/>
      <c r="F104" s="58"/>
      <c r="S104" s="58"/>
      <c r="T104" s="58"/>
      <c r="Z104" s="58"/>
      <c r="AA104" s="58"/>
    </row>
    <row r="105" spans="5:27">
      <c r="E105" s="58"/>
      <c r="F105" s="58"/>
      <c r="S105" s="58"/>
      <c r="T105" s="58"/>
      <c r="Z105" s="58"/>
      <c r="AA105" s="58"/>
    </row>
    <row r="106" spans="5:27">
      <c r="E106" s="58"/>
      <c r="F106" s="58"/>
      <c r="S106" s="58"/>
      <c r="T106" s="58"/>
      <c r="Z106" s="58"/>
      <c r="AA106" s="58"/>
    </row>
    <row r="107" spans="5:27">
      <c r="E107" s="58"/>
      <c r="F107" s="58"/>
      <c r="S107" s="58"/>
      <c r="T107" s="58"/>
      <c r="Z107" s="58"/>
      <c r="AA107" s="58"/>
    </row>
    <row r="108" spans="5:27">
      <c r="E108" s="58"/>
      <c r="F108" s="58"/>
      <c r="S108" s="58"/>
      <c r="T108" s="58"/>
      <c r="Z108" s="58"/>
      <c r="AA108" s="58"/>
    </row>
    <row r="109" spans="5:27">
      <c r="E109" s="58"/>
      <c r="F109" s="58"/>
      <c r="S109" s="58"/>
      <c r="T109" s="58"/>
      <c r="Z109" s="58"/>
      <c r="AA109" s="58"/>
    </row>
    <row r="110" spans="5:27">
      <c r="E110" s="58"/>
      <c r="F110" s="58"/>
      <c r="S110" s="58"/>
      <c r="T110" s="58"/>
      <c r="Z110" s="58"/>
      <c r="AA110" s="58"/>
    </row>
    <row r="111" spans="5:27">
      <c r="E111" s="58"/>
      <c r="F111" s="58"/>
      <c r="S111" s="58"/>
      <c r="T111" s="58"/>
      <c r="Z111" s="58"/>
      <c r="AA111" s="58"/>
    </row>
  </sheetData>
  <mergeCells count="8">
    <mergeCell ref="V1:AA1"/>
    <mergeCell ref="V2:AA2"/>
    <mergeCell ref="A1:F1"/>
    <mergeCell ref="A2:F2"/>
    <mergeCell ref="O2:T2"/>
    <mergeCell ref="O1:T1"/>
    <mergeCell ref="H2:M2"/>
    <mergeCell ref="H1:M1"/>
  </mergeCells>
  <pageMargins left="0.7" right="0.7" top="0.75" bottom="0.75" header="0.3" footer="0.3"/>
  <pageSetup scale="24" orientation="portrait" r:id="rId1"/>
  <ignoredErrors>
    <ignoredError sqref="F58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O283"/>
  <sheetViews>
    <sheetView tabSelected="1" topLeftCell="B1" zoomScaleNormal="100" workbookViewId="0">
      <selection activeCell="G46" sqref="G46"/>
    </sheetView>
  </sheetViews>
  <sheetFormatPr baseColWidth="10" defaultColWidth="11.44140625" defaultRowHeight="13.2"/>
  <cols>
    <col min="1" max="1" width="27.21875" style="13" hidden="1" customWidth="1"/>
    <col min="2" max="2" width="28.33203125" style="9" customWidth="1"/>
    <col min="3" max="3" width="18.44140625" style="9" customWidth="1"/>
    <col min="4" max="4" width="15.109375" style="9" customWidth="1"/>
    <col min="5" max="5" width="19.6640625" style="9" customWidth="1"/>
    <col min="6" max="6" width="20.6640625" style="9" customWidth="1"/>
    <col min="7" max="7" width="15.109375" style="9" customWidth="1"/>
    <col min="8" max="9" width="11.44140625" style="13"/>
    <col min="10" max="10" width="28.109375" style="13" bestFit="1" customWidth="1"/>
    <col min="11" max="15" width="20.6640625" style="13" customWidth="1"/>
    <col min="16" max="16384" width="11.44140625" style="13"/>
  </cols>
  <sheetData>
    <row r="1" spans="1:15">
      <c r="B1" s="362" t="s">
        <v>84</v>
      </c>
      <c r="C1" s="362"/>
      <c r="D1" s="362"/>
      <c r="E1" s="362"/>
      <c r="F1" s="362"/>
      <c r="G1" s="362"/>
      <c r="J1" s="362" t="s">
        <v>84</v>
      </c>
      <c r="K1" s="362"/>
      <c r="L1" s="362"/>
      <c r="M1" s="362"/>
      <c r="N1" s="362"/>
      <c r="O1" s="362"/>
    </row>
    <row r="2" spans="1:15">
      <c r="B2" s="362" t="s">
        <v>85</v>
      </c>
      <c r="C2" s="362"/>
      <c r="D2" s="362"/>
      <c r="E2" s="362"/>
      <c r="F2" s="362"/>
      <c r="G2" s="362"/>
      <c r="J2" s="362" t="s">
        <v>85</v>
      </c>
      <c r="K2" s="362"/>
      <c r="L2" s="362"/>
      <c r="M2" s="362"/>
      <c r="N2" s="362"/>
      <c r="O2" s="362"/>
    </row>
    <row r="3" spans="1:15">
      <c r="B3" s="362" t="s">
        <v>165</v>
      </c>
      <c r="C3" s="362"/>
      <c r="D3" s="362"/>
      <c r="E3" s="362"/>
      <c r="F3" s="362"/>
      <c r="G3" s="362"/>
      <c r="J3" s="362" t="s">
        <v>165</v>
      </c>
      <c r="K3" s="362"/>
      <c r="L3" s="362"/>
      <c r="M3" s="362"/>
      <c r="N3" s="362"/>
      <c r="O3" s="362"/>
    </row>
    <row r="4" spans="1:15" ht="13.8" thickBot="1">
      <c r="B4" s="362" t="s">
        <v>240</v>
      </c>
      <c r="C4" s="362"/>
      <c r="D4" s="362"/>
      <c r="E4" s="362"/>
      <c r="F4" s="362"/>
      <c r="G4" s="362"/>
      <c r="J4" s="362" t="s">
        <v>175</v>
      </c>
      <c r="K4" s="362"/>
      <c r="L4" s="362"/>
      <c r="M4" s="362"/>
      <c r="N4" s="362"/>
      <c r="O4" s="362"/>
    </row>
    <row r="5" spans="1:15" ht="40.799999999999997" thickTop="1" thickBot="1">
      <c r="B5" s="63" t="s">
        <v>0</v>
      </c>
      <c r="C5" s="60" t="s">
        <v>136</v>
      </c>
      <c r="D5" s="60" t="s">
        <v>144</v>
      </c>
      <c r="E5" s="60" t="s">
        <v>149</v>
      </c>
      <c r="F5" s="60" t="s">
        <v>164</v>
      </c>
      <c r="G5" s="61" t="s">
        <v>53</v>
      </c>
      <c r="J5" s="257"/>
      <c r="K5" s="252" t="s">
        <v>166</v>
      </c>
      <c r="L5" s="252" t="s">
        <v>167</v>
      </c>
      <c r="M5" s="252" t="s">
        <v>168</v>
      </c>
      <c r="N5" s="254" t="s">
        <v>169</v>
      </c>
      <c r="O5" s="253" t="s">
        <v>53</v>
      </c>
    </row>
    <row r="6" spans="1:15">
      <c r="A6" s="13" t="s">
        <v>1</v>
      </c>
      <c r="B6" s="64" t="s">
        <v>1</v>
      </c>
      <c r="C6" s="9">
        <f>VLOOKUP(B6,Seguridad!$A$14:$F$67,6,FALSE)</f>
        <v>396185.49175922532</v>
      </c>
      <c r="D6" s="9">
        <f>VLOOKUP(B6,Desarrollo!$A$13:$D$69,4,FALSE)</f>
        <v>253759.31</v>
      </c>
      <c r="E6" s="9">
        <f>IFERROR(VLOOKUP(B6,Ultracrecimiento!$A$6:$E$17,5,FALSE),0)</f>
        <v>0</v>
      </c>
      <c r="F6" s="9">
        <f>VLOOKUP(B6,Descentralizados!$I$6:$L$56,4,FALSE)</f>
        <v>145369.52354865437</v>
      </c>
      <c r="G6" s="62">
        <f t="shared" ref="G6:G37" si="0">SUM(C6:F6)</f>
        <v>795314.32530787971</v>
      </c>
      <c r="J6" s="257" t="s">
        <v>6</v>
      </c>
      <c r="K6" s="250">
        <f t="shared" ref="K6:K17" si="1">VLOOKUP(J6,$B$6:$F$56,3,FALSE)</f>
        <v>2404532.6</v>
      </c>
      <c r="L6" s="250">
        <f t="shared" ref="L6:L17" si="2">VLOOKUP(J6,$B$6:$F$56,4,FALSE)</f>
        <v>2485998.5393882599</v>
      </c>
      <c r="M6" s="250">
        <f t="shared" ref="M6:M17" si="3">VLOOKUP(J6,$B$6:$F$56,5,FALSE)</f>
        <v>2229327.0761782369</v>
      </c>
      <c r="N6" s="251">
        <f t="shared" ref="N6:N17" si="4">VLOOKUP(J6,$B$6:$F$56,2,FALSE)</f>
        <v>4094002.8036754755</v>
      </c>
      <c r="O6" s="255">
        <f>SUM(K6:N6)</f>
        <v>11213861.019241972</v>
      </c>
    </row>
    <row r="7" spans="1:15">
      <c r="A7" s="13" t="s">
        <v>2</v>
      </c>
      <c r="B7" s="64" t="s">
        <v>2</v>
      </c>
      <c r="C7" s="9">
        <f>VLOOKUP(B7,Seguridad!$A$14:$F$67,6,FALSE)</f>
        <v>404808.11</v>
      </c>
      <c r="D7" s="9">
        <f>VLOOKUP(B7,Desarrollo!$A$13:$D$69,4,FALSE)</f>
        <v>285189.83</v>
      </c>
      <c r="E7" s="9">
        <f>IFERROR(VLOOKUP(B7,Ultracrecimiento!$A$6:$E$17,5,FALSE),0)</f>
        <v>0</v>
      </c>
      <c r="F7" s="9">
        <f>VLOOKUP(B7,Descentralizados!$I$6:$L$56,4,FALSE)</f>
        <v>241719.38991096185</v>
      </c>
      <c r="G7" s="62">
        <f t="shared" si="0"/>
        <v>931717.32991096179</v>
      </c>
      <c r="J7" s="258" t="s">
        <v>9</v>
      </c>
      <c r="K7" s="249">
        <f t="shared" si="1"/>
        <v>927766.96</v>
      </c>
      <c r="L7" s="249">
        <f t="shared" si="2"/>
        <v>880790.32062706852</v>
      </c>
      <c r="M7" s="249">
        <f t="shared" si="3"/>
        <v>506731.01118072955</v>
      </c>
      <c r="N7" s="211">
        <f t="shared" si="4"/>
        <v>1034162.3521268188</v>
      </c>
      <c r="O7" s="208">
        <f t="shared" ref="O7:O57" si="5">SUM(K7:N7)</f>
        <v>3349450.6439346168</v>
      </c>
    </row>
    <row r="8" spans="1:15">
      <c r="A8" s="13" t="s">
        <v>192</v>
      </c>
      <c r="B8" s="64" t="s">
        <v>3</v>
      </c>
      <c r="C8" s="9">
        <f>VLOOKUP(B8,Seguridad!$A$14:$F$67,6,FALSE)</f>
        <v>363068.7</v>
      </c>
      <c r="D8" s="9">
        <f>VLOOKUP(B8,Desarrollo!$A$13:$D$69,4,FALSE)</f>
        <v>301523.5</v>
      </c>
      <c r="E8" s="9">
        <f>IFERROR(VLOOKUP(B8,Ultracrecimiento!$A$6:$E$17,5,FALSE),0)</f>
        <v>0</v>
      </c>
      <c r="F8" s="9">
        <f>VLOOKUP(B8,Descentralizados!$I$6:$L$56,4,FALSE)</f>
        <v>184149.08754386404</v>
      </c>
      <c r="G8" s="62">
        <f t="shared" si="0"/>
        <v>848741.28754386399</v>
      </c>
      <c r="J8" s="258" t="s">
        <v>18</v>
      </c>
      <c r="K8" s="249">
        <f t="shared" si="1"/>
        <v>1447542.27</v>
      </c>
      <c r="L8" s="249">
        <f t="shared" si="2"/>
        <v>1566101.741492151</v>
      </c>
      <c r="M8" s="249">
        <f t="shared" si="3"/>
        <v>1016198.6147387596</v>
      </c>
      <c r="N8" s="211">
        <f t="shared" si="4"/>
        <v>2608792.0286574494</v>
      </c>
      <c r="O8" s="208">
        <f t="shared" si="5"/>
        <v>6638634.6548883598</v>
      </c>
    </row>
    <row r="9" spans="1:15">
      <c r="A9" s="13" t="s">
        <v>4</v>
      </c>
      <c r="B9" s="64" t="s">
        <v>4</v>
      </c>
      <c r="C9" s="9">
        <f>VLOOKUP(B9,Seguridad!$A$14:$F$67,6,FALSE)</f>
        <v>1079126.82</v>
      </c>
      <c r="D9" s="9">
        <f>VLOOKUP(B9,Desarrollo!$A$13:$D$69,4,FALSE)</f>
        <v>550069.63</v>
      </c>
      <c r="E9" s="9">
        <f>IFERROR(VLOOKUP(B9,Ultracrecimiento!$A$6:$E$17,5,FALSE),0)</f>
        <v>0</v>
      </c>
      <c r="F9" s="9">
        <f>VLOOKUP(B9,Descentralizados!$I$6:$L$56,4,FALSE)</f>
        <v>709853.38313987956</v>
      </c>
      <c r="G9" s="62">
        <f t="shared" si="0"/>
        <v>2339049.8331398796</v>
      </c>
      <c r="J9" s="258" t="s">
        <v>20</v>
      </c>
      <c r="K9" s="249">
        <f t="shared" si="1"/>
        <v>1795596.49</v>
      </c>
      <c r="L9" s="249">
        <f t="shared" si="2"/>
        <v>1886421.0665680885</v>
      </c>
      <c r="M9" s="249">
        <f t="shared" si="3"/>
        <v>1457409.4272060406</v>
      </c>
      <c r="N9" s="211">
        <f t="shared" si="4"/>
        <v>3090046.630378949</v>
      </c>
      <c r="O9" s="208">
        <f t="shared" si="5"/>
        <v>8229473.6141530778</v>
      </c>
    </row>
    <row r="10" spans="1:15">
      <c r="A10" s="13" t="s">
        <v>193</v>
      </c>
      <c r="B10" s="64" t="s">
        <v>5</v>
      </c>
      <c r="C10" s="9">
        <f>VLOOKUP(B10,Seguridad!$A$14:$F$67,6,FALSE)</f>
        <v>714377.19</v>
      </c>
      <c r="D10" s="9">
        <f>VLOOKUP(B10,Desarrollo!$A$13:$D$69,4,FALSE)</f>
        <v>489620.72</v>
      </c>
      <c r="E10" s="9">
        <f>IFERROR(VLOOKUP(B10,Ultracrecimiento!$A$6:$E$17,5,FALSE),0)</f>
        <v>0</v>
      </c>
      <c r="F10" s="9">
        <f>VLOOKUP(B10,Descentralizados!$I$6:$L$56,4,FALSE)</f>
        <v>511469.03323250258</v>
      </c>
      <c r="G10" s="62">
        <f t="shared" si="0"/>
        <v>1715466.9432325026</v>
      </c>
      <c r="J10" s="258" t="s">
        <v>25</v>
      </c>
      <c r="K10" s="249">
        <f t="shared" si="1"/>
        <v>2001641.31</v>
      </c>
      <c r="L10" s="249">
        <f t="shared" si="2"/>
        <v>0</v>
      </c>
      <c r="M10" s="249">
        <f t="shared" si="3"/>
        <v>1718602.0735388638</v>
      </c>
      <c r="N10" s="211">
        <f t="shared" si="4"/>
        <v>4017691.1125325831</v>
      </c>
      <c r="O10" s="208">
        <f t="shared" si="5"/>
        <v>7737934.4960714467</v>
      </c>
    </row>
    <row r="11" spans="1:15">
      <c r="A11" s="13" t="s">
        <v>6</v>
      </c>
      <c r="B11" s="64" t="s">
        <v>6</v>
      </c>
      <c r="C11" s="9">
        <f>VLOOKUP(B11,Seguridad!$A$14:$F$67,6,FALSE)</f>
        <v>4094002.8036754755</v>
      </c>
      <c r="D11" s="9">
        <f>VLOOKUP(B11,Desarrollo!$A$13:$D$69,4,FALSE)</f>
        <v>2404532.6</v>
      </c>
      <c r="E11" s="9">
        <f>IFERROR(VLOOKUP(B11,Ultracrecimiento!$A$6:$E$17,5,FALSE),0)</f>
        <v>2485998.5393882599</v>
      </c>
      <c r="F11" s="9">
        <f>VLOOKUP(B11,Descentralizados!$I$6:$L$56,4,FALSE)</f>
        <v>2229327.0761782369</v>
      </c>
      <c r="G11" s="62">
        <f t="shared" si="0"/>
        <v>11213861.019241974</v>
      </c>
      <c r="J11" s="258" t="s">
        <v>31</v>
      </c>
      <c r="K11" s="249">
        <f t="shared" si="1"/>
        <v>1632967.84</v>
      </c>
      <c r="L11" s="249">
        <f t="shared" si="2"/>
        <v>1777699.6845907229</v>
      </c>
      <c r="M11" s="249">
        <f t="shared" si="3"/>
        <v>1251253.2801098649</v>
      </c>
      <c r="N11" s="211">
        <f t="shared" si="4"/>
        <v>3034535.7612869418</v>
      </c>
      <c r="O11" s="208">
        <f t="shared" si="5"/>
        <v>7696456.5659875292</v>
      </c>
    </row>
    <row r="12" spans="1:15">
      <c r="A12" s="13" t="s">
        <v>7</v>
      </c>
      <c r="B12" s="64" t="s">
        <v>7</v>
      </c>
      <c r="C12" s="9">
        <f>VLOOKUP(B12,Seguridad!$A$14:$F$67,6,FALSE)</f>
        <v>650172.46</v>
      </c>
      <c r="D12" s="9">
        <f>VLOOKUP(B12,Desarrollo!$A$13:$D$69,4,FALSE)</f>
        <v>466950.3</v>
      </c>
      <c r="E12" s="9">
        <f>IFERROR(VLOOKUP(B12,Ultracrecimiento!$A$6:$E$17,5,FALSE),0)</f>
        <v>0</v>
      </c>
      <c r="F12" s="9">
        <f>VLOOKUP(B12,Descentralizados!$I$6:$L$56,4,FALSE)</f>
        <v>685389.59118695778</v>
      </c>
      <c r="G12" s="62">
        <f t="shared" si="0"/>
        <v>1802512.3511869577</v>
      </c>
      <c r="J12" s="258" t="s">
        <v>39</v>
      </c>
      <c r="K12" s="249">
        <f t="shared" si="1"/>
        <v>6478180.2800000003</v>
      </c>
      <c r="L12" s="249">
        <f t="shared" si="2"/>
        <v>0</v>
      </c>
      <c r="M12" s="249">
        <f t="shared" si="3"/>
        <v>7393285.1175556742</v>
      </c>
      <c r="N12" s="211">
        <f t="shared" si="4"/>
        <v>6881175.4702734333</v>
      </c>
      <c r="O12" s="208">
        <f t="shared" si="5"/>
        <v>20752640.867829107</v>
      </c>
    </row>
    <row r="13" spans="1:15">
      <c r="A13" s="13" t="s">
        <v>8</v>
      </c>
      <c r="B13" s="64" t="s">
        <v>8</v>
      </c>
      <c r="C13" s="9">
        <f>VLOOKUP(B13,Seguridad!$A$14:$F$67,6,FALSE)</f>
        <v>410704.47</v>
      </c>
      <c r="D13" s="9">
        <f>VLOOKUP(B13,Desarrollo!$A$13:$D$69,4,FALSE)</f>
        <v>288264.65999999997</v>
      </c>
      <c r="E13" s="9">
        <f>IFERROR(VLOOKUP(B13,Ultracrecimiento!$A$6:$E$17,5,FALSE),0)</f>
        <v>0</v>
      </c>
      <c r="F13" s="9">
        <f>VLOOKUP(B13,Descentralizados!$I$6:$L$56,4,FALSE)</f>
        <v>247851.58996842895</v>
      </c>
      <c r="G13" s="62">
        <f t="shared" si="0"/>
        <v>946820.71996842884</v>
      </c>
      <c r="J13" s="258" t="s">
        <v>45</v>
      </c>
      <c r="K13" s="249">
        <f t="shared" si="1"/>
        <v>856257.17</v>
      </c>
      <c r="L13" s="249">
        <f t="shared" si="2"/>
        <v>789615.77249332191</v>
      </c>
      <c r="M13" s="249">
        <f t="shared" si="3"/>
        <v>266656.27441285294</v>
      </c>
      <c r="N13" s="211">
        <f t="shared" si="4"/>
        <v>830387.62307916302</v>
      </c>
      <c r="O13" s="208">
        <f t="shared" si="5"/>
        <v>2742916.839985338</v>
      </c>
    </row>
    <row r="14" spans="1:15">
      <c r="A14" s="13" t="s">
        <v>194</v>
      </c>
      <c r="B14" s="64" t="s">
        <v>9</v>
      </c>
      <c r="C14" s="9">
        <f>VLOOKUP(B14,Seguridad!$A$14:$F$67,6,FALSE)</f>
        <v>1034162.3521268188</v>
      </c>
      <c r="D14" s="9">
        <f>VLOOKUP(B14,Desarrollo!$A$13:$D$69,4,FALSE)</f>
        <v>927766.96</v>
      </c>
      <c r="E14" s="9">
        <f>IFERROR(VLOOKUP(B14,Ultracrecimiento!$A$6:$E$17,5,FALSE),0)</f>
        <v>880790.32062706852</v>
      </c>
      <c r="F14" s="9">
        <f>VLOOKUP(B14,Descentralizados!$I$6:$L$56,4,FALSE)</f>
        <v>506731.01118072955</v>
      </c>
      <c r="G14" s="62">
        <f t="shared" si="0"/>
        <v>3349450.6439346168</v>
      </c>
      <c r="J14" s="258" t="s">
        <v>46</v>
      </c>
      <c r="K14" s="249">
        <f t="shared" si="1"/>
        <v>2032442.94</v>
      </c>
      <c r="L14" s="249">
        <f t="shared" si="2"/>
        <v>0</v>
      </c>
      <c r="M14" s="249">
        <f t="shared" si="3"/>
        <v>1757647.7485109828</v>
      </c>
      <c r="N14" s="211">
        <f t="shared" si="4"/>
        <v>2694687.7945156079</v>
      </c>
      <c r="O14" s="208">
        <f t="shared" si="5"/>
        <v>6484778.4830265902</v>
      </c>
    </row>
    <row r="15" spans="1:15">
      <c r="A15" s="13" t="s">
        <v>195</v>
      </c>
      <c r="B15" s="64" t="s">
        <v>10</v>
      </c>
      <c r="C15" s="9">
        <f>VLOOKUP(B15,Seguridad!$A$14:$F$67,6,FALSE)</f>
        <v>2541358.8199999998</v>
      </c>
      <c r="D15" s="9">
        <f>VLOOKUP(B15,Desarrollo!$A$13:$D$69,4,FALSE)</f>
        <v>729205.64</v>
      </c>
      <c r="E15" s="9">
        <f>IFERROR(VLOOKUP(B15,Ultracrecimiento!$A$6:$E$17,5,FALSE),0)</f>
        <v>806525.17301056418</v>
      </c>
      <c r="F15" s="9">
        <f>VLOOKUP(B15,Descentralizados!$I$6:$L$56,4,FALSE)</f>
        <v>901209.03352620406</v>
      </c>
      <c r="G15" s="62">
        <f t="shared" si="0"/>
        <v>4978298.6665367689</v>
      </c>
      <c r="J15" s="258" t="s">
        <v>47</v>
      </c>
      <c r="K15" s="249">
        <f t="shared" si="1"/>
        <v>3290604.17</v>
      </c>
      <c r="L15" s="249">
        <f t="shared" si="2"/>
        <v>0</v>
      </c>
      <c r="M15" s="249">
        <f t="shared" si="3"/>
        <v>3352555.3861374836</v>
      </c>
      <c r="N15" s="211">
        <f t="shared" si="4"/>
        <v>1090486.693191072</v>
      </c>
      <c r="O15" s="208">
        <f t="shared" si="5"/>
        <v>7733646.2493285555</v>
      </c>
    </row>
    <row r="16" spans="1:15">
      <c r="A16" s="13" t="s">
        <v>189</v>
      </c>
      <c r="B16" s="64" t="s">
        <v>189</v>
      </c>
      <c r="C16" s="9">
        <f>VLOOKUP(B16,Seguridad!$A$14:$F$67,6,FALSE)</f>
        <v>488456.01</v>
      </c>
      <c r="D16" s="9">
        <f>VLOOKUP(B16,Desarrollo!$A$13:$D$69,4,FALSE)</f>
        <v>406480.86</v>
      </c>
      <c r="E16" s="9">
        <f>IFERROR(VLOOKUP(B16,Ultracrecimiento!$A$6:$E$17,5,FALSE),0)</f>
        <v>0</v>
      </c>
      <c r="F16" s="9">
        <f>VLOOKUP(B16,Descentralizados!$I$6:$L$56,4,FALSE)</f>
        <v>335262.86541885132</v>
      </c>
      <c r="G16" s="62">
        <f t="shared" si="0"/>
        <v>1230199.7354188513</v>
      </c>
      <c r="J16" s="258" t="s">
        <v>48</v>
      </c>
      <c r="K16" s="249">
        <f t="shared" si="1"/>
        <v>1388095.44</v>
      </c>
      <c r="L16" s="249">
        <f t="shared" si="2"/>
        <v>1405382.1428516058</v>
      </c>
      <c r="M16" s="249">
        <f t="shared" si="3"/>
        <v>940840.86049838585</v>
      </c>
      <c r="N16" s="211">
        <f t="shared" si="4"/>
        <v>2088152.7803923427</v>
      </c>
      <c r="O16" s="208">
        <f t="shared" si="5"/>
        <v>5822471.2237423342</v>
      </c>
    </row>
    <row r="17" spans="1:15" ht="13.8" thickBot="1">
      <c r="A17" s="13" t="s">
        <v>12</v>
      </c>
      <c r="B17" s="64" t="s">
        <v>12</v>
      </c>
      <c r="C17" s="9">
        <f>VLOOKUP(B17,Seguridad!$A$14:$F$67,6,FALSE)</f>
        <v>543192.76</v>
      </c>
      <c r="D17" s="9">
        <f>VLOOKUP(B17,Desarrollo!$A$13:$D$69,4,FALSE)</f>
        <v>464461.06</v>
      </c>
      <c r="E17" s="9">
        <f>IFERROR(VLOOKUP(B17,Ultracrecimiento!$A$6:$E$17,5,FALSE),0)</f>
        <v>0</v>
      </c>
      <c r="F17" s="9">
        <f>VLOOKUP(B17,Descentralizados!$I$6:$L$56,4,FALSE)</f>
        <v>463594.35675485799</v>
      </c>
      <c r="G17" s="62">
        <f t="shared" si="0"/>
        <v>1471248.1767548581</v>
      </c>
      <c r="J17" s="258" t="s">
        <v>49</v>
      </c>
      <c r="K17" s="249">
        <f t="shared" si="1"/>
        <v>974931.36</v>
      </c>
      <c r="L17" s="249">
        <f t="shared" si="2"/>
        <v>803778.27483267244</v>
      </c>
      <c r="M17" s="249">
        <f t="shared" si="3"/>
        <v>417093.56118220865</v>
      </c>
      <c r="N17" s="211">
        <f t="shared" si="4"/>
        <v>601343.70480912901</v>
      </c>
      <c r="O17" s="208">
        <f t="shared" si="5"/>
        <v>2797146.9008240104</v>
      </c>
    </row>
    <row r="18" spans="1:15" ht="13.8" thickBot="1">
      <c r="A18" s="13" t="s">
        <v>196</v>
      </c>
      <c r="B18" s="64" t="s">
        <v>13</v>
      </c>
      <c r="C18" s="9">
        <f>VLOOKUP(B18,Seguridad!$A$14:$F$67,6,FALSE)</f>
        <v>1786224.17</v>
      </c>
      <c r="D18" s="9">
        <f>VLOOKUP(B18,Desarrollo!$A$13:$D$69,4,FALSE)</f>
        <v>597756.61</v>
      </c>
      <c r="E18" s="9">
        <f>IFERROR(VLOOKUP(B18,Ultracrecimiento!$A$6:$E$17,5,FALSE),0)</f>
        <v>727453.65887068526</v>
      </c>
      <c r="F18" s="9">
        <f>VLOOKUP(B18,Descentralizados!$I$6:$L$56,4,FALSE)</f>
        <v>670693.50041138555</v>
      </c>
      <c r="G18" s="62">
        <f t="shared" si="0"/>
        <v>3782127.9392820708</v>
      </c>
      <c r="J18" s="259" t="s">
        <v>129</v>
      </c>
      <c r="K18" s="260">
        <f>SUM(K6:K17)</f>
        <v>25230558.830000002</v>
      </c>
      <c r="L18" s="260">
        <f>SUM(L6:L17)</f>
        <v>11595787.542843889</v>
      </c>
      <c r="M18" s="260">
        <f>SUM(M6:M17)</f>
        <v>22307600.431250084</v>
      </c>
      <c r="N18" s="261">
        <f>SUM(N6:N17)</f>
        <v>32065464.754918963</v>
      </c>
      <c r="O18" s="256">
        <f>SUM(O6:O17)</f>
        <v>91199411.559012935</v>
      </c>
    </row>
    <row r="19" spans="1:15">
      <c r="A19" s="13" t="s">
        <v>14</v>
      </c>
      <c r="B19" s="64" t="s">
        <v>14</v>
      </c>
      <c r="C19" s="9">
        <f>VLOOKUP(B19,Seguridad!$A$14:$F$67,6,FALSE)</f>
        <v>1096012.79</v>
      </c>
      <c r="D19" s="9">
        <f>VLOOKUP(B19,Desarrollo!$A$13:$D$69,4,FALSE)</f>
        <v>772441.09</v>
      </c>
      <c r="E19" s="9">
        <f>IFERROR(VLOOKUP(B19,Ultracrecimiento!$A$6:$E$17,5,FALSE),0)</f>
        <v>0</v>
      </c>
      <c r="F19" s="9">
        <f>VLOOKUP(B19,Descentralizados!$I$6:$L$56,4,FALSE)</f>
        <v>1585969.7013374334</v>
      </c>
      <c r="G19" s="62">
        <f t="shared" si="0"/>
        <v>3454423.5813374333</v>
      </c>
      <c r="J19" s="258" t="s">
        <v>1</v>
      </c>
      <c r="K19" s="249">
        <f t="shared" ref="K19:K57" si="6">VLOOKUP(J19,$B$6:$F$56,3,FALSE)</f>
        <v>253759.31</v>
      </c>
      <c r="L19" s="249">
        <f t="shared" ref="L19:L57" si="7">VLOOKUP(J19,$B$6:$F$56,4,FALSE)</f>
        <v>0</v>
      </c>
      <c r="M19" s="249">
        <f t="shared" ref="M19:M57" si="8">VLOOKUP(J19,$B$6:$F$56,5,FALSE)</f>
        <v>145369.52354865437</v>
      </c>
      <c r="N19" s="211">
        <f t="shared" ref="N19:N57" si="9">VLOOKUP(J19,$B$6:$F$56,2,FALSE)</f>
        <v>396185.49175922532</v>
      </c>
      <c r="O19" s="208">
        <f t="shared" si="5"/>
        <v>795314.3253078796</v>
      </c>
    </row>
    <row r="20" spans="1:15">
      <c r="A20" s="13" t="s">
        <v>15</v>
      </c>
      <c r="B20" s="64" t="s">
        <v>15</v>
      </c>
      <c r="C20" s="9">
        <f>VLOOKUP(B20,Seguridad!$A$14:$F$67,6,FALSE)</f>
        <v>362075.41</v>
      </c>
      <c r="D20" s="9">
        <f>VLOOKUP(B20,Desarrollo!$A$13:$D$69,4,FALSE)</f>
        <v>295989.15000000002</v>
      </c>
      <c r="E20" s="9">
        <f>IFERROR(VLOOKUP(B20,Ultracrecimiento!$A$6:$E$17,5,FALSE),0)</f>
        <v>0</v>
      </c>
      <c r="F20" s="9">
        <f>VLOOKUP(B20,Descentralizados!$I$6:$L$56,4,FALSE)</f>
        <v>218983.81735002479</v>
      </c>
      <c r="G20" s="62">
        <f t="shared" si="0"/>
        <v>877048.37735002488</v>
      </c>
      <c r="J20" s="258" t="s">
        <v>2</v>
      </c>
      <c r="K20" s="249">
        <f t="shared" si="6"/>
        <v>285189.83</v>
      </c>
      <c r="L20" s="249">
        <f t="shared" si="7"/>
        <v>0</v>
      </c>
      <c r="M20" s="249">
        <f t="shared" si="8"/>
        <v>241719.38991096185</v>
      </c>
      <c r="N20" s="211">
        <f t="shared" si="9"/>
        <v>404808.11</v>
      </c>
      <c r="O20" s="208">
        <f t="shared" si="5"/>
        <v>931717.32991096179</v>
      </c>
    </row>
    <row r="21" spans="1:15">
      <c r="A21" s="13" t="s">
        <v>197</v>
      </c>
      <c r="B21" s="64" t="s">
        <v>16</v>
      </c>
      <c r="C21" s="9">
        <f>VLOOKUP(B21,Seguridad!$A$14:$F$67,6,FALSE)</f>
        <v>402145.25</v>
      </c>
      <c r="D21" s="9">
        <f>VLOOKUP(B21,Desarrollo!$A$13:$D$69,4,FALSE)</f>
        <v>273554.7</v>
      </c>
      <c r="E21" s="9">
        <f>IFERROR(VLOOKUP(B21,Ultracrecimiento!$A$6:$E$17,5,FALSE),0)</f>
        <v>0</v>
      </c>
      <c r="F21" s="9">
        <f>VLOOKUP(B21,Descentralizados!$I$6:$L$56,4,FALSE)</f>
        <v>109860.46261583385</v>
      </c>
      <c r="G21" s="62">
        <f t="shared" si="0"/>
        <v>785560.4126158338</v>
      </c>
      <c r="J21" s="258" t="s">
        <v>3</v>
      </c>
      <c r="K21" s="249">
        <f t="shared" si="6"/>
        <v>301523.5</v>
      </c>
      <c r="L21" s="249">
        <f t="shared" si="7"/>
        <v>0</v>
      </c>
      <c r="M21" s="249">
        <f t="shared" si="8"/>
        <v>184149.08754386404</v>
      </c>
      <c r="N21" s="211">
        <f t="shared" si="9"/>
        <v>363068.7</v>
      </c>
      <c r="O21" s="208">
        <f t="shared" si="5"/>
        <v>848741.28754386399</v>
      </c>
    </row>
    <row r="22" spans="1:15">
      <c r="A22" s="13" t="s">
        <v>17</v>
      </c>
      <c r="B22" s="64" t="s">
        <v>17</v>
      </c>
      <c r="C22" s="9">
        <f>VLOOKUP(B22,Seguridad!$A$14:$F$67,6,FALSE)</f>
        <v>1197772.42</v>
      </c>
      <c r="D22" s="9">
        <f>VLOOKUP(B22,Desarrollo!$A$13:$D$69,4,FALSE)</f>
        <v>735411.61</v>
      </c>
      <c r="E22" s="9">
        <f>IFERROR(VLOOKUP(B22,Ultracrecimiento!$A$6:$E$17,5,FALSE),0)</f>
        <v>0</v>
      </c>
      <c r="F22" s="9">
        <f>VLOOKUP(B22,Descentralizados!$I$6:$L$56,4,FALSE)</f>
        <v>1147558.9651947303</v>
      </c>
      <c r="G22" s="62">
        <f t="shared" si="0"/>
        <v>3080742.9951947303</v>
      </c>
      <c r="J22" s="258" t="s">
        <v>4</v>
      </c>
      <c r="K22" s="249">
        <f t="shared" si="6"/>
        <v>550069.63</v>
      </c>
      <c r="L22" s="249">
        <f t="shared" si="7"/>
        <v>0</v>
      </c>
      <c r="M22" s="249">
        <f t="shared" si="8"/>
        <v>709853.38313987956</v>
      </c>
      <c r="N22" s="211">
        <f t="shared" si="9"/>
        <v>1079126.82</v>
      </c>
      <c r="O22" s="208">
        <f t="shared" si="5"/>
        <v>2339049.8331398796</v>
      </c>
    </row>
    <row r="23" spans="1:15">
      <c r="A23" s="13" t="s">
        <v>198</v>
      </c>
      <c r="B23" s="64" t="s">
        <v>18</v>
      </c>
      <c r="C23" s="9">
        <f>VLOOKUP(B23,Seguridad!$A$14:$F$67,6,FALSE)</f>
        <v>2608792.0286574494</v>
      </c>
      <c r="D23" s="9">
        <f>VLOOKUP(B23,Desarrollo!$A$13:$D$69,4,FALSE)</f>
        <v>1447542.27</v>
      </c>
      <c r="E23" s="9">
        <f>IFERROR(VLOOKUP(B23,Ultracrecimiento!$A$6:$E$17,5,FALSE),0)</f>
        <v>1566101.741492151</v>
      </c>
      <c r="F23" s="9">
        <f>VLOOKUP(B23,Descentralizados!$I$6:$L$56,4,FALSE)</f>
        <v>1016198.6147387596</v>
      </c>
      <c r="G23" s="62">
        <f t="shared" si="0"/>
        <v>6638634.6548883598</v>
      </c>
      <c r="J23" s="258" t="s">
        <v>5</v>
      </c>
      <c r="K23" s="249">
        <f t="shared" si="6"/>
        <v>489620.72</v>
      </c>
      <c r="L23" s="249">
        <f t="shared" si="7"/>
        <v>0</v>
      </c>
      <c r="M23" s="249">
        <f t="shared" si="8"/>
        <v>511469.03323250258</v>
      </c>
      <c r="N23" s="211">
        <f t="shared" si="9"/>
        <v>714377.19</v>
      </c>
      <c r="O23" s="208">
        <f t="shared" si="5"/>
        <v>1715466.9432325026</v>
      </c>
    </row>
    <row r="24" spans="1:15">
      <c r="A24" s="13" t="s">
        <v>19</v>
      </c>
      <c r="B24" s="64" t="s">
        <v>19</v>
      </c>
      <c r="C24" s="9">
        <f>VLOOKUP(B24,Seguridad!$A$14:$F$67,6,FALSE)</f>
        <v>449696.48</v>
      </c>
      <c r="D24" s="9">
        <f>VLOOKUP(B24,Desarrollo!$A$13:$D$69,4,FALSE)</f>
        <v>393857.52</v>
      </c>
      <c r="E24" s="9">
        <f>IFERROR(VLOOKUP(B24,Ultracrecimiento!$A$6:$E$17,5,FALSE),0)</f>
        <v>0</v>
      </c>
      <c r="F24" s="9">
        <f>VLOOKUP(B24,Descentralizados!$I$6:$L$56,4,FALSE)</f>
        <v>313125.9545100762</v>
      </c>
      <c r="G24" s="62">
        <f t="shared" si="0"/>
        <v>1156679.9545100762</v>
      </c>
      <c r="J24" s="258" t="s">
        <v>7</v>
      </c>
      <c r="K24" s="249">
        <f t="shared" si="6"/>
        <v>466950.3</v>
      </c>
      <c r="L24" s="249">
        <f t="shared" si="7"/>
        <v>0</v>
      </c>
      <c r="M24" s="249">
        <f t="shared" si="8"/>
        <v>685389.59118695778</v>
      </c>
      <c r="N24" s="211">
        <f t="shared" si="9"/>
        <v>650172.46</v>
      </c>
      <c r="O24" s="208">
        <f t="shared" si="5"/>
        <v>1802512.3511869577</v>
      </c>
    </row>
    <row r="25" spans="1:15">
      <c r="A25" s="13" t="s">
        <v>20</v>
      </c>
      <c r="B25" s="64" t="s">
        <v>20</v>
      </c>
      <c r="C25" s="9">
        <f>VLOOKUP(B25,Seguridad!$A$14:$F$67,6,FALSE)</f>
        <v>3090046.630378949</v>
      </c>
      <c r="D25" s="9">
        <f>VLOOKUP(B25,Desarrollo!$A$13:$D$69,4,FALSE)</f>
        <v>1795596.49</v>
      </c>
      <c r="E25" s="9">
        <f>IFERROR(VLOOKUP(B25,Ultracrecimiento!$A$6:$E$17,5,FALSE),0)</f>
        <v>1886421.0665680885</v>
      </c>
      <c r="F25" s="9">
        <f>VLOOKUP(B25,Descentralizados!$I$6:$L$56,4,FALSE)</f>
        <v>1457409.4272060406</v>
      </c>
      <c r="G25" s="62">
        <f t="shared" si="0"/>
        <v>8229473.6141530778</v>
      </c>
      <c r="J25" s="258" t="s">
        <v>8</v>
      </c>
      <c r="K25" s="249">
        <f t="shared" si="6"/>
        <v>288264.65999999997</v>
      </c>
      <c r="L25" s="249">
        <f t="shared" si="7"/>
        <v>0</v>
      </c>
      <c r="M25" s="249">
        <f t="shared" si="8"/>
        <v>247851.58996842895</v>
      </c>
      <c r="N25" s="211">
        <f t="shared" si="9"/>
        <v>410704.47</v>
      </c>
      <c r="O25" s="208">
        <f t="shared" si="5"/>
        <v>946820.71996842884</v>
      </c>
    </row>
    <row r="26" spans="1:15">
      <c r="A26" s="13" t="s">
        <v>200</v>
      </c>
      <c r="B26" s="64" t="s">
        <v>21</v>
      </c>
      <c r="C26" s="9">
        <f>VLOOKUP(B26,Seguridad!$A$14:$F$67,6,FALSE)</f>
        <v>631511.24</v>
      </c>
      <c r="D26" s="9">
        <f>VLOOKUP(B26,Desarrollo!$A$13:$D$69,4,FALSE)</f>
        <v>456080.36</v>
      </c>
      <c r="E26" s="9">
        <f>IFERROR(VLOOKUP(B26,Ultracrecimiento!$A$6:$E$17,5,FALSE),0)</f>
        <v>0</v>
      </c>
      <c r="F26" s="9">
        <f>VLOOKUP(B26,Descentralizados!$I$6:$L$56,4,FALSE)</f>
        <v>422243.00989880943</v>
      </c>
      <c r="G26" s="62">
        <f t="shared" si="0"/>
        <v>1509834.6098988096</v>
      </c>
      <c r="J26" s="258" t="s">
        <v>10</v>
      </c>
      <c r="K26" s="249">
        <f t="shared" si="6"/>
        <v>729205.64</v>
      </c>
      <c r="L26" s="249">
        <f t="shared" si="7"/>
        <v>806525.17301056418</v>
      </c>
      <c r="M26" s="249">
        <f t="shared" si="8"/>
        <v>901209.03352620406</v>
      </c>
      <c r="N26" s="211">
        <f t="shared" si="9"/>
        <v>2541358.8199999998</v>
      </c>
      <c r="O26" s="208">
        <f t="shared" si="5"/>
        <v>4978298.666536768</v>
      </c>
    </row>
    <row r="27" spans="1:15">
      <c r="A27" s="13" t="s">
        <v>22</v>
      </c>
      <c r="B27" s="64" t="s">
        <v>22</v>
      </c>
      <c r="C27" s="9">
        <f>VLOOKUP(B27,Seguridad!$A$14:$F$67,6,FALSE)</f>
        <v>371543.39</v>
      </c>
      <c r="D27" s="9">
        <f>VLOOKUP(B27,Desarrollo!$A$13:$D$69,4,FALSE)</f>
        <v>262497.89</v>
      </c>
      <c r="E27" s="9">
        <f>IFERROR(VLOOKUP(B27,Ultracrecimiento!$A$6:$E$17,5,FALSE),0)</f>
        <v>0</v>
      </c>
      <c r="F27" s="9">
        <f>VLOOKUP(B27,Descentralizados!$I$6:$L$56,4,FALSE)</f>
        <v>214938.94027262507</v>
      </c>
      <c r="G27" s="62">
        <f t="shared" si="0"/>
        <v>848980.2202726251</v>
      </c>
      <c r="J27" s="258" t="s">
        <v>189</v>
      </c>
      <c r="K27" s="249">
        <f t="shared" si="6"/>
        <v>406480.86</v>
      </c>
      <c r="L27" s="249">
        <f t="shared" si="7"/>
        <v>0</v>
      </c>
      <c r="M27" s="249">
        <f t="shared" si="8"/>
        <v>335262.86541885132</v>
      </c>
      <c r="N27" s="211">
        <f t="shared" si="9"/>
        <v>488456.01</v>
      </c>
      <c r="O27" s="208">
        <f t="shared" si="5"/>
        <v>1230199.7354188513</v>
      </c>
    </row>
    <row r="28" spans="1:15">
      <c r="A28" s="13" t="s">
        <v>23</v>
      </c>
      <c r="B28" s="64" t="s">
        <v>23</v>
      </c>
      <c r="C28" s="9">
        <f>VLOOKUP(B28,Seguridad!$A$14:$F$67,6,FALSE)</f>
        <v>466096.37</v>
      </c>
      <c r="D28" s="9">
        <f>VLOOKUP(B28,Desarrollo!$A$13:$D$69,4,FALSE)</f>
        <v>350305.79</v>
      </c>
      <c r="E28" s="9">
        <f>IFERROR(VLOOKUP(B28,Ultracrecimiento!$A$6:$E$17,5,FALSE),0)</f>
        <v>0</v>
      </c>
      <c r="F28" s="9">
        <f>VLOOKUP(B28,Descentralizados!$I$6:$L$56,4,FALSE)</f>
        <v>340332.44893929962</v>
      </c>
      <c r="G28" s="62">
        <f t="shared" si="0"/>
        <v>1156734.6089392996</v>
      </c>
      <c r="J28" s="258" t="s">
        <v>12</v>
      </c>
      <c r="K28" s="249">
        <f t="shared" si="6"/>
        <v>464461.06</v>
      </c>
      <c r="L28" s="249">
        <f t="shared" si="7"/>
        <v>0</v>
      </c>
      <c r="M28" s="249">
        <f t="shared" si="8"/>
        <v>463594.35675485799</v>
      </c>
      <c r="N28" s="211">
        <f t="shared" si="9"/>
        <v>543192.76</v>
      </c>
      <c r="O28" s="208">
        <f t="shared" si="5"/>
        <v>1471248.1767548579</v>
      </c>
    </row>
    <row r="29" spans="1:15">
      <c r="A29" s="13" t="s">
        <v>24</v>
      </c>
      <c r="B29" s="64" t="s">
        <v>24</v>
      </c>
      <c r="C29" s="9">
        <f>VLOOKUP(B29,Seguridad!$A$14:$F$67,6,FALSE)</f>
        <v>2492138.02</v>
      </c>
      <c r="D29" s="9">
        <f>VLOOKUP(B29,Desarrollo!$A$13:$D$69,4,FALSE)</f>
        <v>715115.31</v>
      </c>
      <c r="E29" s="9">
        <f>IFERROR(VLOOKUP(B29,Ultracrecimiento!$A$6:$E$17,5,FALSE),0)</f>
        <v>800128.50371086609</v>
      </c>
      <c r="F29" s="9">
        <f>VLOOKUP(B29,Descentralizados!$I$6:$L$56,4,FALSE)</f>
        <v>876499.52562279732</v>
      </c>
      <c r="G29" s="62">
        <f t="shared" si="0"/>
        <v>4883881.3593336632</v>
      </c>
      <c r="J29" s="258" t="s">
        <v>13</v>
      </c>
      <c r="K29" s="249">
        <f t="shared" si="6"/>
        <v>597756.61</v>
      </c>
      <c r="L29" s="249">
        <f t="shared" si="7"/>
        <v>727453.65887068526</v>
      </c>
      <c r="M29" s="249">
        <f t="shared" si="8"/>
        <v>670693.50041138555</v>
      </c>
      <c r="N29" s="211">
        <f t="shared" si="9"/>
        <v>1786224.17</v>
      </c>
      <c r="O29" s="208">
        <f t="shared" si="5"/>
        <v>3782127.9392820708</v>
      </c>
    </row>
    <row r="30" spans="1:15">
      <c r="A30" s="13" t="s">
        <v>25</v>
      </c>
      <c r="B30" s="64" t="s">
        <v>25</v>
      </c>
      <c r="C30" s="9">
        <f>VLOOKUP(B30,Seguridad!$A$14:$F$67,6,FALSE)</f>
        <v>4017691.1125325831</v>
      </c>
      <c r="D30" s="9">
        <f>VLOOKUP(B30,Desarrollo!$A$13:$D$69,4,FALSE)</f>
        <v>2001641.31</v>
      </c>
      <c r="E30" s="9">
        <f>IFERROR(VLOOKUP(B30,Ultracrecimiento!$A$6:$E$17,5,FALSE),0)</f>
        <v>0</v>
      </c>
      <c r="F30" s="9">
        <f>VLOOKUP(B30,Descentralizados!$I$6:$L$56,4,FALSE)</f>
        <v>1718602.0735388638</v>
      </c>
      <c r="G30" s="62">
        <f t="shared" si="0"/>
        <v>7737934.4960714467</v>
      </c>
      <c r="J30" s="258" t="s">
        <v>14</v>
      </c>
      <c r="K30" s="249">
        <f t="shared" si="6"/>
        <v>772441.09</v>
      </c>
      <c r="L30" s="249">
        <f t="shared" si="7"/>
        <v>0</v>
      </c>
      <c r="M30" s="249">
        <f t="shared" si="8"/>
        <v>1585969.7013374334</v>
      </c>
      <c r="N30" s="211">
        <f t="shared" si="9"/>
        <v>1096012.79</v>
      </c>
      <c r="O30" s="208">
        <f t="shared" si="5"/>
        <v>3454423.5813374333</v>
      </c>
    </row>
    <row r="31" spans="1:15">
      <c r="A31" s="13" t="s">
        <v>201</v>
      </c>
      <c r="B31" s="64" t="s">
        <v>26</v>
      </c>
      <c r="C31" s="9">
        <f>VLOOKUP(B31,Seguridad!$A$14:$F$67,6,FALSE)</f>
        <v>374734.6</v>
      </c>
      <c r="D31" s="9">
        <f>VLOOKUP(B31,Desarrollo!$A$13:$D$69,4,FALSE)</f>
        <v>264493.71000000002</v>
      </c>
      <c r="E31" s="9">
        <f>IFERROR(VLOOKUP(B31,Ultracrecimiento!$A$6:$E$17,5,FALSE),0)</f>
        <v>0</v>
      </c>
      <c r="F31" s="9">
        <f>VLOOKUP(B31,Descentralizados!$I$6:$L$56,4,FALSE)</f>
        <v>201348.380720783</v>
      </c>
      <c r="G31" s="62">
        <f t="shared" si="0"/>
        <v>840576.69072078308</v>
      </c>
      <c r="J31" s="258" t="s">
        <v>15</v>
      </c>
      <c r="K31" s="249">
        <f t="shared" si="6"/>
        <v>295989.15000000002</v>
      </c>
      <c r="L31" s="249">
        <f t="shared" si="7"/>
        <v>0</v>
      </c>
      <c r="M31" s="249">
        <f t="shared" si="8"/>
        <v>218983.81735002479</v>
      </c>
      <c r="N31" s="211">
        <f t="shared" si="9"/>
        <v>362075.41</v>
      </c>
      <c r="O31" s="208">
        <f t="shared" si="5"/>
        <v>877048.37735002488</v>
      </c>
    </row>
    <row r="32" spans="1:15">
      <c r="A32" s="13" t="s">
        <v>27</v>
      </c>
      <c r="B32" s="64" t="s">
        <v>27</v>
      </c>
      <c r="C32" s="9">
        <f>VLOOKUP(B32,Seguridad!$A$14:$F$67,6,FALSE)</f>
        <v>673292.92</v>
      </c>
      <c r="D32" s="9">
        <f>VLOOKUP(B32,Desarrollo!$A$13:$D$69,4,FALSE)</f>
        <v>308709.43</v>
      </c>
      <c r="E32" s="9">
        <f>IFERROR(VLOOKUP(B32,Ultracrecimiento!$A$6:$E$17,5,FALSE),0)</f>
        <v>0</v>
      </c>
      <c r="F32" s="9">
        <f>VLOOKUP(B32,Descentralizados!$I$6:$L$56,4,FALSE)</f>
        <v>210306.25401232424</v>
      </c>
      <c r="G32" s="62">
        <f t="shared" si="0"/>
        <v>1192308.6040123242</v>
      </c>
      <c r="J32" s="258" t="s">
        <v>16</v>
      </c>
      <c r="K32" s="249">
        <f t="shared" si="6"/>
        <v>273554.7</v>
      </c>
      <c r="L32" s="249">
        <f t="shared" si="7"/>
        <v>0</v>
      </c>
      <c r="M32" s="249">
        <f t="shared" si="8"/>
        <v>109860.46261583385</v>
      </c>
      <c r="N32" s="211">
        <f t="shared" si="9"/>
        <v>402145.25</v>
      </c>
      <c r="O32" s="208">
        <f t="shared" si="5"/>
        <v>785560.4126158338</v>
      </c>
    </row>
    <row r="33" spans="1:15">
      <c r="A33" s="13" t="s">
        <v>28</v>
      </c>
      <c r="B33" s="64" t="s">
        <v>28</v>
      </c>
      <c r="C33" s="9">
        <f>VLOOKUP(B33,Seguridad!$A$14:$F$67,6,FALSE)</f>
        <v>362624.89</v>
      </c>
      <c r="D33" s="9">
        <f>VLOOKUP(B33,Desarrollo!$A$13:$D$69,4,FALSE)</f>
        <v>285860.99</v>
      </c>
      <c r="E33" s="9">
        <f>IFERROR(VLOOKUP(B33,Ultracrecimiento!$A$6:$E$17,5,FALSE),0)</f>
        <v>0</v>
      </c>
      <c r="F33" s="9">
        <f>VLOOKUP(B33,Descentralizados!$I$6:$L$56,4,FALSE)</f>
        <v>184361.89706776637</v>
      </c>
      <c r="G33" s="62">
        <f t="shared" si="0"/>
        <v>832847.77706776641</v>
      </c>
      <c r="J33" s="258" t="s">
        <v>17</v>
      </c>
      <c r="K33" s="249">
        <f t="shared" si="6"/>
        <v>735411.61</v>
      </c>
      <c r="L33" s="249">
        <f t="shared" si="7"/>
        <v>0</v>
      </c>
      <c r="M33" s="249">
        <f t="shared" si="8"/>
        <v>1147558.9651947303</v>
      </c>
      <c r="N33" s="211">
        <f t="shared" si="9"/>
        <v>1197772.42</v>
      </c>
      <c r="O33" s="208">
        <f t="shared" si="5"/>
        <v>3080742.9951947303</v>
      </c>
    </row>
    <row r="34" spans="1:15">
      <c r="A34" s="13" t="s">
        <v>29</v>
      </c>
      <c r="B34" s="64" t="s">
        <v>29</v>
      </c>
      <c r="C34" s="9">
        <f>VLOOKUP(B34,Seguridad!$A$14:$F$67,6,FALSE)</f>
        <v>481819.97</v>
      </c>
      <c r="D34" s="9">
        <f>VLOOKUP(B34,Desarrollo!$A$13:$D$69,4,FALSE)</f>
        <v>297774.34000000003</v>
      </c>
      <c r="E34" s="9">
        <f>IFERROR(VLOOKUP(B34,Ultracrecimiento!$A$6:$E$17,5,FALSE),0)</f>
        <v>0</v>
      </c>
      <c r="F34" s="9">
        <f>VLOOKUP(B34,Descentralizados!$I$6:$L$56,4,FALSE)</f>
        <v>153121.62531019372</v>
      </c>
      <c r="G34" s="62">
        <f t="shared" si="0"/>
        <v>932715.9353101938</v>
      </c>
      <c r="J34" s="258" t="s">
        <v>19</v>
      </c>
      <c r="K34" s="249">
        <f t="shared" si="6"/>
        <v>393857.52</v>
      </c>
      <c r="L34" s="249">
        <f t="shared" si="7"/>
        <v>0</v>
      </c>
      <c r="M34" s="249">
        <f t="shared" si="8"/>
        <v>313125.9545100762</v>
      </c>
      <c r="N34" s="211">
        <f t="shared" si="9"/>
        <v>449696.48</v>
      </c>
      <c r="O34" s="208">
        <f t="shared" si="5"/>
        <v>1156679.9545100762</v>
      </c>
    </row>
    <row r="35" spans="1:15">
      <c r="A35" s="13" t="s">
        <v>30</v>
      </c>
      <c r="B35" s="64" t="s">
        <v>30</v>
      </c>
      <c r="C35" s="9">
        <f>VLOOKUP(B35,Seguridad!$A$14:$F$67,6,FALSE)</f>
        <v>403032.87</v>
      </c>
      <c r="D35" s="9">
        <f>VLOOKUP(B35,Desarrollo!$A$13:$D$69,4,FALSE)</f>
        <v>301343.07</v>
      </c>
      <c r="E35" s="9">
        <f>IFERROR(VLOOKUP(B35,Ultracrecimiento!$A$6:$E$17,5,FALSE),0)</f>
        <v>0</v>
      </c>
      <c r="F35" s="9">
        <f>VLOOKUP(B35,Descentralizados!$I$6:$L$56,4,FALSE)</f>
        <v>200994.39261957086</v>
      </c>
      <c r="G35" s="62">
        <f t="shared" si="0"/>
        <v>905370.33261957078</v>
      </c>
      <c r="J35" s="258" t="s">
        <v>21</v>
      </c>
      <c r="K35" s="249">
        <f t="shared" si="6"/>
        <v>456080.36</v>
      </c>
      <c r="L35" s="249">
        <f t="shared" si="7"/>
        <v>0</v>
      </c>
      <c r="M35" s="249">
        <f t="shared" si="8"/>
        <v>422243.00989880943</v>
      </c>
      <c r="N35" s="211">
        <f t="shared" si="9"/>
        <v>631511.24</v>
      </c>
      <c r="O35" s="208">
        <f t="shared" si="5"/>
        <v>1509834.6098988093</v>
      </c>
    </row>
    <row r="36" spans="1:15">
      <c r="A36" s="13" t="s">
        <v>202</v>
      </c>
      <c r="B36" s="64" t="s">
        <v>31</v>
      </c>
      <c r="C36" s="9">
        <f>VLOOKUP(B36,Seguridad!$A$14:$F$67,6,FALSE)</f>
        <v>3034535.7612869418</v>
      </c>
      <c r="D36" s="9">
        <f>VLOOKUP(B36,Desarrollo!$A$13:$D$69,4,FALSE)</f>
        <v>1632967.84</v>
      </c>
      <c r="E36" s="9">
        <f>IFERROR(VLOOKUP(B36,Ultracrecimiento!$A$6:$E$17,5,FALSE),0)</f>
        <v>1777699.6845907229</v>
      </c>
      <c r="F36" s="9">
        <f>VLOOKUP(B36,Descentralizados!$I$6:$L$56,4,FALSE)</f>
        <v>1251253.2801098649</v>
      </c>
      <c r="G36" s="62">
        <f t="shared" si="0"/>
        <v>7696456.5659875302</v>
      </c>
      <c r="J36" s="258" t="s">
        <v>22</v>
      </c>
      <c r="K36" s="249">
        <f t="shared" si="6"/>
        <v>262497.89</v>
      </c>
      <c r="L36" s="249">
        <f t="shared" si="7"/>
        <v>0</v>
      </c>
      <c r="M36" s="249">
        <f t="shared" si="8"/>
        <v>214938.94027262507</v>
      </c>
      <c r="N36" s="211">
        <f t="shared" si="9"/>
        <v>371543.39</v>
      </c>
      <c r="O36" s="208">
        <f t="shared" si="5"/>
        <v>848980.2202726251</v>
      </c>
    </row>
    <row r="37" spans="1:15">
      <c r="A37" s="13" t="s">
        <v>32</v>
      </c>
      <c r="B37" s="64" t="s">
        <v>32</v>
      </c>
      <c r="C37" s="9">
        <f>VLOOKUP(B37,Seguridad!$A$14:$F$67,6,FALSE)</f>
        <v>446420.72</v>
      </c>
      <c r="D37" s="9">
        <f>VLOOKUP(B37,Desarrollo!$A$13:$D$69,4,FALSE)</f>
        <v>419905.69</v>
      </c>
      <c r="E37" s="9">
        <f>IFERROR(VLOOKUP(B37,Ultracrecimiento!$A$6:$E$17,5,FALSE),0)</f>
        <v>0</v>
      </c>
      <c r="F37" s="9">
        <f>VLOOKUP(B37,Descentralizados!$I$6:$L$56,4,FALSE)</f>
        <v>406614.37317754544</v>
      </c>
      <c r="G37" s="62">
        <f t="shared" si="0"/>
        <v>1272940.7831775453</v>
      </c>
      <c r="J37" s="258" t="s">
        <v>23</v>
      </c>
      <c r="K37" s="249">
        <f t="shared" si="6"/>
        <v>350305.79</v>
      </c>
      <c r="L37" s="249">
        <f t="shared" si="7"/>
        <v>0</v>
      </c>
      <c r="M37" s="249">
        <f t="shared" si="8"/>
        <v>340332.44893929962</v>
      </c>
      <c r="N37" s="211">
        <f t="shared" si="9"/>
        <v>466096.37</v>
      </c>
      <c r="O37" s="208">
        <f t="shared" si="5"/>
        <v>1156734.6089392996</v>
      </c>
    </row>
    <row r="38" spans="1:15">
      <c r="A38" s="13" t="s">
        <v>33</v>
      </c>
      <c r="B38" s="64" t="s">
        <v>33</v>
      </c>
      <c r="C38" s="9">
        <f>VLOOKUP(B38,Seguridad!$A$14:$F$67,6,FALSE)</f>
        <v>2122654.4</v>
      </c>
      <c r="D38" s="9">
        <f>VLOOKUP(B38,Desarrollo!$A$13:$D$69,4,FALSE)</f>
        <v>787973.81</v>
      </c>
      <c r="E38" s="9">
        <f>IFERROR(VLOOKUP(B38,Ultracrecimiento!$A$6:$E$17,5,FALSE),0)</f>
        <v>0</v>
      </c>
      <c r="F38" s="9">
        <f>VLOOKUP(B38,Descentralizados!$I$6:$L$56,4,FALSE)</f>
        <v>1180575.9289833552</v>
      </c>
      <c r="G38" s="62">
        <f t="shared" ref="G38:G56" si="10">SUM(C38:F38)</f>
        <v>4091204.1389833549</v>
      </c>
      <c r="J38" s="258" t="s">
        <v>24</v>
      </c>
      <c r="K38" s="249">
        <f t="shared" si="6"/>
        <v>715115.31</v>
      </c>
      <c r="L38" s="249">
        <f t="shared" si="7"/>
        <v>800128.50371086609</v>
      </c>
      <c r="M38" s="249">
        <f t="shared" si="8"/>
        <v>876499.52562279732</v>
      </c>
      <c r="N38" s="211">
        <f t="shared" si="9"/>
        <v>2492138.02</v>
      </c>
      <c r="O38" s="208">
        <f t="shared" si="5"/>
        <v>4883881.3593336632</v>
      </c>
    </row>
    <row r="39" spans="1:15">
      <c r="A39" s="13" t="s">
        <v>203</v>
      </c>
      <c r="B39" s="64" t="s">
        <v>34</v>
      </c>
      <c r="C39" s="9">
        <f>VLOOKUP(B39,Seguridad!$A$14:$F$67,6,FALSE)</f>
        <v>441517.66</v>
      </c>
      <c r="D39" s="9">
        <f>VLOOKUP(B39,Desarrollo!$A$13:$D$69,4,FALSE)</f>
        <v>319490.76</v>
      </c>
      <c r="E39" s="9">
        <f>IFERROR(VLOOKUP(B39,Ultracrecimiento!$A$6:$E$17,5,FALSE),0)</f>
        <v>0</v>
      </c>
      <c r="F39" s="9">
        <f>VLOOKUP(B39,Descentralizados!$I$6:$L$56,4,FALSE)</f>
        <v>264613.6535775896</v>
      </c>
      <c r="G39" s="62">
        <f t="shared" si="10"/>
        <v>1025622.0735775896</v>
      </c>
      <c r="J39" s="258" t="s">
        <v>26</v>
      </c>
      <c r="K39" s="249">
        <f t="shared" si="6"/>
        <v>264493.71000000002</v>
      </c>
      <c r="L39" s="249">
        <f t="shared" si="7"/>
        <v>0</v>
      </c>
      <c r="M39" s="249">
        <f t="shared" si="8"/>
        <v>201348.380720783</v>
      </c>
      <c r="N39" s="211">
        <f t="shared" si="9"/>
        <v>374734.6</v>
      </c>
      <c r="O39" s="208">
        <f t="shared" si="5"/>
        <v>840576.69072078296</v>
      </c>
    </row>
    <row r="40" spans="1:15">
      <c r="A40" s="13" t="s">
        <v>35</v>
      </c>
      <c r="B40" s="64" t="s">
        <v>35</v>
      </c>
      <c r="C40" s="9">
        <f>VLOOKUP(B40,Seguridad!$A$14:$F$67,6,FALSE)</f>
        <v>364674.88</v>
      </c>
      <c r="D40" s="9">
        <f>VLOOKUP(B40,Desarrollo!$A$13:$D$69,4,FALSE)</f>
        <v>234391.56</v>
      </c>
      <c r="E40" s="9">
        <f>IFERROR(VLOOKUP(B40,Ultracrecimiento!$A$6:$E$17,5,FALSE),0)</f>
        <v>0</v>
      </c>
      <c r="F40" s="9">
        <f>VLOOKUP(B40,Descentralizados!$I$6:$L$56,4,FALSE)</f>
        <v>258289.40993765972</v>
      </c>
      <c r="G40" s="62">
        <f t="shared" si="10"/>
        <v>857355.84993765969</v>
      </c>
      <c r="J40" s="258" t="s">
        <v>27</v>
      </c>
      <c r="K40" s="249">
        <f t="shared" si="6"/>
        <v>308709.43</v>
      </c>
      <c r="L40" s="249">
        <f t="shared" si="7"/>
        <v>0</v>
      </c>
      <c r="M40" s="249">
        <f t="shared" si="8"/>
        <v>210306.25401232424</v>
      </c>
      <c r="N40" s="211">
        <f t="shared" si="9"/>
        <v>673292.92</v>
      </c>
      <c r="O40" s="208">
        <f t="shared" si="5"/>
        <v>1192308.6040123242</v>
      </c>
    </row>
    <row r="41" spans="1:15">
      <c r="A41" s="13" t="s">
        <v>36</v>
      </c>
      <c r="B41" s="64" t="s">
        <v>36</v>
      </c>
      <c r="C41" s="9">
        <f>VLOOKUP(B41,Seguridad!$A$14:$F$67,6,FALSE)</f>
        <v>495049.78</v>
      </c>
      <c r="D41" s="9">
        <f>VLOOKUP(B41,Desarrollo!$A$13:$D$69,4,FALSE)</f>
        <v>363976.7</v>
      </c>
      <c r="E41" s="9">
        <f>IFERROR(VLOOKUP(B41,Ultracrecimiento!$A$6:$E$17,5,FALSE),0)</f>
        <v>0</v>
      </c>
      <c r="F41" s="9">
        <f>VLOOKUP(B41,Descentralizados!$I$6:$L$56,4,FALSE)</f>
        <v>334120.64596245222</v>
      </c>
      <c r="G41" s="62">
        <f t="shared" si="10"/>
        <v>1193147.1259624523</v>
      </c>
      <c r="J41" s="258" t="s">
        <v>28</v>
      </c>
      <c r="K41" s="249">
        <f t="shared" si="6"/>
        <v>285860.99</v>
      </c>
      <c r="L41" s="249">
        <f t="shared" si="7"/>
        <v>0</v>
      </c>
      <c r="M41" s="249">
        <f t="shared" si="8"/>
        <v>184361.89706776637</v>
      </c>
      <c r="N41" s="211">
        <f t="shared" si="9"/>
        <v>362624.89</v>
      </c>
      <c r="O41" s="208">
        <f t="shared" si="5"/>
        <v>832847.77706776641</v>
      </c>
    </row>
    <row r="42" spans="1:15">
      <c r="A42" s="13" t="s">
        <v>37</v>
      </c>
      <c r="B42" s="64" t="s">
        <v>37</v>
      </c>
      <c r="C42" s="9">
        <f>VLOOKUP(B42,Seguridad!$A$14:$F$67,6,FALSE)</f>
        <v>461151.04</v>
      </c>
      <c r="D42" s="9">
        <f>VLOOKUP(B42,Desarrollo!$A$13:$D$69,4,FALSE)</f>
        <v>409432.72</v>
      </c>
      <c r="E42" s="9">
        <f>IFERROR(VLOOKUP(B42,Ultracrecimiento!$A$6:$E$17,5,FALSE),0)</f>
        <v>0</v>
      </c>
      <c r="F42" s="9">
        <f>VLOOKUP(B42,Descentralizados!$I$6:$L$56,4,FALSE)</f>
        <v>340439.40219221031</v>
      </c>
      <c r="G42" s="62">
        <f t="shared" si="10"/>
        <v>1211023.1621922103</v>
      </c>
      <c r="J42" s="258" t="s">
        <v>29</v>
      </c>
      <c r="K42" s="249">
        <f t="shared" si="6"/>
        <v>297774.34000000003</v>
      </c>
      <c r="L42" s="249">
        <f t="shared" si="7"/>
        <v>0</v>
      </c>
      <c r="M42" s="249">
        <f t="shared" si="8"/>
        <v>153121.62531019372</v>
      </c>
      <c r="N42" s="211">
        <f t="shared" si="9"/>
        <v>481819.97</v>
      </c>
      <c r="O42" s="208">
        <f t="shared" si="5"/>
        <v>932715.93531019369</v>
      </c>
    </row>
    <row r="43" spans="1:15">
      <c r="A43" s="13" t="s">
        <v>38</v>
      </c>
      <c r="B43" s="64" t="s">
        <v>38</v>
      </c>
      <c r="C43" s="9">
        <f>VLOOKUP(B43,Seguridad!$A$14:$F$67,6,FALSE)</f>
        <v>1758348.58</v>
      </c>
      <c r="D43" s="9">
        <f>VLOOKUP(B43,Desarrollo!$A$13:$D$69,4,FALSE)</f>
        <v>659884.26</v>
      </c>
      <c r="E43" s="9">
        <f>IFERROR(VLOOKUP(B43,Ultracrecimiento!$A$6:$E$17,5,FALSE),0)</f>
        <v>0</v>
      </c>
      <c r="F43" s="9">
        <f>VLOOKUP(B43,Descentralizados!$I$6:$L$56,4,FALSE)</f>
        <v>1492133.0807035097</v>
      </c>
      <c r="G43" s="62">
        <f t="shared" si="10"/>
        <v>3910365.9207035098</v>
      </c>
      <c r="J43" s="258" t="s">
        <v>30</v>
      </c>
      <c r="K43" s="249">
        <f t="shared" si="6"/>
        <v>301343.07</v>
      </c>
      <c r="L43" s="249">
        <f t="shared" si="7"/>
        <v>0</v>
      </c>
      <c r="M43" s="249">
        <f t="shared" si="8"/>
        <v>200994.39261957086</v>
      </c>
      <c r="N43" s="211">
        <f t="shared" si="9"/>
        <v>403032.87</v>
      </c>
      <c r="O43" s="208">
        <f t="shared" si="5"/>
        <v>905370.33261957089</v>
      </c>
    </row>
    <row r="44" spans="1:15">
      <c r="A44" s="13" t="s">
        <v>39</v>
      </c>
      <c r="B44" s="64" t="s">
        <v>39</v>
      </c>
      <c r="C44" s="9">
        <f>VLOOKUP(B44,Seguridad!$A$14:$F$67,6,FALSE)</f>
        <v>6881175.4702734333</v>
      </c>
      <c r="D44" s="9">
        <f>VLOOKUP(B44,Desarrollo!$A$13:$D$69,4,FALSE)</f>
        <v>6478180.2800000003</v>
      </c>
      <c r="E44" s="9">
        <f>IFERROR(VLOOKUP(B44,Ultracrecimiento!$A$6:$E$17,5,FALSE),0)</f>
        <v>0</v>
      </c>
      <c r="F44" s="9">
        <f>VLOOKUP(B44,Descentralizados!$I$6:$L$56,4,FALSE)</f>
        <v>7393285.1175556742</v>
      </c>
      <c r="G44" s="62">
        <f t="shared" si="10"/>
        <v>20752640.867829107</v>
      </c>
      <c r="J44" s="258" t="s">
        <v>32</v>
      </c>
      <c r="K44" s="249">
        <f t="shared" si="6"/>
        <v>419905.69</v>
      </c>
      <c r="L44" s="249">
        <f t="shared" si="7"/>
        <v>0</v>
      </c>
      <c r="M44" s="249">
        <f t="shared" si="8"/>
        <v>406614.37317754544</v>
      </c>
      <c r="N44" s="211">
        <f t="shared" si="9"/>
        <v>446420.72</v>
      </c>
      <c r="O44" s="208">
        <f t="shared" si="5"/>
        <v>1272940.7831775453</v>
      </c>
    </row>
    <row r="45" spans="1:15">
      <c r="A45" s="13" t="s">
        <v>204</v>
      </c>
      <c r="B45" s="64" t="s">
        <v>40</v>
      </c>
      <c r="C45" s="9">
        <f>VLOOKUP(B45,Seguridad!$A$14:$F$67,6,FALSE)</f>
        <v>352480.63</v>
      </c>
      <c r="D45" s="9">
        <f>VLOOKUP(B45,Desarrollo!$A$13:$D$69,4,FALSE)</f>
        <v>312913.69</v>
      </c>
      <c r="E45" s="9">
        <f>IFERROR(VLOOKUP(B45,Ultracrecimiento!$A$6:$E$17,5,FALSE),0)</f>
        <v>0</v>
      </c>
      <c r="F45" s="9">
        <f>VLOOKUP(B45,Descentralizados!$I$6:$L$56,4,FALSE)</f>
        <v>296299.24811091315</v>
      </c>
      <c r="G45" s="62">
        <f t="shared" si="10"/>
        <v>961693.56811091327</v>
      </c>
      <c r="J45" s="258" t="s">
        <v>33</v>
      </c>
      <c r="K45" s="249">
        <f t="shared" si="6"/>
        <v>787973.81</v>
      </c>
      <c r="L45" s="249">
        <f t="shared" si="7"/>
        <v>0</v>
      </c>
      <c r="M45" s="249">
        <f t="shared" si="8"/>
        <v>1180575.9289833552</v>
      </c>
      <c r="N45" s="211">
        <f t="shared" si="9"/>
        <v>2122654.4</v>
      </c>
      <c r="O45" s="208">
        <f t="shared" si="5"/>
        <v>4091204.1389833549</v>
      </c>
    </row>
    <row r="46" spans="1:15">
      <c r="A46" s="13" t="s">
        <v>205</v>
      </c>
      <c r="B46" s="64" t="s">
        <v>41</v>
      </c>
      <c r="C46" s="9">
        <f>VLOOKUP(B46,Seguridad!$A$14:$F$67,6,FALSE)</f>
        <v>3453201.2</v>
      </c>
      <c r="D46" s="9">
        <f>VLOOKUP(B46,Desarrollo!$A$13:$D$69,4,FALSE)</f>
        <v>930614.64</v>
      </c>
      <c r="E46" s="9">
        <f>IFERROR(VLOOKUP(B46,Ultracrecimiento!$A$6:$E$17,5,FALSE),0)</f>
        <v>911610.31744827062</v>
      </c>
      <c r="F46" s="9">
        <f>VLOOKUP(B46,Descentralizados!$I$6:$L$56,4,FALSE)</f>
        <v>1254409.8136899709</v>
      </c>
      <c r="G46" s="62">
        <f t="shared" si="10"/>
        <v>6549835.9711382408</v>
      </c>
      <c r="J46" s="258" t="s">
        <v>34</v>
      </c>
      <c r="K46" s="249">
        <f t="shared" si="6"/>
        <v>319490.76</v>
      </c>
      <c r="L46" s="249">
        <f t="shared" si="7"/>
        <v>0</v>
      </c>
      <c r="M46" s="249">
        <f t="shared" si="8"/>
        <v>264613.6535775896</v>
      </c>
      <c r="N46" s="211">
        <f t="shared" si="9"/>
        <v>441517.66</v>
      </c>
      <c r="O46" s="208">
        <f t="shared" si="5"/>
        <v>1025622.0735775896</v>
      </c>
    </row>
    <row r="47" spans="1:15">
      <c r="A47" s="13" t="s">
        <v>206</v>
      </c>
      <c r="B47" s="64" t="s">
        <v>42</v>
      </c>
      <c r="C47" s="9">
        <f>VLOOKUP(B47,Seguridad!$A$14:$F$67,6,FALSE)</f>
        <v>447223.81</v>
      </c>
      <c r="D47" s="9">
        <f>VLOOKUP(B47,Desarrollo!$A$13:$D$69,4,FALSE)</f>
        <v>324653.2</v>
      </c>
      <c r="E47" s="9">
        <f>IFERROR(VLOOKUP(B47,Ultracrecimiento!$A$6:$E$17,5,FALSE),0)</f>
        <v>0</v>
      </c>
      <c r="F47" s="9">
        <f>VLOOKUP(B47,Descentralizados!$I$6:$L$56,4,FALSE)</f>
        <v>191765.83800812345</v>
      </c>
      <c r="G47" s="62">
        <f t="shared" si="10"/>
        <v>963642.84800812346</v>
      </c>
      <c r="J47" s="258" t="s">
        <v>35</v>
      </c>
      <c r="K47" s="249">
        <f t="shared" si="6"/>
        <v>234391.56</v>
      </c>
      <c r="L47" s="249">
        <f t="shared" si="7"/>
        <v>0</v>
      </c>
      <c r="M47" s="249">
        <f t="shared" si="8"/>
        <v>258289.40993765972</v>
      </c>
      <c r="N47" s="211">
        <f t="shared" si="9"/>
        <v>364674.88</v>
      </c>
      <c r="O47" s="208">
        <f t="shared" si="5"/>
        <v>857355.84993765969</v>
      </c>
    </row>
    <row r="48" spans="1:15">
      <c r="A48" s="13" t="s">
        <v>43</v>
      </c>
      <c r="B48" s="64" t="s">
        <v>43</v>
      </c>
      <c r="C48" s="9">
        <f>VLOOKUP(B48,Seguridad!$A$14:$F$67,6,FALSE)</f>
        <v>383568.57</v>
      </c>
      <c r="D48" s="9">
        <f>VLOOKUP(B48,Desarrollo!$A$13:$D$69,4,FALSE)</f>
        <v>316214.38</v>
      </c>
      <c r="E48" s="9">
        <f>IFERROR(VLOOKUP(B48,Ultracrecimiento!$A$6:$E$17,5,FALSE),0)</f>
        <v>0</v>
      </c>
      <c r="F48" s="9">
        <f>VLOOKUP(B48,Descentralizados!$I$6:$L$56,4,FALSE)</f>
        <v>215238.04648679294</v>
      </c>
      <c r="G48" s="62">
        <f t="shared" si="10"/>
        <v>915020.99648679292</v>
      </c>
      <c r="J48" s="258" t="s">
        <v>36</v>
      </c>
      <c r="K48" s="249">
        <f t="shared" si="6"/>
        <v>363976.7</v>
      </c>
      <c r="L48" s="249">
        <f t="shared" si="7"/>
        <v>0</v>
      </c>
      <c r="M48" s="249">
        <f t="shared" si="8"/>
        <v>334120.64596245222</v>
      </c>
      <c r="N48" s="211">
        <f t="shared" si="9"/>
        <v>495049.78</v>
      </c>
      <c r="O48" s="208">
        <f t="shared" si="5"/>
        <v>1193147.1259624523</v>
      </c>
    </row>
    <row r="49" spans="1:15">
      <c r="A49" s="13" t="s">
        <v>44</v>
      </c>
      <c r="B49" s="64" t="s">
        <v>44</v>
      </c>
      <c r="C49" s="9">
        <f>VLOOKUP(B49,Seguridad!$A$14:$F$67,6,FALSE)</f>
        <v>1066869.17</v>
      </c>
      <c r="D49" s="9">
        <f>VLOOKUP(B49,Desarrollo!$A$13:$D$69,4,FALSE)</f>
        <v>482012.28</v>
      </c>
      <c r="E49" s="9">
        <f>IFERROR(VLOOKUP(B49,Ultracrecimiento!$A$6:$E$17,5,FALSE),0)</f>
        <v>0</v>
      </c>
      <c r="F49" s="9">
        <f>VLOOKUP(B49,Descentralizados!$I$6:$L$56,4,FALSE)</f>
        <v>467718.50883177295</v>
      </c>
      <c r="G49" s="62">
        <f t="shared" si="10"/>
        <v>2016599.9588317729</v>
      </c>
      <c r="J49" s="258" t="s">
        <v>37</v>
      </c>
      <c r="K49" s="249">
        <f t="shared" si="6"/>
        <v>409432.72</v>
      </c>
      <c r="L49" s="249">
        <f t="shared" si="7"/>
        <v>0</v>
      </c>
      <c r="M49" s="249">
        <f t="shared" si="8"/>
        <v>340439.40219221031</v>
      </c>
      <c r="N49" s="211">
        <f t="shared" si="9"/>
        <v>461151.04</v>
      </c>
      <c r="O49" s="208">
        <f t="shared" si="5"/>
        <v>1211023.1621922103</v>
      </c>
    </row>
    <row r="50" spans="1:15">
      <c r="A50" s="13" t="s">
        <v>45</v>
      </c>
      <c r="B50" s="64" t="s">
        <v>45</v>
      </c>
      <c r="C50" s="9">
        <f>VLOOKUP(B50,Seguridad!$A$14:$F$67,6,FALSE)</f>
        <v>830387.62307916302</v>
      </c>
      <c r="D50" s="9">
        <f>VLOOKUP(B50,Desarrollo!$A$13:$D$69,4,FALSE)</f>
        <v>856257.17</v>
      </c>
      <c r="E50" s="9">
        <f>IFERROR(VLOOKUP(B50,Ultracrecimiento!$A$6:$E$17,5,FALSE),0)</f>
        <v>789615.77249332191</v>
      </c>
      <c r="F50" s="9">
        <f>VLOOKUP(B50,Descentralizados!$I$6:$L$56,4,FALSE)</f>
        <v>266656.27441285294</v>
      </c>
      <c r="G50" s="62">
        <f t="shared" si="10"/>
        <v>2742916.839985338</v>
      </c>
      <c r="J50" s="258" t="s">
        <v>38</v>
      </c>
      <c r="K50" s="249">
        <f t="shared" si="6"/>
        <v>659884.26</v>
      </c>
      <c r="L50" s="249">
        <f t="shared" si="7"/>
        <v>0</v>
      </c>
      <c r="M50" s="249">
        <f t="shared" si="8"/>
        <v>1492133.0807035097</v>
      </c>
      <c r="N50" s="211">
        <f t="shared" si="9"/>
        <v>1758348.58</v>
      </c>
      <c r="O50" s="208">
        <f t="shared" si="5"/>
        <v>3910365.9207035098</v>
      </c>
    </row>
    <row r="51" spans="1:15">
      <c r="A51" s="13" t="s">
        <v>207</v>
      </c>
      <c r="B51" s="64" t="s">
        <v>46</v>
      </c>
      <c r="C51" s="9">
        <f>VLOOKUP(B51,Seguridad!$A$14:$F$67,6,FALSE)</f>
        <v>2694687.7945156079</v>
      </c>
      <c r="D51" s="9">
        <f>VLOOKUP(B51,Desarrollo!$A$13:$D$69,4,FALSE)</f>
        <v>2032442.94</v>
      </c>
      <c r="E51" s="9">
        <f>IFERROR(VLOOKUP(B51,Ultracrecimiento!$A$6:$E$17,5,FALSE),0)</f>
        <v>0</v>
      </c>
      <c r="F51" s="9">
        <f>VLOOKUP(B51,Descentralizados!$I$6:$L$56,4,FALSE)</f>
        <v>1757647.7485109828</v>
      </c>
      <c r="G51" s="62">
        <f t="shared" si="10"/>
        <v>6484778.4830265902</v>
      </c>
      <c r="J51" s="258" t="s">
        <v>40</v>
      </c>
      <c r="K51" s="249">
        <f t="shared" si="6"/>
        <v>312913.69</v>
      </c>
      <c r="L51" s="249">
        <f t="shared" si="7"/>
        <v>0</v>
      </c>
      <c r="M51" s="249">
        <f t="shared" si="8"/>
        <v>296299.24811091315</v>
      </c>
      <c r="N51" s="211">
        <f t="shared" si="9"/>
        <v>352480.63</v>
      </c>
      <c r="O51" s="208">
        <f t="shared" si="5"/>
        <v>961693.56811091315</v>
      </c>
    </row>
    <row r="52" spans="1:15">
      <c r="A52" s="13" t="s">
        <v>199</v>
      </c>
      <c r="B52" s="64" t="s">
        <v>47</v>
      </c>
      <c r="C52" s="9">
        <f>VLOOKUP(B52,Seguridad!$A$14:$F$67,6,FALSE)</f>
        <v>1090486.693191072</v>
      </c>
      <c r="D52" s="9">
        <f>VLOOKUP(B52,Desarrollo!$A$13:$D$69,4,FALSE)</f>
        <v>3290604.17</v>
      </c>
      <c r="E52" s="9">
        <f>IFERROR(VLOOKUP(B52,Ultracrecimiento!$A$6:$E$17,5,FALSE),0)</f>
        <v>0</v>
      </c>
      <c r="F52" s="9">
        <f>VLOOKUP(B52,Descentralizados!$I$6:$L$56,4,FALSE)</f>
        <v>3352555.3861374836</v>
      </c>
      <c r="G52" s="62">
        <f t="shared" si="10"/>
        <v>7733646.2493285555</v>
      </c>
      <c r="J52" s="258" t="s">
        <v>41</v>
      </c>
      <c r="K52" s="249">
        <f t="shared" si="6"/>
        <v>930614.64</v>
      </c>
      <c r="L52" s="249">
        <f t="shared" si="7"/>
        <v>911610.31744827062</v>
      </c>
      <c r="M52" s="249">
        <f t="shared" si="8"/>
        <v>1254409.8136899709</v>
      </c>
      <c r="N52" s="211">
        <f t="shared" si="9"/>
        <v>3453201.2</v>
      </c>
      <c r="O52" s="208">
        <f t="shared" si="5"/>
        <v>6549835.9711382417</v>
      </c>
    </row>
    <row r="53" spans="1:15">
      <c r="A53" s="13" t="s">
        <v>48</v>
      </c>
      <c r="B53" s="64" t="s">
        <v>48</v>
      </c>
      <c r="C53" s="9">
        <f>VLOOKUP(B53,Seguridad!$A$14:$F$67,6,FALSE)</f>
        <v>2088152.7803923427</v>
      </c>
      <c r="D53" s="9">
        <f>VLOOKUP(B53,Desarrollo!$A$13:$D$69,4,FALSE)</f>
        <v>1388095.44</v>
      </c>
      <c r="E53" s="9">
        <f>IFERROR(VLOOKUP(B53,Ultracrecimiento!$A$6:$E$17,5,FALSE),0)</f>
        <v>1405382.1428516058</v>
      </c>
      <c r="F53" s="9">
        <f>VLOOKUP(B53,Descentralizados!$I$6:$L$56,4,FALSE)</f>
        <v>940840.86049838585</v>
      </c>
      <c r="G53" s="62">
        <f t="shared" si="10"/>
        <v>5822471.2237423342</v>
      </c>
      <c r="J53" s="258" t="s">
        <v>42</v>
      </c>
      <c r="K53" s="249">
        <f t="shared" si="6"/>
        <v>324653.2</v>
      </c>
      <c r="L53" s="249">
        <f t="shared" si="7"/>
        <v>0</v>
      </c>
      <c r="M53" s="249">
        <f t="shared" si="8"/>
        <v>191765.83800812345</v>
      </c>
      <c r="N53" s="211">
        <f t="shared" si="9"/>
        <v>447223.81</v>
      </c>
      <c r="O53" s="208">
        <f t="shared" si="5"/>
        <v>963642.84800812346</v>
      </c>
    </row>
    <row r="54" spans="1:15">
      <c r="A54" s="13" t="s">
        <v>49</v>
      </c>
      <c r="B54" s="64" t="s">
        <v>49</v>
      </c>
      <c r="C54" s="9">
        <f>VLOOKUP(B54,Seguridad!$A$14:$F$67,6,FALSE)</f>
        <v>601343.70480912901</v>
      </c>
      <c r="D54" s="9">
        <f>VLOOKUP(B54,Desarrollo!$A$13:$D$69,4,FALSE)</f>
        <v>974931.36</v>
      </c>
      <c r="E54" s="9">
        <f>IFERROR(VLOOKUP(B54,Ultracrecimiento!$A$6:$E$17,5,FALSE),0)</f>
        <v>803778.27483267244</v>
      </c>
      <c r="F54" s="9">
        <f>VLOOKUP(B54,Descentralizados!$I$6:$L$56,4,FALSE)</f>
        <v>417093.56118220865</v>
      </c>
      <c r="G54" s="62">
        <f t="shared" si="10"/>
        <v>2797146.9008240104</v>
      </c>
      <c r="J54" s="258" t="s">
        <v>43</v>
      </c>
      <c r="K54" s="249">
        <f t="shared" si="6"/>
        <v>316214.38</v>
      </c>
      <c r="L54" s="249">
        <f t="shared" si="7"/>
        <v>0</v>
      </c>
      <c r="M54" s="249">
        <f t="shared" si="8"/>
        <v>215238.04648679294</v>
      </c>
      <c r="N54" s="211">
        <f t="shared" si="9"/>
        <v>383568.57</v>
      </c>
      <c r="O54" s="208">
        <f t="shared" si="5"/>
        <v>915020.99648679304</v>
      </c>
    </row>
    <row r="55" spans="1:15">
      <c r="A55" s="13" t="s">
        <v>50</v>
      </c>
      <c r="B55" s="64" t="s">
        <v>50</v>
      </c>
      <c r="C55" s="9">
        <f>VLOOKUP(B55,Seguridad!$A$14:$F$67,6,FALSE)</f>
        <v>366133.11</v>
      </c>
      <c r="D55" s="9">
        <f>VLOOKUP(B55,Desarrollo!$A$13:$D$69,4,FALSE)</f>
        <v>367170.24</v>
      </c>
      <c r="E55" s="9">
        <f>IFERROR(VLOOKUP(B55,Ultracrecimiento!$A$6:$E$17,5,FALSE),0)</f>
        <v>0</v>
      </c>
      <c r="F55" s="9">
        <f>VLOOKUP(B55,Descentralizados!$I$6:$L$56,4,FALSE)</f>
        <v>266325.82913489686</v>
      </c>
      <c r="G55" s="62">
        <f t="shared" si="10"/>
        <v>999629.17913489684</v>
      </c>
      <c r="J55" s="258" t="s">
        <v>44</v>
      </c>
      <c r="K55" s="249">
        <f t="shared" si="6"/>
        <v>482012.28</v>
      </c>
      <c r="L55" s="249">
        <f t="shared" si="7"/>
        <v>0</v>
      </c>
      <c r="M55" s="249">
        <f t="shared" si="8"/>
        <v>467718.50883177295</v>
      </c>
      <c r="N55" s="211">
        <f t="shared" si="9"/>
        <v>1066869.17</v>
      </c>
      <c r="O55" s="208">
        <f t="shared" si="5"/>
        <v>2016599.9588317729</v>
      </c>
    </row>
    <row r="56" spans="1:15">
      <c r="A56" s="13" t="s">
        <v>51</v>
      </c>
      <c r="B56" s="64" t="s">
        <v>51</v>
      </c>
      <c r="C56" s="9">
        <f>VLOOKUP(B56,Seguridad!$A$14:$F$67,6,FALSE)</f>
        <v>408844.69</v>
      </c>
      <c r="D56" s="9">
        <f>VLOOKUP(B56,Desarrollo!$A$13:$D$69,4,FALSE)</f>
        <v>345021.54</v>
      </c>
      <c r="E56" s="9">
        <f>IFERROR(VLOOKUP(B56,Ultracrecimiento!$A$6:$E$17,5,FALSE),0)</f>
        <v>0</v>
      </c>
      <c r="F56" s="9">
        <f>VLOOKUP(B56,Descentralizados!$I$6:$L$56,4,FALSE)</f>
        <v>295638.69155837776</v>
      </c>
      <c r="G56" s="62">
        <f t="shared" si="10"/>
        <v>1049504.9215583778</v>
      </c>
      <c r="J56" s="258" t="s">
        <v>50</v>
      </c>
      <c r="K56" s="249">
        <f t="shared" si="6"/>
        <v>367170.24</v>
      </c>
      <c r="L56" s="249">
        <f t="shared" si="7"/>
        <v>0</v>
      </c>
      <c r="M56" s="249">
        <f t="shared" si="8"/>
        <v>266325.82913489686</v>
      </c>
      <c r="N56" s="211">
        <f t="shared" si="9"/>
        <v>366133.11</v>
      </c>
      <c r="O56" s="208">
        <f t="shared" si="5"/>
        <v>999629.17913489684</v>
      </c>
    </row>
    <row r="57" spans="1:15" ht="13.8" thickBot="1">
      <c r="B57" s="65" t="s">
        <v>52</v>
      </c>
      <c r="C57" s="12">
        <f>SUM(C6:C56)</f>
        <v>63775774.616678201</v>
      </c>
      <c r="D57" s="12">
        <f>SUM(D6:D56)</f>
        <v>42050931.379999995</v>
      </c>
      <c r="E57" s="12">
        <f>SUM(E6:E56)</f>
        <v>14841505.19588428</v>
      </c>
      <c r="F57" s="12">
        <f>SUM(F6:F56)</f>
        <v>40847989.631720074</v>
      </c>
      <c r="G57" s="20">
        <f t="shared" ref="G57" si="11">SUM(G6:G56)</f>
        <v>161516200.82428256</v>
      </c>
      <c r="J57" s="258" t="s">
        <v>51</v>
      </c>
      <c r="K57" s="249">
        <f t="shared" si="6"/>
        <v>345021.54</v>
      </c>
      <c r="L57" s="249">
        <f t="shared" si="7"/>
        <v>0</v>
      </c>
      <c r="M57" s="249">
        <f t="shared" si="8"/>
        <v>295638.69155837776</v>
      </c>
      <c r="N57" s="211">
        <f t="shared" si="9"/>
        <v>408844.69</v>
      </c>
      <c r="O57" s="208">
        <f t="shared" si="5"/>
        <v>1049504.9215583778</v>
      </c>
    </row>
    <row r="58" spans="1:15" ht="14.4" thickTop="1" thickBot="1">
      <c r="C58" s="9">
        <f>'Part. 2022 Mes'!B20+'Part. 2022 Mes'!C20</f>
        <v>63775774.591531612</v>
      </c>
      <c r="D58" s="9">
        <f>'Part. 2022 Mes'!B31</f>
        <v>42050931.388338782</v>
      </c>
      <c r="E58" s="9">
        <f>'Part. 2022 Mes'!B36</f>
        <v>14841505.195884278</v>
      </c>
      <c r="F58" s="9">
        <f>Descentralizados!E57</f>
        <v>40847989.631720074</v>
      </c>
      <c r="G58" s="9">
        <f>SUM(C58:F58)</f>
        <v>161516200.80747473</v>
      </c>
      <c r="J58" s="259" t="s">
        <v>129</v>
      </c>
      <c r="K58" s="260">
        <f>SUM(K19:K57)</f>
        <v>16820372.550000001</v>
      </c>
      <c r="L58" s="260">
        <f>SUM(L19:L57)</f>
        <v>3245717.6530403858</v>
      </c>
      <c r="M58" s="260">
        <f>SUM(M19:M57)</f>
        <v>18540389.200469986</v>
      </c>
      <c r="N58" s="261">
        <f>SUM(N19:N57)</f>
        <v>31710309.861759227</v>
      </c>
      <c r="O58" s="256">
        <f>SUM(O19:O57)</f>
        <v>70316789.265269592</v>
      </c>
    </row>
    <row r="59" spans="1:15" ht="13.8" thickBot="1">
      <c r="A59" s="295">
        <v>1</v>
      </c>
      <c r="B59" s="295">
        <v>2</v>
      </c>
      <c r="C59" s="295">
        <v>3</v>
      </c>
      <c r="D59" s="295">
        <v>5</v>
      </c>
      <c r="E59" s="295">
        <v>6</v>
      </c>
      <c r="F59" s="295">
        <v>7</v>
      </c>
      <c r="J59" s="259" t="s">
        <v>52</v>
      </c>
      <c r="K59" s="260">
        <f>K58+K18</f>
        <v>42050931.380000003</v>
      </c>
      <c r="L59" s="260">
        <f>L58+L18</f>
        <v>14841505.195884276</v>
      </c>
      <c r="M59" s="260">
        <f>M58+M18</f>
        <v>40847989.631720066</v>
      </c>
      <c r="N59" s="261">
        <f>N58+N18</f>
        <v>63775774.616678193</v>
      </c>
      <c r="O59" s="256">
        <f>O58+O18</f>
        <v>161516200.82428253</v>
      </c>
    </row>
    <row r="60" spans="1:15" ht="48" customHeight="1">
      <c r="B60" s="296"/>
      <c r="C60" s="297" t="s">
        <v>136</v>
      </c>
      <c r="D60" s="297" t="s">
        <v>144</v>
      </c>
      <c r="E60" s="297" t="s">
        <v>149</v>
      </c>
      <c r="F60" s="297" t="s">
        <v>164</v>
      </c>
    </row>
    <row r="79" spans="2:8">
      <c r="B79" s="337" t="s">
        <v>0</v>
      </c>
      <c r="C79" s="338" t="s">
        <v>235</v>
      </c>
      <c r="D79" s="337" t="s">
        <v>233</v>
      </c>
      <c r="E79" s="337" t="s">
        <v>236</v>
      </c>
      <c r="F79" s="337" t="s">
        <v>234</v>
      </c>
      <c r="H79" s="9"/>
    </row>
    <row r="80" spans="2:8">
      <c r="B80" s="9" t="s">
        <v>1</v>
      </c>
      <c r="C80" s="336">
        <v>44562</v>
      </c>
      <c r="D80" s="9" t="s">
        <v>136</v>
      </c>
      <c r="E80" s="9" t="str">
        <f t="shared" ref="E80:E143" si="12">"01 ENERO"</f>
        <v>01 ENERO</v>
      </c>
      <c r="F80" s="9">
        <f t="shared" ref="F80:F111" si="13">C6</f>
        <v>396185.49175922532</v>
      </c>
      <c r="H80" s="9"/>
    </row>
    <row r="81" spans="2:8">
      <c r="B81" s="9" t="s">
        <v>2</v>
      </c>
      <c r="C81" s="336">
        <v>44562</v>
      </c>
      <c r="D81" s="9" t="s">
        <v>136</v>
      </c>
      <c r="E81" s="9" t="str">
        <f t="shared" si="12"/>
        <v>01 ENERO</v>
      </c>
      <c r="F81" s="9">
        <f t="shared" si="13"/>
        <v>404808.11</v>
      </c>
      <c r="H81" s="9"/>
    </row>
    <row r="82" spans="2:8">
      <c r="B82" s="9" t="s">
        <v>3</v>
      </c>
      <c r="C82" s="336">
        <v>44562</v>
      </c>
      <c r="D82" s="9" t="s">
        <v>136</v>
      </c>
      <c r="E82" s="9" t="str">
        <f t="shared" si="12"/>
        <v>01 ENERO</v>
      </c>
      <c r="F82" s="9">
        <f t="shared" si="13"/>
        <v>363068.7</v>
      </c>
      <c r="H82" s="9"/>
    </row>
    <row r="83" spans="2:8">
      <c r="B83" s="9" t="s">
        <v>4</v>
      </c>
      <c r="C83" s="336">
        <v>44562</v>
      </c>
      <c r="D83" s="9" t="s">
        <v>136</v>
      </c>
      <c r="E83" s="9" t="str">
        <f t="shared" si="12"/>
        <v>01 ENERO</v>
      </c>
      <c r="F83" s="9">
        <f t="shared" si="13"/>
        <v>1079126.82</v>
      </c>
      <c r="H83" s="9"/>
    </row>
    <row r="84" spans="2:8">
      <c r="B84" s="9" t="s">
        <v>5</v>
      </c>
      <c r="C84" s="336">
        <v>44562</v>
      </c>
      <c r="D84" s="9" t="s">
        <v>136</v>
      </c>
      <c r="E84" s="9" t="str">
        <f t="shared" si="12"/>
        <v>01 ENERO</v>
      </c>
      <c r="F84" s="9">
        <f t="shared" si="13"/>
        <v>714377.19</v>
      </c>
      <c r="H84" s="9"/>
    </row>
    <row r="85" spans="2:8">
      <c r="B85" s="9" t="s">
        <v>6</v>
      </c>
      <c r="C85" s="336">
        <v>44562</v>
      </c>
      <c r="D85" s="9" t="s">
        <v>136</v>
      </c>
      <c r="E85" s="9" t="str">
        <f t="shared" si="12"/>
        <v>01 ENERO</v>
      </c>
      <c r="F85" s="9">
        <f t="shared" si="13"/>
        <v>4094002.8036754755</v>
      </c>
      <c r="H85" s="9"/>
    </row>
    <row r="86" spans="2:8">
      <c r="B86" s="9" t="s">
        <v>7</v>
      </c>
      <c r="C86" s="336">
        <v>44562</v>
      </c>
      <c r="D86" s="9" t="s">
        <v>136</v>
      </c>
      <c r="E86" s="9" t="str">
        <f t="shared" si="12"/>
        <v>01 ENERO</v>
      </c>
      <c r="F86" s="9">
        <f t="shared" si="13"/>
        <v>650172.46</v>
      </c>
      <c r="H86" s="9"/>
    </row>
    <row r="87" spans="2:8">
      <c r="B87" s="9" t="s">
        <v>8</v>
      </c>
      <c r="C87" s="336">
        <v>44562</v>
      </c>
      <c r="D87" s="9" t="s">
        <v>136</v>
      </c>
      <c r="E87" s="9" t="str">
        <f t="shared" si="12"/>
        <v>01 ENERO</v>
      </c>
      <c r="F87" s="9">
        <f t="shared" si="13"/>
        <v>410704.47</v>
      </c>
      <c r="H87" s="9"/>
    </row>
    <row r="88" spans="2:8">
      <c r="B88" s="9" t="s">
        <v>9</v>
      </c>
      <c r="C88" s="336">
        <v>44562</v>
      </c>
      <c r="D88" s="9" t="s">
        <v>136</v>
      </c>
      <c r="E88" s="9" t="str">
        <f t="shared" si="12"/>
        <v>01 ENERO</v>
      </c>
      <c r="F88" s="9">
        <f t="shared" si="13"/>
        <v>1034162.3521268188</v>
      </c>
      <c r="H88" s="9"/>
    </row>
    <row r="89" spans="2:8">
      <c r="B89" s="9" t="s">
        <v>10</v>
      </c>
      <c r="C89" s="336">
        <v>44562</v>
      </c>
      <c r="D89" s="9" t="s">
        <v>136</v>
      </c>
      <c r="E89" s="9" t="str">
        <f t="shared" si="12"/>
        <v>01 ENERO</v>
      </c>
      <c r="F89" s="9">
        <f t="shared" si="13"/>
        <v>2541358.8199999998</v>
      </c>
      <c r="H89" s="9"/>
    </row>
    <row r="90" spans="2:8">
      <c r="B90" s="9" t="s">
        <v>189</v>
      </c>
      <c r="C90" s="336">
        <v>44562</v>
      </c>
      <c r="D90" s="9" t="s">
        <v>136</v>
      </c>
      <c r="E90" s="9" t="str">
        <f t="shared" si="12"/>
        <v>01 ENERO</v>
      </c>
      <c r="F90" s="9">
        <f t="shared" si="13"/>
        <v>488456.01</v>
      </c>
      <c r="H90" s="9"/>
    </row>
    <row r="91" spans="2:8">
      <c r="B91" s="9" t="s">
        <v>12</v>
      </c>
      <c r="C91" s="336">
        <v>44562</v>
      </c>
      <c r="D91" s="9" t="s">
        <v>136</v>
      </c>
      <c r="E91" s="9" t="str">
        <f t="shared" si="12"/>
        <v>01 ENERO</v>
      </c>
      <c r="F91" s="9">
        <f t="shared" si="13"/>
        <v>543192.76</v>
      </c>
      <c r="H91" s="9"/>
    </row>
    <row r="92" spans="2:8">
      <c r="B92" s="9" t="s">
        <v>13</v>
      </c>
      <c r="C92" s="336">
        <v>44562</v>
      </c>
      <c r="D92" s="9" t="s">
        <v>136</v>
      </c>
      <c r="E92" s="9" t="str">
        <f t="shared" si="12"/>
        <v>01 ENERO</v>
      </c>
      <c r="F92" s="9">
        <f t="shared" si="13"/>
        <v>1786224.17</v>
      </c>
      <c r="H92" s="9"/>
    </row>
    <row r="93" spans="2:8">
      <c r="B93" s="9" t="s">
        <v>14</v>
      </c>
      <c r="C93" s="336">
        <v>44562</v>
      </c>
      <c r="D93" s="9" t="s">
        <v>136</v>
      </c>
      <c r="E93" s="9" t="str">
        <f t="shared" si="12"/>
        <v>01 ENERO</v>
      </c>
      <c r="F93" s="9">
        <f t="shared" si="13"/>
        <v>1096012.79</v>
      </c>
      <c r="H93" s="9"/>
    </row>
    <row r="94" spans="2:8">
      <c r="B94" s="9" t="s">
        <v>15</v>
      </c>
      <c r="C94" s="336">
        <v>44562</v>
      </c>
      <c r="D94" s="9" t="s">
        <v>136</v>
      </c>
      <c r="E94" s="9" t="str">
        <f t="shared" si="12"/>
        <v>01 ENERO</v>
      </c>
      <c r="F94" s="9">
        <f t="shared" si="13"/>
        <v>362075.41</v>
      </c>
      <c r="H94" s="9"/>
    </row>
    <row r="95" spans="2:8">
      <c r="B95" s="9" t="s">
        <v>16</v>
      </c>
      <c r="C95" s="336">
        <v>44562</v>
      </c>
      <c r="D95" s="9" t="s">
        <v>136</v>
      </c>
      <c r="E95" s="9" t="str">
        <f t="shared" si="12"/>
        <v>01 ENERO</v>
      </c>
      <c r="F95" s="9">
        <f t="shared" si="13"/>
        <v>402145.25</v>
      </c>
      <c r="H95" s="9"/>
    </row>
    <row r="96" spans="2:8">
      <c r="B96" s="9" t="s">
        <v>17</v>
      </c>
      <c r="C96" s="336">
        <v>44562</v>
      </c>
      <c r="D96" s="9" t="s">
        <v>136</v>
      </c>
      <c r="E96" s="9" t="str">
        <f t="shared" si="12"/>
        <v>01 ENERO</v>
      </c>
      <c r="F96" s="9">
        <f t="shared" si="13"/>
        <v>1197772.42</v>
      </c>
      <c r="H96" s="9"/>
    </row>
    <row r="97" spans="2:8">
      <c r="B97" s="9" t="s">
        <v>18</v>
      </c>
      <c r="C97" s="336">
        <v>44562</v>
      </c>
      <c r="D97" s="9" t="s">
        <v>136</v>
      </c>
      <c r="E97" s="9" t="str">
        <f t="shared" si="12"/>
        <v>01 ENERO</v>
      </c>
      <c r="F97" s="9">
        <f t="shared" si="13"/>
        <v>2608792.0286574494</v>
      </c>
      <c r="H97" s="9"/>
    </row>
    <row r="98" spans="2:8">
      <c r="B98" s="9" t="s">
        <v>19</v>
      </c>
      <c r="C98" s="336">
        <v>44562</v>
      </c>
      <c r="D98" s="9" t="s">
        <v>136</v>
      </c>
      <c r="E98" s="9" t="str">
        <f t="shared" si="12"/>
        <v>01 ENERO</v>
      </c>
      <c r="F98" s="9">
        <f t="shared" si="13"/>
        <v>449696.48</v>
      </c>
      <c r="H98" s="9"/>
    </row>
    <row r="99" spans="2:8">
      <c r="B99" s="9" t="s">
        <v>20</v>
      </c>
      <c r="C99" s="336">
        <v>44562</v>
      </c>
      <c r="D99" s="9" t="s">
        <v>136</v>
      </c>
      <c r="E99" s="9" t="str">
        <f t="shared" si="12"/>
        <v>01 ENERO</v>
      </c>
      <c r="F99" s="9">
        <f t="shared" si="13"/>
        <v>3090046.630378949</v>
      </c>
      <c r="H99" s="9"/>
    </row>
    <row r="100" spans="2:8">
      <c r="B100" s="9" t="s">
        <v>21</v>
      </c>
      <c r="C100" s="336">
        <v>44562</v>
      </c>
      <c r="D100" s="9" t="s">
        <v>136</v>
      </c>
      <c r="E100" s="9" t="str">
        <f t="shared" si="12"/>
        <v>01 ENERO</v>
      </c>
      <c r="F100" s="9">
        <f t="shared" si="13"/>
        <v>631511.24</v>
      </c>
      <c r="H100" s="9"/>
    </row>
    <row r="101" spans="2:8">
      <c r="B101" s="9" t="s">
        <v>22</v>
      </c>
      <c r="C101" s="336">
        <v>44562</v>
      </c>
      <c r="D101" s="9" t="s">
        <v>136</v>
      </c>
      <c r="E101" s="9" t="str">
        <f t="shared" si="12"/>
        <v>01 ENERO</v>
      </c>
      <c r="F101" s="9">
        <f t="shared" si="13"/>
        <v>371543.39</v>
      </c>
      <c r="H101" s="9"/>
    </row>
    <row r="102" spans="2:8">
      <c r="B102" s="9" t="s">
        <v>23</v>
      </c>
      <c r="C102" s="336">
        <v>44562</v>
      </c>
      <c r="D102" s="9" t="s">
        <v>136</v>
      </c>
      <c r="E102" s="9" t="str">
        <f t="shared" si="12"/>
        <v>01 ENERO</v>
      </c>
      <c r="F102" s="9">
        <f t="shared" si="13"/>
        <v>466096.37</v>
      </c>
      <c r="H102" s="9"/>
    </row>
    <row r="103" spans="2:8">
      <c r="B103" s="9" t="s">
        <v>24</v>
      </c>
      <c r="C103" s="336">
        <v>44562</v>
      </c>
      <c r="D103" s="9" t="s">
        <v>136</v>
      </c>
      <c r="E103" s="9" t="str">
        <f t="shared" si="12"/>
        <v>01 ENERO</v>
      </c>
      <c r="F103" s="9">
        <f t="shared" si="13"/>
        <v>2492138.02</v>
      </c>
      <c r="H103" s="9"/>
    </row>
    <row r="104" spans="2:8">
      <c r="B104" s="9" t="s">
        <v>25</v>
      </c>
      <c r="C104" s="336">
        <v>44562</v>
      </c>
      <c r="D104" s="9" t="s">
        <v>136</v>
      </c>
      <c r="E104" s="9" t="str">
        <f t="shared" si="12"/>
        <v>01 ENERO</v>
      </c>
      <c r="F104" s="9">
        <f t="shared" si="13"/>
        <v>4017691.1125325831</v>
      </c>
      <c r="H104" s="9"/>
    </row>
    <row r="105" spans="2:8">
      <c r="B105" s="9" t="s">
        <v>26</v>
      </c>
      <c r="C105" s="336">
        <v>44562</v>
      </c>
      <c r="D105" s="9" t="s">
        <v>136</v>
      </c>
      <c r="E105" s="9" t="str">
        <f t="shared" si="12"/>
        <v>01 ENERO</v>
      </c>
      <c r="F105" s="9">
        <f t="shared" si="13"/>
        <v>374734.6</v>
      </c>
      <c r="H105" s="9"/>
    </row>
    <row r="106" spans="2:8">
      <c r="B106" s="9" t="s">
        <v>27</v>
      </c>
      <c r="C106" s="336">
        <v>44562</v>
      </c>
      <c r="D106" s="9" t="s">
        <v>136</v>
      </c>
      <c r="E106" s="9" t="str">
        <f t="shared" si="12"/>
        <v>01 ENERO</v>
      </c>
      <c r="F106" s="9">
        <f t="shared" si="13"/>
        <v>673292.92</v>
      </c>
      <c r="H106" s="9"/>
    </row>
    <row r="107" spans="2:8">
      <c r="B107" s="9" t="s">
        <v>28</v>
      </c>
      <c r="C107" s="336">
        <v>44562</v>
      </c>
      <c r="D107" s="9" t="s">
        <v>136</v>
      </c>
      <c r="E107" s="9" t="str">
        <f t="shared" si="12"/>
        <v>01 ENERO</v>
      </c>
      <c r="F107" s="9">
        <f t="shared" si="13"/>
        <v>362624.89</v>
      </c>
      <c r="H107" s="9"/>
    </row>
    <row r="108" spans="2:8">
      <c r="B108" s="9" t="s">
        <v>29</v>
      </c>
      <c r="C108" s="336">
        <v>44562</v>
      </c>
      <c r="D108" s="9" t="s">
        <v>136</v>
      </c>
      <c r="E108" s="9" t="str">
        <f t="shared" si="12"/>
        <v>01 ENERO</v>
      </c>
      <c r="F108" s="9">
        <f t="shared" si="13"/>
        <v>481819.97</v>
      </c>
      <c r="H108" s="9"/>
    </row>
    <row r="109" spans="2:8">
      <c r="B109" s="9" t="s">
        <v>30</v>
      </c>
      <c r="C109" s="336">
        <v>44562</v>
      </c>
      <c r="D109" s="9" t="s">
        <v>136</v>
      </c>
      <c r="E109" s="9" t="str">
        <f t="shared" si="12"/>
        <v>01 ENERO</v>
      </c>
      <c r="F109" s="9">
        <f t="shared" si="13"/>
        <v>403032.87</v>
      </c>
      <c r="H109" s="9"/>
    </row>
    <row r="110" spans="2:8">
      <c r="B110" s="9" t="s">
        <v>31</v>
      </c>
      <c r="C110" s="336">
        <v>44562</v>
      </c>
      <c r="D110" s="9" t="s">
        <v>136</v>
      </c>
      <c r="E110" s="9" t="str">
        <f t="shared" si="12"/>
        <v>01 ENERO</v>
      </c>
      <c r="F110" s="9">
        <f t="shared" si="13"/>
        <v>3034535.7612869418</v>
      </c>
      <c r="H110" s="9"/>
    </row>
    <row r="111" spans="2:8">
      <c r="B111" s="9" t="s">
        <v>32</v>
      </c>
      <c r="C111" s="336">
        <v>44562</v>
      </c>
      <c r="D111" s="9" t="s">
        <v>136</v>
      </c>
      <c r="E111" s="9" t="str">
        <f t="shared" si="12"/>
        <v>01 ENERO</v>
      </c>
      <c r="F111" s="9">
        <f t="shared" si="13"/>
        <v>446420.72</v>
      </c>
      <c r="H111" s="9"/>
    </row>
    <row r="112" spans="2:8">
      <c r="B112" s="9" t="s">
        <v>33</v>
      </c>
      <c r="C112" s="336">
        <v>44562</v>
      </c>
      <c r="D112" s="9" t="s">
        <v>136</v>
      </c>
      <c r="E112" s="9" t="str">
        <f t="shared" si="12"/>
        <v>01 ENERO</v>
      </c>
      <c r="F112" s="9">
        <f t="shared" ref="F112:F130" si="14">C38</f>
        <v>2122654.4</v>
      </c>
      <c r="H112" s="9"/>
    </row>
    <row r="113" spans="2:8">
      <c r="B113" s="9" t="s">
        <v>34</v>
      </c>
      <c r="C113" s="336">
        <v>44562</v>
      </c>
      <c r="D113" s="9" t="s">
        <v>136</v>
      </c>
      <c r="E113" s="9" t="str">
        <f t="shared" si="12"/>
        <v>01 ENERO</v>
      </c>
      <c r="F113" s="9">
        <f t="shared" si="14"/>
        <v>441517.66</v>
      </c>
      <c r="H113" s="9"/>
    </row>
    <row r="114" spans="2:8">
      <c r="B114" s="9" t="s">
        <v>35</v>
      </c>
      <c r="C114" s="336">
        <v>44562</v>
      </c>
      <c r="D114" s="9" t="s">
        <v>136</v>
      </c>
      <c r="E114" s="9" t="str">
        <f t="shared" si="12"/>
        <v>01 ENERO</v>
      </c>
      <c r="F114" s="9">
        <f t="shared" si="14"/>
        <v>364674.88</v>
      </c>
      <c r="H114" s="9"/>
    </row>
    <row r="115" spans="2:8">
      <c r="B115" s="9" t="s">
        <v>36</v>
      </c>
      <c r="C115" s="336">
        <v>44562</v>
      </c>
      <c r="D115" s="9" t="s">
        <v>136</v>
      </c>
      <c r="E115" s="9" t="str">
        <f t="shared" si="12"/>
        <v>01 ENERO</v>
      </c>
      <c r="F115" s="9">
        <f t="shared" si="14"/>
        <v>495049.78</v>
      </c>
      <c r="H115" s="9"/>
    </row>
    <row r="116" spans="2:8">
      <c r="B116" s="9" t="s">
        <v>37</v>
      </c>
      <c r="C116" s="336">
        <v>44562</v>
      </c>
      <c r="D116" s="9" t="s">
        <v>136</v>
      </c>
      <c r="E116" s="9" t="str">
        <f t="shared" si="12"/>
        <v>01 ENERO</v>
      </c>
      <c r="F116" s="9">
        <f t="shared" si="14"/>
        <v>461151.04</v>
      </c>
      <c r="H116" s="9"/>
    </row>
    <row r="117" spans="2:8">
      <c r="B117" s="9" t="s">
        <v>38</v>
      </c>
      <c r="C117" s="336">
        <v>44562</v>
      </c>
      <c r="D117" s="9" t="s">
        <v>136</v>
      </c>
      <c r="E117" s="9" t="str">
        <f t="shared" si="12"/>
        <v>01 ENERO</v>
      </c>
      <c r="F117" s="9">
        <f t="shared" si="14"/>
        <v>1758348.58</v>
      </c>
      <c r="H117" s="9"/>
    </row>
    <row r="118" spans="2:8">
      <c r="B118" s="9" t="s">
        <v>39</v>
      </c>
      <c r="C118" s="336">
        <v>44562</v>
      </c>
      <c r="D118" s="9" t="s">
        <v>136</v>
      </c>
      <c r="E118" s="9" t="str">
        <f t="shared" si="12"/>
        <v>01 ENERO</v>
      </c>
      <c r="F118" s="9">
        <f t="shared" si="14"/>
        <v>6881175.4702734333</v>
      </c>
      <c r="H118" s="9"/>
    </row>
    <row r="119" spans="2:8">
      <c r="B119" s="9" t="s">
        <v>40</v>
      </c>
      <c r="C119" s="336">
        <v>44562</v>
      </c>
      <c r="D119" s="9" t="s">
        <v>136</v>
      </c>
      <c r="E119" s="9" t="str">
        <f t="shared" si="12"/>
        <v>01 ENERO</v>
      </c>
      <c r="F119" s="9">
        <f t="shared" si="14"/>
        <v>352480.63</v>
      </c>
      <c r="H119" s="9"/>
    </row>
    <row r="120" spans="2:8">
      <c r="B120" s="9" t="s">
        <v>41</v>
      </c>
      <c r="C120" s="336">
        <v>44562</v>
      </c>
      <c r="D120" s="9" t="s">
        <v>136</v>
      </c>
      <c r="E120" s="9" t="str">
        <f t="shared" si="12"/>
        <v>01 ENERO</v>
      </c>
      <c r="F120" s="9">
        <f t="shared" si="14"/>
        <v>3453201.2</v>
      </c>
      <c r="H120" s="9"/>
    </row>
    <row r="121" spans="2:8">
      <c r="B121" s="9" t="s">
        <v>42</v>
      </c>
      <c r="C121" s="336">
        <v>44562</v>
      </c>
      <c r="D121" s="9" t="s">
        <v>136</v>
      </c>
      <c r="E121" s="9" t="str">
        <f t="shared" si="12"/>
        <v>01 ENERO</v>
      </c>
      <c r="F121" s="9">
        <f t="shared" si="14"/>
        <v>447223.81</v>
      </c>
      <c r="H121" s="9"/>
    </row>
    <row r="122" spans="2:8">
      <c r="B122" s="9" t="s">
        <v>43</v>
      </c>
      <c r="C122" s="336">
        <v>44562</v>
      </c>
      <c r="D122" s="9" t="s">
        <v>136</v>
      </c>
      <c r="E122" s="9" t="str">
        <f t="shared" si="12"/>
        <v>01 ENERO</v>
      </c>
      <c r="F122" s="9">
        <f t="shared" si="14"/>
        <v>383568.57</v>
      </c>
      <c r="H122" s="9"/>
    </row>
    <row r="123" spans="2:8">
      <c r="B123" s="9" t="s">
        <v>44</v>
      </c>
      <c r="C123" s="336">
        <v>44562</v>
      </c>
      <c r="D123" s="9" t="s">
        <v>136</v>
      </c>
      <c r="E123" s="9" t="str">
        <f t="shared" si="12"/>
        <v>01 ENERO</v>
      </c>
      <c r="F123" s="9">
        <f t="shared" si="14"/>
        <v>1066869.17</v>
      </c>
      <c r="H123" s="9"/>
    </row>
    <row r="124" spans="2:8">
      <c r="B124" s="9" t="s">
        <v>45</v>
      </c>
      <c r="C124" s="336">
        <v>44562</v>
      </c>
      <c r="D124" s="9" t="s">
        <v>136</v>
      </c>
      <c r="E124" s="9" t="str">
        <f t="shared" si="12"/>
        <v>01 ENERO</v>
      </c>
      <c r="F124" s="9">
        <f t="shared" si="14"/>
        <v>830387.62307916302</v>
      </c>
      <c r="H124" s="9"/>
    </row>
    <row r="125" spans="2:8">
      <c r="B125" s="9" t="s">
        <v>46</v>
      </c>
      <c r="C125" s="336">
        <v>44562</v>
      </c>
      <c r="D125" s="9" t="s">
        <v>136</v>
      </c>
      <c r="E125" s="9" t="str">
        <f t="shared" si="12"/>
        <v>01 ENERO</v>
      </c>
      <c r="F125" s="9">
        <f t="shared" si="14"/>
        <v>2694687.7945156079</v>
      </c>
      <c r="H125" s="9"/>
    </row>
    <row r="126" spans="2:8">
      <c r="B126" s="9" t="s">
        <v>47</v>
      </c>
      <c r="C126" s="336">
        <v>44562</v>
      </c>
      <c r="D126" s="9" t="s">
        <v>136</v>
      </c>
      <c r="E126" s="9" t="str">
        <f t="shared" si="12"/>
        <v>01 ENERO</v>
      </c>
      <c r="F126" s="9">
        <f t="shared" si="14"/>
        <v>1090486.693191072</v>
      </c>
      <c r="H126" s="9"/>
    </row>
    <row r="127" spans="2:8">
      <c r="B127" s="9" t="s">
        <v>48</v>
      </c>
      <c r="C127" s="336">
        <v>44562</v>
      </c>
      <c r="D127" s="9" t="s">
        <v>136</v>
      </c>
      <c r="E127" s="9" t="str">
        <f t="shared" si="12"/>
        <v>01 ENERO</v>
      </c>
      <c r="F127" s="9">
        <f t="shared" si="14"/>
        <v>2088152.7803923427</v>
      </c>
      <c r="H127" s="9"/>
    </row>
    <row r="128" spans="2:8">
      <c r="B128" s="9" t="s">
        <v>49</v>
      </c>
      <c r="C128" s="336">
        <v>44562</v>
      </c>
      <c r="D128" s="9" t="s">
        <v>136</v>
      </c>
      <c r="E128" s="9" t="str">
        <f t="shared" si="12"/>
        <v>01 ENERO</v>
      </c>
      <c r="F128" s="9">
        <f t="shared" si="14"/>
        <v>601343.70480912901</v>
      </c>
      <c r="H128" s="9"/>
    </row>
    <row r="129" spans="2:8">
      <c r="B129" s="9" t="s">
        <v>50</v>
      </c>
      <c r="C129" s="336">
        <v>44562</v>
      </c>
      <c r="D129" s="9" t="s">
        <v>136</v>
      </c>
      <c r="E129" s="9" t="str">
        <f t="shared" si="12"/>
        <v>01 ENERO</v>
      </c>
      <c r="F129" s="9">
        <f t="shared" si="14"/>
        <v>366133.11</v>
      </c>
      <c r="H129" s="9"/>
    </row>
    <row r="130" spans="2:8">
      <c r="B130" s="9" t="s">
        <v>51</v>
      </c>
      <c r="C130" s="336">
        <v>44562</v>
      </c>
      <c r="D130" s="9" t="s">
        <v>136</v>
      </c>
      <c r="E130" s="9" t="str">
        <f t="shared" si="12"/>
        <v>01 ENERO</v>
      </c>
      <c r="F130" s="9">
        <f t="shared" si="14"/>
        <v>408844.69</v>
      </c>
      <c r="H130" s="9"/>
    </row>
    <row r="131" spans="2:8">
      <c r="B131" s="9" t="s">
        <v>1</v>
      </c>
      <c r="C131" s="336">
        <v>44562</v>
      </c>
      <c r="D131" s="9" t="s">
        <v>144</v>
      </c>
      <c r="E131" s="9" t="str">
        <f t="shared" si="12"/>
        <v>01 ENERO</v>
      </c>
      <c r="F131" s="9">
        <f>D6</f>
        <v>253759.31</v>
      </c>
      <c r="H131" s="9"/>
    </row>
    <row r="132" spans="2:8">
      <c r="B132" s="9" t="s">
        <v>2</v>
      </c>
      <c r="C132" s="336">
        <v>44562</v>
      </c>
      <c r="D132" s="9" t="s">
        <v>144</v>
      </c>
      <c r="E132" s="9" t="str">
        <f t="shared" si="12"/>
        <v>01 ENERO</v>
      </c>
      <c r="F132" s="9">
        <f t="shared" ref="F132:F181" si="15">D7</f>
        <v>285189.83</v>
      </c>
      <c r="H132" s="9"/>
    </row>
    <row r="133" spans="2:8">
      <c r="B133" s="9" t="s">
        <v>3</v>
      </c>
      <c r="C133" s="336">
        <v>44562</v>
      </c>
      <c r="D133" s="9" t="s">
        <v>144</v>
      </c>
      <c r="E133" s="9" t="str">
        <f t="shared" si="12"/>
        <v>01 ENERO</v>
      </c>
      <c r="F133" s="9">
        <f t="shared" si="15"/>
        <v>301523.5</v>
      </c>
      <c r="H133" s="9"/>
    </row>
    <row r="134" spans="2:8">
      <c r="B134" s="9" t="s">
        <v>4</v>
      </c>
      <c r="C134" s="336">
        <v>44562</v>
      </c>
      <c r="D134" s="9" t="s">
        <v>144</v>
      </c>
      <c r="E134" s="9" t="str">
        <f t="shared" si="12"/>
        <v>01 ENERO</v>
      </c>
      <c r="F134" s="9">
        <f t="shared" si="15"/>
        <v>550069.63</v>
      </c>
      <c r="H134" s="9"/>
    </row>
    <row r="135" spans="2:8">
      <c r="B135" s="9" t="s">
        <v>5</v>
      </c>
      <c r="C135" s="336">
        <v>44562</v>
      </c>
      <c r="D135" s="9" t="s">
        <v>144</v>
      </c>
      <c r="E135" s="9" t="str">
        <f t="shared" si="12"/>
        <v>01 ENERO</v>
      </c>
      <c r="F135" s="9">
        <f t="shared" si="15"/>
        <v>489620.72</v>
      </c>
      <c r="H135" s="9"/>
    </row>
    <row r="136" spans="2:8">
      <c r="B136" s="9" t="s">
        <v>6</v>
      </c>
      <c r="C136" s="336">
        <v>44562</v>
      </c>
      <c r="D136" s="9" t="s">
        <v>144</v>
      </c>
      <c r="E136" s="9" t="str">
        <f t="shared" si="12"/>
        <v>01 ENERO</v>
      </c>
      <c r="F136" s="9">
        <f t="shared" si="15"/>
        <v>2404532.6</v>
      </c>
      <c r="H136" s="9"/>
    </row>
    <row r="137" spans="2:8">
      <c r="B137" s="9" t="s">
        <v>7</v>
      </c>
      <c r="C137" s="336">
        <v>44562</v>
      </c>
      <c r="D137" s="9" t="s">
        <v>144</v>
      </c>
      <c r="E137" s="9" t="str">
        <f t="shared" si="12"/>
        <v>01 ENERO</v>
      </c>
      <c r="F137" s="9">
        <f t="shared" si="15"/>
        <v>466950.3</v>
      </c>
      <c r="H137" s="9"/>
    </row>
    <row r="138" spans="2:8">
      <c r="B138" s="9" t="s">
        <v>8</v>
      </c>
      <c r="C138" s="336">
        <v>44562</v>
      </c>
      <c r="D138" s="9" t="s">
        <v>144</v>
      </c>
      <c r="E138" s="9" t="str">
        <f t="shared" si="12"/>
        <v>01 ENERO</v>
      </c>
      <c r="F138" s="9">
        <f t="shared" si="15"/>
        <v>288264.65999999997</v>
      </c>
      <c r="H138" s="9"/>
    </row>
    <row r="139" spans="2:8">
      <c r="B139" s="9" t="s">
        <v>9</v>
      </c>
      <c r="C139" s="336">
        <v>44562</v>
      </c>
      <c r="D139" s="9" t="s">
        <v>144</v>
      </c>
      <c r="E139" s="9" t="str">
        <f t="shared" si="12"/>
        <v>01 ENERO</v>
      </c>
      <c r="F139" s="9">
        <f t="shared" si="15"/>
        <v>927766.96</v>
      </c>
      <c r="H139" s="9"/>
    </row>
    <row r="140" spans="2:8">
      <c r="B140" s="9" t="s">
        <v>10</v>
      </c>
      <c r="C140" s="336">
        <v>44562</v>
      </c>
      <c r="D140" s="9" t="s">
        <v>144</v>
      </c>
      <c r="E140" s="9" t="str">
        <f t="shared" si="12"/>
        <v>01 ENERO</v>
      </c>
      <c r="F140" s="9">
        <f t="shared" si="15"/>
        <v>729205.64</v>
      </c>
      <c r="H140" s="9"/>
    </row>
    <row r="141" spans="2:8">
      <c r="B141" s="9" t="s">
        <v>189</v>
      </c>
      <c r="C141" s="336">
        <v>44562</v>
      </c>
      <c r="D141" s="9" t="s">
        <v>144</v>
      </c>
      <c r="E141" s="9" t="str">
        <f t="shared" si="12"/>
        <v>01 ENERO</v>
      </c>
      <c r="F141" s="9">
        <f t="shared" si="15"/>
        <v>406480.86</v>
      </c>
      <c r="H141" s="9"/>
    </row>
    <row r="142" spans="2:8">
      <c r="B142" s="9" t="s">
        <v>12</v>
      </c>
      <c r="C142" s="336">
        <v>44562</v>
      </c>
      <c r="D142" s="9" t="s">
        <v>144</v>
      </c>
      <c r="E142" s="9" t="str">
        <f t="shared" si="12"/>
        <v>01 ENERO</v>
      </c>
      <c r="F142" s="9">
        <f t="shared" si="15"/>
        <v>464461.06</v>
      </c>
      <c r="H142" s="9"/>
    </row>
    <row r="143" spans="2:8">
      <c r="B143" s="9" t="s">
        <v>13</v>
      </c>
      <c r="C143" s="336">
        <v>44562</v>
      </c>
      <c r="D143" s="9" t="s">
        <v>144</v>
      </c>
      <c r="E143" s="9" t="str">
        <f t="shared" si="12"/>
        <v>01 ENERO</v>
      </c>
      <c r="F143" s="9">
        <f t="shared" si="15"/>
        <v>597756.61</v>
      </c>
      <c r="H143" s="9"/>
    </row>
    <row r="144" spans="2:8">
      <c r="B144" s="9" t="s">
        <v>14</v>
      </c>
      <c r="C144" s="336">
        <v>44562</v>
      </c>
      <c r="D144" s="9" t="s">
        <v>144</v>
      </c>
      <c r="E144" s="9" t="str">
        <f t="shared" ref="E144:E207" si="16">"01 ENERO"</f>
        <v>01 ENERO</v>
      </c>
      <c r="F144" s="9">
        <f t="shared" si="15"/>
        <v>772441.09</v>
      </c>
      <c r="H144" s="9"/>
    </row>
    <row r="145" spans="2:8">
      <c r="B145" s="9" t="s">
        <v>15</v>
      </c>
      <c r="C145" s="336">
        <v>44562</v>
      </c>
      <c r="D145" s="9" t="s">
        <v>144</v>
      </c>
      <c r="E145" s="9" t="str">
        <f t="shared" si="16"/>
        <v>01 ENERO</v>
      </c>
      <c r="F145" s="9">
        <f t="shared" si="15"/>
        <v>295989.15000000002</v>
      </c>
      <c r="H145" s="9"/>
    </row>
    <row r="146" spans="2:8">
      <c r="B146" s="9" t="s">
        <v>16</v>
      </c>
      <c r="C146" s="336">
        <v>44562</v>
      </c>
      <c r="D146" s="9" t="s">
        <v>144</v>
      </c>
      <c r="E146" s="9" t="str">
        <f t="shared" si="16"/>
        <v>01 ENERO</v>
      </c>
      <c r="F146" s="9">
        <f t="shared" si="15"/>
        <v>273554.7</v>
      </c>
      <c r="H146" s="9"/>
    </row>
    <row r="147" spans="2:8">
      <c r="B147" s="9" t="s">
        <v>17</v>
      </c>
      <c r="C147" s="336">
        <v>44562</v>
      </c>
      <c r="D147" s="9" t="s">
        <v>144</v>
      </c>
      <c r="E147" s="9" t="str">
        <f t="shared" si="16"/>
        <v>01 ENERO</v>
      </c>
      <c r="F147" s="9">
        <f t="shared" si="15"/>
        <v>735411.61</v>
      </c>
      <c r="H147" s="9"/>
    </row>
    <row r="148" spans="2:8">
      <c r="B148" s="9" t="s">
        <v>18</v>
      </c>
      <c r="C148" s="336">
        <v>44562</v>
      </c>
      <c r="D148" s="9" t="s">
        <v>144</v>
      </c>
      <c r="E148" s="9" t="str">
        <f t="shared" si="16"/>
        <v>01 ENERO</v>
      </c>
      <c r="F148" s="9">
        <f t="shared" si="15"/>
        <v>1447542.27</v>
      </c>
      <c r="H148" s="9"/>
    </row>
    <row r="149" spans="2:8">
      <c r="B149" s="9" t="s">
        <v>19</v>
      </c>
      <c r="C149" s="336">
        <v>44562</v>
      </c>
      <c r="D149" s="9" t="s">
        <v>144</v>
      </c>
      <c r="E149" s="9" t="str">
        <f t="shared" si="16"/>
        <v>01 ENERO</v>
      </c>
      <c r="F149" s="9">
        <f t="shared" si="15"/>
        <v>393857.52</v>
      </c>
      <c r="H149" s="9"/>
    </row>
    <row r="150" spans="2:8">
      <c r="B150" s="9" t="s">
        <v>20</v>
      </c>
      <c r="C150" s="336">
        <v>44562</v>
      </c>
      <c r="D150" s="9" t="s">
        <v>144</v>
      </c>
      <c r="E150" s="9" t="str">
        <f t="shared" si="16"/>
        <v>01 ENERO</v>
      </c>
      <c r="F150" s="9">
        <f t="shared" si="15"/>
        <v>1795596.49</v>
      </c>
      <c r="H150" s="9"/>
    </row>
    <row r="151" spans="2:8">
      <c r="B151" s="9" t="s">
        <v>21</v>
      </c>
      <c r="C151" s="336">
        <v>44562</v>
      </c>
      <c r="D151" s="9" t="s">
        <v>144</v>
      </c>
      <c r="E151" s="9" t="str">
        <f t="shared" si="16"/>
        <v>01 ENERO</v>
      </c>
      <c r="F151" s="9">
        <f t="shared" si="15"/>
        <v>456080.36</v>
      </c>
      <c r="H151" s="9"/>
    </row>
    <row r="152" spans="2:8">
      <c r="B152" s="9" t="s">
        <v>22</v>
      </c>
      <c r="C152" s="336">
        <v>44562</v>
      </c>
      <c r="D152" s="9" t="s">
        <v>144</v>
      </c>
      <c r="E152" s="9" t="str">
        <f t="shared" si="16"/>
        <v>01 ENERO</v>
      </c>
      <c r="F152" s="9">
        <f t="shared" si="15"/>
        <v>262497.89</v>
      </c>
      <c r="H152" s="9"/>
    </row>
    <row r="153" spans="2:8">
      <c r="B153" s="9" t="s">
        <v>23</v>
      </c>
      <c r="C153" s="336">
        <v>44562</v>
      </c>
      <c r="D153" s="9" t="s">
        <v>144</v>
      </c>
      <c r="E153" s="9" t="str">
        <f t="shared" si="16"/>
        <v>01 ENERO</v>
      </c>
      <c r="F153" s="9">
        <f t="shared" si="15"/>
        <v>350305.79</v>
      </c>
      <c r="H153" s="9"/>
    </row>
    <row r="154" spans="2:8">
      <c r="B154" s="9" t="s">
        <v>24</v>
      </c>
      <c r="C154" s="336">
        <v>44562</v>
      </c>
      <c r="D154" s="9" t="s">
        <v>144</v>
      </c>
      <c r="E154" s="9" t="str">
        <f t="shared" si="16"/>
        <v>01 ENERO</v>
      </c>
      <c r="F154" s="9">
        <f t="shared" si="15"/>
        <v>715115.31</v>
      </c>
      <c r="H154" s="9"/>
    </row>
    <row r="155" spans="2:8">
      <c r="B155" s="9" t="s">
        <v>25</v>
      </c>
      <c r="C155" s="336">
        <v>44562</v>
      </c>
      <c r="D155" s="9" t="s">
        <v>144</v>
      </c>
      <c r="E155" s="9" t="str">
        <f t="shared" si="16"/>
        <v>01 ENERO</v>
      </c>
      <c r="F155" s="9">
        <f t="shared" si="15"/>
        <v>2001641.31</v>
      </c>
      <c r="H155" s="9"/>
    </row>
    <row r="156" spans="2:8">
      <c r="B156" s="9" t="s">
        <v>26</v>
      </c>
      <c r="C156" s="336">
        <v>44562</v>
      </c>
      <c r="D156" s="9" t="s">
        <v>144</v>
      </c>
      <c r="E156" s="9" t="str">
        <f t="shared" si="16"/>
        <v>01 ENERO</v>
      </c>
      <c r="F156" s="9">
        <f t="shared" si="15"/>
        <v>264493.71000000002</v>
      </c>
      <c r="H156" s="9"/>
    </row>
    <row r="157" spans="2:8">
      <c r="B157" s="9" t="s">
        <v>27</v>
      </c>
      <c r="C157" s="336">
        <v>44562</v>
      </c>
      <c r="D157" s="9" t="s">
        <v>144</v>
      </c>
      <c r="E157" s="9" t="str">
        <f t="shared" si="16"/>
        <v>01 ENERO</v>
      </c>
      <c r="F157" s="9">
        <f t="shared" si="15"/>
        <v>308709.43</v>
      </c>
      <c r="H157" s="9"/>
    </row>
    <row r="158" spans="2:8">
      <c r="B158" s="9" t="s">
        <v>28</v>
      </c>
      <c r="C158" s="336">
        <v>44562</v>
      </c>
      <c r="D158" s="9" t="s">
        <v>144</v>
      </c>
      <c r="E158" s="9" t="str">
        <f t="shared" si="16"/>
        <v>01 ENERO</v>
      </c>
      <c r="F158" s="9">
        <f t="shared" si="15"/>
        <v>285860.99</v>
      </c>
      <c r="H158" s="9"/>
    </row>
    <row r="159" spans="2:8">
      <c r="B159" s="9" t="s">
        <v>29</v>
      </c>
      <c r="C159" s="336">
        <v>44562</v>
      </c>
      <c r="D159" s="9" t="s">
        <v>144</v>
      </c>
      <c r="E159" s="9" t="str">
        <f t="shared" si="16"/>
        <v>01 ENERO</v>
      </c>
      <c r="F159" s="9">
        <f t="shared" si="15"/>
        <v>297774.34000000003</v>
      </c>
      <c r="H159" s="9"/>
    </row>
    <row r="160" spans="2:8">
      <c r="B160" s="9" t="s">
        <v>30</v>
      </c>
      <c r="C160" s="336">
        <v>44562</v>
      </c>
      <c r="D160" s="9" t="s">
        <v>144</v>
      </c>
      <c r="E160" s="9" t="str">
        <f t="shared" si="16"/>
        <v>01 ENERO</v>
      </c>
      <c r="F160" s="9">
        <f t="shared" si="15"/>
        <v>301343.07</v>
      </c>
      <c r="H160" s="9"/>
    </row>
    <row r="161" spans="2:8">
      <c r="B161" s="9" t="s">
        <v>31</v>
      </c>
      <c r="C161" s="336">
        <v>44562</v>
      </c>
      <c r="D161" s="9" t="s">
        <v>144</v>
      </c>
      <c r="E161" s="9" t="str">
        <f t="shared" si="16"/>
        <v>01 ENERO</v>
      </c>
      <c r="F161" s="9">
        <f t="shared" si="15"/>
        <v>1632967.84</v>
      </c>
      <c r="H161" s="9"/>
    </row>
    <row r="162" spans="2:8">
      <c r="B162" s="9" t="s">
        <v>32</v>
      </c>
      <c r="C162" s="336">
        <v>44562</v>
      </c>
      <c r="D162" s="9" t="s">
        <v>144</v>
      </c>
      <c r="E162" s="9" t="str">
        <f t="shared" si="16"/>
        <v>01 ENERO</v>
      </c>
      <c r="F162" s="9">
        <f t="shared" si="15"/>
        <v>419905.69</v>
      </c>
      <c r="H162" s="9"/>
    </row>
    <row r="163" spans="2:8">
      <c r="B163" s="9" t="s">
        <v>33</v>
      </c>
      <c r="C163" s="336">
        <v>44562</v>
      </c>
      <c r="D163" s="9" t="s">
        <v>144</v>
      </c>
      <c r="E163" s="9" t="str">
        <f t="shared" si="16"/>
        <v>01 ENERO</v>
      </c>
      <c r="F163" s="9">
        <f t="shared" si="15"/>
        <v>787973.81</v>
      </c>
      <c r="H163" s="9"/>
    </row>
    <row r="164" spans="2:8">
      <c r="B164" s="9" t="s">
        <v>34</v>
      </c>
      <c r="C164" s="336">
        <v>44562</v>
      </c>
      <c r="D164" s="9" t="s">
        <v>144</v>
      </c>
      <c r="E164" s="9" t="str">
        <f t="shared" si="16"/>
        <v>01 ENERO</v>
      </c>
      <c r="F164" s="9">
        <f t="shared" si="15"/>
        <v>319490.76</v>
      </c>
      <c r="H164" s="9"/>
    </row>
    <row r="165" spans="2:8">
      <c r="B165" s="9" t="s">
        <v>35</v>
      </c>
      <c r="C165" s="336">
        <v>44562</v>
      </c>
      <c r="D165" s="9" t="s">
        <v>144</v>
      </c>
      <c r="E165" s="9" t="str">
        <f t="shared" si="16"/>
        <v>01 ENERO</v>
      </c>
      <c r="F165" s="9">
        <f t="shared" si="15"/>
        <v>234391.56</v>
      </c>
      <c r="H165" s="9"/>
    </row>
    <row r="166" spans="2:8">
      <c r="B166" s="9" t="s">
        <v>36</v>
      </c>
      <c r="C166" s="336">
        <v>44562</v>
      </c>
      <c r="D166" s="9" t="s">
        <v>144</v>
      </c>
      <c r="E166" s="9" t="str">
        <f t="shared" si="16"/>
        <v>01 ENERO</v>
      </c>
      <c r="F166" s="9">
        <f t="shared" si="15"/>
        <v>363976.7</v>
      </c>
      <c r="H166" s="9"/>
    </row>
    <row r="167" spans="2:8">
      <c r="B167" s="9" t="s">
        <v>37</v>
      </c>
      <c r="C167" s="336">
        <v>44562</v>
      </c>
      <c r="D167" s="9" t="s">
        <v>144</v>
      </c>
      <c r="E167" s="9" t="str">
        <f t="shared" si="16"/>
        <v>01 ENERO</v>
      </c>
      <c r="F167" s="9">
        <f t="shared" si="15"/>
        <v>409432.72</v>
      </c>
      <c r="H167" s="9"/>
    </row>
    <row r="168" spans="2:8">
      <c r="B168" s="9" t="s">
        <v>38</v>
      </c>
      <c r="C168" s="336">
        <v>44562</v>
      </c>
      <c r="D168" s="9" t="s">
        <v>144</v>
      </c>
      <c r="E168" s="9" t="str">
        <f t="shared" si="16"/>
        <v>01 ENERO</v>
      </c>
      <c r="F168" s="9">
        <f t="shared" si="15"/>
        <v>659884.26</v>
      </c>
      <c r="H168" s="9"/>
    </row>
    <row r="169" spans="2:8">
      <c r="B169" s="9" t="s">
        <v>39</v>
      </c>
      <c r="C169" s="336">
        <v>44562</v>
      </c>
      <c r="D169" s="9" t="s">
        <v>144</v>
      </c>
      <c r="E169" s="9" t="str">
        <f t="shared" si="16"/>
        <v>01 ENERO</v>
      </c>
      <c r="F169" s="9">
        <f t="shared" si="15"/>
        <v>6478180.2800000003</v>
      </c>
      <c r="H169" s="9"/>
    </row>
    <row r="170" spans="2:8">
      <c r="B170" s="9" t="s">
        <v>40</v>
      </c>
      <c r="C170" s="336">
        <v>44562</v>
      </c>
      <c r="D170" s="9" t="s">
        <v>144</v>
      </c>
      <c r="E170" s="9" t="str">
        <f t="shared" si="16"/>
        <v>01 ENERO</v>
      </c>
      <c r="F170" s="9">
        <f t="shared" si="15"/>
        <v>312913.69</v>
      </c>
      <c r="H170" s="9"/>
    </row>
    <row r="171" spans="2:8">
      <c r="B171" s="9" t="s">
        <v>41</v>
      </c>
      <c r="C171" s="336">
        <v>44562</v>
      </c>
      <c r="D171" s="9" t="s">
        <v>144</v>
      </c>
      <c r="E171" s="9" t="str">
        <f t="shared" si="16"/>
        <v>01 ENERO</v>
      </c>
      <c r="F171" s="9">
        <f t="shared" si="15"/>
        <v>930614.64</v>
      </c>
      <c r="H171" s="9"/>
    </row>
    <row r="172" spans="2:8">
      <c r="B172" s="9" t="s">
        <v>42</v>
      </c>
      <c r="C172" s="336">
        <v>44562</v>
      </c>
      <c r="D172" s="9" t="s">
        <v>144</v>
      </c>
      <c r="E172" s="9" t="str">
        <f t="shared" si="16"/>
        <v>01 ENERO</v>
      </c>
      <c r="F172" s="9">
        <f t="shared" si="15"/>
        <v>324653.2</v>
      </c>
      <c r="H172" s="9"/>
    </row>
    <row r="173" spans="2:8">
      <c r="B173" s="9" t="s">
        <v>43</v>
      </c>
      <c r="C173" s="336">
        <v>44562</v>
      </c>
      <c r="D173" s="9" t="s">
        <v>144</v>
      </c>
      <c r="E173" s="9" t="str">
        <f t="shared" si="16"/>
        <v>01 ENERO</v>
      </c>
      <c r="F173" s="9">
        <f t="shared" si="15"/>
        <v>316214.38</v>
      </c>
      <c r="H173" s="9"/>
    </row>
    <row r="174" spans="2:8">
      <c r="B174" s="9" t="s">
        <v>44</v>
      </c>
      <c r="C174" s="336">
        <v>44562</v>
      </c>
      <c r="D174" s="9" t="s">
        <v>144</v>
      </c>
      <c r="E174" s="9" t="str">
        <f t="shared" si="16"/>
        <v>01 ENERO</v>
      </c>
      <c r="F174" s="9">
        <f t="shared" si="15"/>
        <v>482012.28</v>
      </c>
      <c r="H174" s="9"/>
    </row>
    <row r="175" spans="2:8">
      <c r="B175" s="9" t="s">
        <v>45</v>
      </c>
      <c r="C175" s="336">
        <v>44562</v>
      </c>
      <c r="D175" s="9" t="s">
        <v>144</v>
      </c>
      <c r="E175" s="9" t="str">
        <f t="shared" si="16"/>
        <v>01 ENERO</v>
      </c>
      <c r="F175" s="9">
        <f t="shared" si="15"/>
        <v>856257.17</v>
      </c>
      <c r="H175" s="9"/>
    </row>
    <row r="176" spans="2:8">
      <c r="B176" s="9" t="s">
        <v>46</v>
      </c>
      <c r="C176" s="336">
        <v>44562</v>
      </c>
      <c r="D176" s="9" t="s">
        <v>144</v>
      </c>
      <c r="E176" s="9" t="str">
        <f t="shared" si="16"/>
        <v>01 ENERO</v>
      </c>
      <c r="F176" s="9">
        <f t="shared" si="15"/>
        <v>2032442.94</v>
      </c>
      <c r="H176" s="9"/>
    </row>
    <row r="177" spans="2:8">
      <c r="B177" s="9" t="s">
        <v>47</v>
      </c>
      <c r="C177" s="336">
        <v>44562</v>
      </c>
      <c r="D177" s="9" t="s">
        <v>144</v>
      </c>
      <c r="E177" s="9" t="str">
        <f t="shared" si="16"/>
        <v>01 ENERO</v>
      </c>
      <c r="F177" s="9">
        <f t="shared" si="15"/>
        <v>3290604.17</v>
      </c>
      <c r="H177" s="9"/>
    </row>
    <row r="178" spans="2:8">
      <c r="B178" s="9" t="s">
        <v>48</v>
      </c>
      <c r="C178" s="336">
        <v>44562</v>
      </c>
      <c r="D178" s="9" t="s">
        <v>144</v>
      </c>
      <c r="E178" s="9" t="str">
        <f t="shared" si="16"/>
        <v>01 ENERO</v>
      </c>
      <c r="F178" s="9">
        <f t="shared" si="15"/>
        <v>1388095.44</v>
      </c>
      <c r="H178" s="9"/>
    </row>
    <row r="179" spans="2:8">
      <c r="B179" s="9" t="s">
        <v>49</v>
      </c>
      <c r="C179" s="336">
        <v>44562</v>
      </c>
      <c r="D179" s="9" t="s">
        <v>144</v>
      </c>
      <c r="E179" s="9" t="str">
        <f t="shared" si="16"/>
        <v>01 ENERO</v>
      </c>
      <c r="F179" s="9">
        <f t="shared" si="15"/>
        <v>974931.36</v>
      </c>
      <c r="H179" s="9"/>
    </row>
    <row r="180" spans="2:8">
      <c r="B180" s="9" t="s">
        <v>50</v>
      </c>
      <c r="C180" s="336">
        <v>44562</v>
      </c>
      <c r="D180" s="9" t="s">
        <v>144</v>
      </c>
      <c r="E180" s="9" t="str">
        <f t="shared" si="16"/>
        <v>01 ENERO</v>
      </c>
      <c r="F180" s="9">
        <f t="shared" si="15"/>
        <v>367170.24</v>
      </c>
      <c r="H180" s="9"/>
    </row>
    <row r="181" spans="2:8">
      <c r="B181" s="9" t="s">
        <v>51</v>
      </c>
      <c r="C181" s="336">
        <v>44562</v>
      </c>
      <c r="D181" s="9" t="s">
        <v>144</v>
      </c>
      <c r="E181" s="9" t="str">
        <f t="shared" si="16"/>
        <v>01 ENERO</v>
      </c>
      <c r="F181" s="9">
        <f t="shared" si="15"/>
        <v>345021.54</v>
      </c>
      <c r="H181" s="9"/>
    </row>
    <row r="182" spans="2:8">
      <c r="B182" s="9" t="s">
        <v>1</v>
      </c>
      <c r="C182" s="336">
        <v>44562</v>
      </c>
      <c r="D182" s="9" t="s">
        <v>149</v>
      </c>
      <c r="E182" s="9" t="str">
        <f t="shared" si="16"/>
        <v>01 ENERO</v>
      </c>
      <c r="F182" s="9">
        <f>E6</f>
        <v>0</v>
      </c>
      <c r="H182" s="9"/>
    </row>
    <row r="183" spans="2:8">
      <c r="B183" s="9" t="s">
        <v>2</v>
      </c>
      <c r="C183" s="336">
        <v>44562</v>
      </c>
      <c r="D183" s="9" t="s">
        <v>149</v>
      </c>
      <c r="E183" s="9" t="str">
        <f t="shared" si="16"/>
        <v>01 ENERO</v>
      </c>
      <c r="F183" s="9">
        <f t="shared" ref="F183:F232" si="17">E7</f>
        <v>0</v>
      </c>
      <c r="H183" s="9"/>
    </row>
    <row r="184" spans="2:8">
      <c r="B184" s="9" t="s">
        <v>3</v>
      </c>
      <c r="C184" s="336">
        <v>44562</v>
      </c>
      <c r="D184" s="9" t="s">
        <v>149</v>
      </c>
      <c r="E184" s="9" t="str">
        <f t="shared" si="16"/>
        <v>01 ENERO</v>
      </c>
      <c r="F184" s="9">
        <f t="shared" si="17"/>
        <v>0</v>
      </c>
      <c r="H184" s="9"/>
    </row>
    <row r="185" spans="2:8">
      <c r="B185" s="9" t="s">
        <v>4</v>
      </c>
      <c r="C185" s="336">
        <v>44562</v>
      </c>
      <c r="D185" s="9" t="s">
        <v>149</v>
      </c>
      <c r="E185" s="9" t="str">
        <f t="shared" si="16"/>
        <v>01 ENERO</v>
      </c>
      <c r="F185" s="9">
        <f t="shared" si="17"/>
        <v>0</v>
      </c>
      <c r="H185" s="9"/>
    </row>
    <row r="186" spans="2:8">
      <c r="B186" s="9" t="s">
        <v>5</v>
      </c>
      <c r="C186" s="336">
        <v>44562</v>
      </c>
      <c r="D186" s="9" t="s">
        <v>149</v>
      </c>
      <c r="E186" s="9" t="str">
        <f t="shared" si="16"/>
        <v>01 ENERO</v>
      </c>
      <c r="F186" s="9">
        <f t="shared" si="17"/>
        <v>0</v>
      </c>
      <c r="H186" s="9"/>
    </row>
    <row r="187" spans="2:8">
      <c r="B187" s="9" t="s">
        <v>6</v>
      </c>
      <c r="C187" s="336">
        <v>44562</v>
      </c>
      <c r="D187" s="9" t="s">
        <v>149</v>
      </c>
      <c r="E187" s="9" t="str">
        <f t="shared" si="16"/>
        <v>01 ENERO</v>
      </c>
      <c r="F187" s="9">
        <f t="shared" si="17"/>
        <v>2485998.5393882599</v>
      </c>
      <c r="H187" s="9"/>
    </row>
    <row r="188" spans="2:8">
      <c r="B188" s="9" t="s">
        <v>7</v>
      </c>
      <c r="C188" s="336">
        <v>44562</v>
      </c>
      <c r="D188" s="9" t="s">
        <v>149</v>
      </c>
      <c r="E188" s="9" t="str">
        <f t="shared" si="16"/>
        <v>01 ENERO</v>
      </c>
      <c r="F188" s="9">
        <f t="shared" si="17"/>
        <v>0</v>
      </c>
      <c r="H188" s="9"/>
    </row>
    <row r="189" spans="2:8">
      <c r="B189" s="9" t="s">
        <v>8</v>
      </c>
      <c r="C189" s="336">
        <v>44562</v>
      </c>
      <c r="D189" s="9" t="s">
        <v>149</v>
      </c>
      <c r="E189" s="9" t="str">
        <f t="shared" si="16"/>
        <v>01 ENERO</v>
      </c>
      <c r="F189" s="9">
        <f t="shared" si="17"/>
        <v>0</v>
      </c>
      <c r="H189" s="9"/>
    </row>
    <row r="190" spans="2:8">
      <c r="B190" s="9" t="s">
        <v>9</v>
      </c>
      <c r="C190" s="336">
        <v>44562</v>
      </c>
      <c r="D190" s="9" t="s">
        <v>149</v>
      </c>
      <c r="E190" s="9" t="str">
        <f t="shared" si="16"/>
        <v>01 ENERO</v>
      </c>
      <c r="F190" s="9">
        <f t="shared" si="17"/>
        <v>880790.32062706852</v>
      </c>
      <c r="H190" s="9"/>
    </row>
    <row r="191" spans="2:8">
      <c r="B191" s="9" t="s">
        <v>10</v>
      </c>
      <c r="C191" s="336">
        <v>44562</v>
      </c>
      <c r="D191" s="9" t="s">
        <v>149</v>
      </c>
      <c r="E191" s="9" t="str">
        <f t="shared" si="16"/>
        <v>01 ENERO</v>
      </c>
      <c r="F191" s="9">
        <f t="shared" si="17"/>
        <v>806525.17301056418</v>
      </c>
      <c r="H191" s="9"/>
    </row>
    <row r="192" spans="2:8">
      <c r="B192" s="9" t="s">
        <v>189</v>
      </c>
      <c r="C192" s="336">
        <v>44562</v>
      </c>
      <c r="D192" s="9" t="s">
        <v>149</v>
      </c>
      <c r="E192" s="9" t="str">
        <f t="shared" si="16"/>
        <v>01 ENERO</v>
      </c>
      <c r="F192" s="9">
        <f t="shared" si="17"/>
        <v>0</v>
      </c>
      <c r="H192" s="9"/>
    </row>
    <row r="193" spans="2:8">
      <c r="B193" s="9" t="s">
        <v>12</v>
      </c>
      <c r="C193" s="336">
        <v>44562</v>
      </c>
      <c r="D193" s="9" t="s">
        <v>149</v>
      </c>
      <c r="E193" s="9" t="str">
        <f t="shared" si="16"/>
        <v>01 ENERO</v>
      </c>
      <c r="F193" s="9">
        <f t="shared" si="17"/>
        <v>0</v>
      </c>
      <c r="H193" s="9"/>
    </row>
    <row r="194" spans="2:8">
      <c r="B194" s="9" t="s">
        <v>13</v>
      </c>
      <c r="C194" s="336">
        <v>44562</v>
      </c>
      <c r="D194" s="9" t="s">
        <v>149</v>
      </c>
      <c r="E194" s="9" t="str">
        <f t="shared" si="16"/>
        <v>01 ENERO</v>
      </c>
      <c r="F194" s="9">
        <f t="shared" si="17"/>
        <v>727453.65887068526</v>
      </c>
      <c r="H194" s="9"/>
    </row>
    <row r="195" spans="2:8">
      <c r="B195" s="9" t="s">
        <v>14</v>
      </c>
      <c r="C195" s="336">
        <v>44562</v>
      </c>
      <c r="D195" s="9" t="s">
        <v>149</v>
      </c>
      <c r="E195" s="9" t="str">
        <f t="shared" si="16"/>
        <v>01 ENERO</v>
      </c>
      <c r="F195" s="9">
        <f t="shared" si="17"/>
        <v>0</v>
      </c>
      <c r="H195" s="9"/>
    </row>
    <row r="196" spans="2:8">
      <c r="B196" s="9" t="s">
        <v>15</v>
      </c>
      <c r="C196" s="336">
        <v>44562</v>
      </c>
      <c r="D196" s="9" t="s">
        <v>149</v>
      </c>
      <c r="E196" s="9" t="str">
        <f t="shared" si="16"/>
        <v>01 ENERO</v>
      </c>
      <c r="F196" s="9">
        <f t="shared" si="17"/>
        <v>0</v>
      </c>
      <c r="H196" s="9"/>
    </row>
    <row r="197" spans="2:8">
      <c r="B197" s="9" t="s">
        <v>16</v>
      </c>
      <c r="C197" s="336">
        <v>44562</v>
      </c>
      <c r="D197" s="9" t="s">
        <v>149</v>
      </c>
      <c r="E197" s="9" t="str">
        <f t="shared" si="16"/>
        <v>01 ENERO</v>
      </c>
      <c r="F197" s="9">
        <f t="shared" si="17"/>
        <v>0</v>
      </c>
      <c r="H197" s="9"/>
    </row>
    <row r="198" spans="2:8">
      <c r="B198" s="9" t="s">
        <v>17</v>
      </c>
      <c r="C198" s="336">
        <v>44562</v>
      </c>
      <c r="D198" s="9" t="s">
        <v>149</v>
      </c>
      <c r="E198" s="9" t="str">
        <f t="shared" si="16"/>
        <v>01 ENERO</v>
      </c>
      <c r="F198" s="9">
        <f t="shared" si="17"/>
        <v>0</v>
      </c>
      <c r="H198" s="9"/>
    </row>
    <row r="199" spans="2:8">
      <c r="B199" s="9" t="s">
        <v>18</v>
      </c>
      <c r="C199" s="336">
        <v>44562</v>
      </c>
      <c r="D199" s="9" t="s">
        <v>149</v>
      </c>
      <c r="E199" s="9" t="str">
        <f t="shared" si="16"/>
        <v>01 ENERO</v>
      </c>
      <c r="F199" s="9">
        <f t="shared" si="17"/>
        <v>1566101.741492151</v>
      </c>
      <c r="H199" s="9"/>
    </row>
    <row r="200" spans="2:8">
      <c r="B200" s="9" t="s">
        <v>19</v>
      </c>
      <c r="C200" s="336">
        <v>44562</v>
      </c>
      <c r="D200" s="9" t="s">
        <v>149</v>
      </c>
      <c r="E200" s="9" t="str">
        <f t="shared" si="16"/>
        <v>01 ENERO</v>
      </c>
      <c r="F200" s="9">
        <f t="shared" si="17"/>
        <v>0</v>
      </c>
      <c r="H200" s="9"/>
    </row>
    <row r="201" spans="2:8">
      <c r="B201" s="9" t="s">
        <v>20</v>
      </c>
      <c r="C201" s="336">
        <v>44562</v>
      </c>
      <c r="D201" s="9" t="s">
        <v>149</v>
      </c>
      <c r="E201" s="9" t="str">
        <f t="shared" si="16"/>
        <v>01 ENERO</v>
      </c>
      <c r="F201" s="9">
        <f t="shared" si="17"/>
        <v>1886421.0665680885</v>
      </c>
      <c r="H201" s="9"/>
    </row>
    <row r="202" spans="2:8">
      <c r="B202" s="9" t="s">
        <v>21</v>
      </c>
      <c r="C202" s="336">
        <v>44562</v>
      </c>
      <c r="D202" s="9" t="s">
        <v>149</v>
      </c>
      <c r="E202" s="9" t="str">
        <f t="shared" si="16"/>
        <v>01 ENERO</v>
      </c>
      <c r="F202" s="9">
        <f t="shared" si="17"/>
        <v>0</v>
      </c>
      <c r="H202" s="9"/>
    </row>
    <row r="203" spans="2:8">
      <c r="B203" s="9" t="s">
        <v>22</v>
      </c>
      <c r="C203" s="336">
        <v>44562</v>
      </c>
      <c r="D203" s="9" t="s">
        <v>149</v>
      </c>
      <c r="E203" s="9" t="str">
        <f t="shared" si="16"/>
        <v>01 ENERO</v>
      </c>
      <c r="F203" s="9">
        <f t="shared" si="17"/>
        <v>0</v>
      </c>
      <c r="H203" s="9"/>
    </row>
    <row r="204" spans="2:8">
      <c r="B204" s="9" t="s">
        <v>23</v>
      </c>
      <c r="C204" s="336">
        <v>44562</v>
      </c>
      <c r="D204" s="9" t="s">
        <v>149</v>
      </c>
      <c r="E204" s="9" t="str">
        <f t="shared" si="16"/>
        <v>01 ENERO</v>
      </c>
      <c r="F204" s="9">
        <f t="shared" si="17"/>
        <v>0</v>
      </c>
      <c r="H204" s="9"/>
    </row>
    <row r="205" spans="2:8">
      <c r="B205" s="9" t="s">
        <v>24</v>
      </c>
      <c r="C205" s="336">
        <v>44562</v>
      </c>
      <c r="D205" s="9" t="s">
        <v>149</v>
      </c>
      <c r="E205" s="9" t="str">
        <f t="shared" si="16"/>
        <v>01 ENERO</v>
      </c>
      <c r="F205" s="9">
        <f t="shared" si="17"/>
        <v>800128.50371086609</v>
      </c>
      <c r="H205" s="9"/>
    </row>
    <row r="206" spans="2:8">
      <c r="B206" s="9" t="s">
        <v>25</v>
      </c>
      <c r="C206" s="336">
        <v>44562</v>
      </c>
      <c r="D206" s="9" t="s">
        <v>149</v>
      </c>
      <c r="E206" s="9" t="str">
        <f t="shared" si="16"/>
        <v>01 ENERO</v>
      </c>
      <c r="F206" s="9">
        <f t="shared" si="17"/>
        <v>0</v>
      </c>
      <c r="H206" s="9"/>
    </row>
    <row r="207" spans="2:8">
      <c r="B207" s="9" t="s">
        <v>26</v>
      </c>
      <c r="C207" s="336">
        <v>44562</v>
      </c>
      <c r="D207" s="9" t="s">
        <v>149</v>
      </c>
      <c r="E207" s="9" t="str">
        <f t="shared" si="16"/>
        <v>01 ENERO</v>
      </c>
      <c r="F207" s="9">
        <f t="shared" si="17"/>
        <v>0</v>
      </c>
      <c r="H207" s="9"/>
    </row>
    <row r="208" spans="2:8">
      <c r="B208" s="9" t="s">
        <v>27</v>
      </c>
      <c r="C208" s="336">
        <v>44562</v>
      </c>
      <c r="D208" s="9" t="s">
        <v>149</v>
      </c>
      <c r="E208" s="9" t="str">
        <f t="shared" ref="E208:E271" si="18">"01 ENERO"</f>
        <v>01 ENERO</v>
      </c>
      <c r="F208" s="9">
        <f t="shared" si="17"/>
        <v>0</v>
      </c>
      <c r="H208" s="9"/>
    </row>
    <row r="209" spans="2:8">
      <c r="B209" s="9" t="s">
        <v>28</v>
      </c>
      <c r="C209" s="336">
        <v>44562</v>
      </c>
      <c r="D209" s="9" t="s">
        <v>149</v>
      </c>
      <c r="E209" s="9" t="str">
        <f t="shared" si="18"/>
        <v>01 ENERO</v>
      </c>
      <c r="F209" s="9">
        <f t="shared" si="17"/>
        <v>0</v>
      </c>
      <c r="H209" s="9"/>
    </row>
    <row r="210" spans="2:8">
      <c r="B210" s="9" t="s">
        <v>29</v>
      </c>
      <c r="C210" s="336">
        <v>44562</v>
      </c>
      <c r="D210" s="9" t="s">
        <v>149</v>
      </c>
      <c r="E210" s="9" t="str">
        <f t="shared" si="18"/>
        <v>01 ENERO</v>
      </c>
      <c r="F210" s="9">
        <f t="shared" si="17"/>
        <v>0</v>
      </c>
      <c r="H210" s="9"/>
    </row>
    <row r="211" spans="2:8">
      <c r="B211" s="9" t="s">
        <v>30</v>
      </c>
      <c r="C211" s="336">
        <v>44562</v>
      </c>
      <c r="D211" s="9" t="s">
        <v>149</v>
      </c>
      <c r="E211" s="9" t="str">
        <f t="shared" si="18"/>
        <v>01 ENERO</v>
      </c>
      <c r="F211" s="9">
        <f t="shared" si="17"/>
        <v>0</v>
      </c>
      <c r="H211" s="9"/>
    </row>
    <row r="212" spans="2:8">
      <c r="B212" s="9" t="s">
        <v>31</v>
      </c>
      <c r="C212" s="336">
        <v>44562</v>
      </c>
      <c r="D212" s="9" t="s">
        <v>149</v>
      </c>
      <c r="E212" s="9" t="str">
        <f t="shared" si="18"/>
        <v>01 ENERO</v>
      </c>
      <c r="F212" s="9">
        <f t="shared" si="17"/>
        <v>1777699.6845907229</v>
      </c>
      <c r="H212" s="9"/>
    </row>
    <row r="213" spans="2:8">
      <c r="B213" s="9" t="s">
        <v>32</v>
      </c>
      <c r="C213" s="336">
        <v>44562</v>
      </c>
      <c r="D213" s="9" t="s">
        <v>149</v>
      </c>
      <c r="E213" s="9" t="str">
        <f t="shared" si="18"/>
        <v>01 ENERO</v>
      </c>
      <c r="F213" s="9">
        <f t="shared" si="17"/>
        <v>0</v>
      </c>
      <c r="H213" s="9"/>
    </row>
    <row r="214" spans="2:8">
      <c r="B214" s="9" t="s">
        <v>33</v>
      </c>
      <c r="C214" s="336">
        <v>44562</v>
      </c>
      <c r="D214" s="9" t="s">
        <v>149</v>
      </c>
      <c r="E214" s="9" t="str">
        <f t="shared" si="18"/>
        <v>01 ENERO</v>
      </c>
      <c r="F214" s="9">
        <f t="shared" si="17"/>
        <v>0</v>
      </c>
      <c r="H214" s="9"/>
    </row>
    <row r="215" spans="2:8">
      <c r="B215" s="9" t="s">
        <v>34</v>
      </c>
      <c r="C215" s="336">
        <v>44562</v>
      </c>
      <c r="D215" s="9" t="s">
        <v>149</v>
      </c>
      <c r="E215" s="9" t="str">
        <f t="shared" si="18"/>
        <v>01 ENERO</v>
      </c>
      <c r="F215" s="9">
        <f t="shared" si="17"/>
        <v>0</v>
      </c>
      <c r="H215" s="9"/>
    </row>
    <row r="216" spans="2:8">
      <c r="B216" s="9" t="s">
        <v>35</v>
      </c>
      <c r="C216" s="336">
        <v>44562</v>
      </c>
      <c r="D216" s="9" t="s">
        <v>149</v>
      </c>
      <c r="E216" s="9" t="str">
        <f t="shared" si="18"/>
        <v>01 ENERO</v>
      </c>
      <c r="F216" s="9">
        <f t="shared" si="17"/>
        <v>0</v>
      </c>
      <c r="H216" s="9"/>
    </row>
    <row r="217" spans="2:8">
      <c r="B217" s="9" t="s">
        <v>36</v>
      </c>
      <c r="C217" s="336">
        <v>44562</v>
      </c>
      <c r="D217" s="9" t="s">
        <v>149</v>
      </c>
      <c r="E217" s="9" t="str">
        <f t="shared" si="18"/>
        <v>01 ENERO</v>
      </c>
      <c r="F217" s="9">
        <f t="shared" si="17"/>
        <v>0</v>
      </c>
      <c r="H217" s="9"/>
    </row>
    <row r="218" spans="2:8">
      <c r="B218" s="9" t="s">
        <v>37</v>
      </c>
      <c r="C218" s="336">
        <v>44562</v>
      </c>
      <c r="D218" s="9" t="s">
        <v>149</v>
      </c>
      <c r="E218" s="9" t="str">
        <f t="shared" si="18"/>
        <v>01 ENERO</v>
      </c>
      <c r="F218" s="9">
        <f t="shared" si="17"/>
        <v>0</v>
      </c>
      <c r="H218" s="9"/>
    </row>
    <row r="219" spans="2:8">
      <c r="B219" s="9" t="s">
        <v>38</v>
      </c>
      <c r="C219" s="336">
        <v>44562</v>
      </c>
      <c r="D219" s="9" t="s">
        <v>149</v>
      </c>
      <c r="E219" s="9" t="str">
        <f t="shared" si="18"/>
        <v>01 ENERO</v>
      </c>
      <c r="F219" s="9">
        <f t="shared" si="17"/>
        <v>0</v>
      </c>
      <c r="H219" s="9"/>
    </row>
    <row r="220" spans="2:8">
      <c r="B220" s="9" t="s">
        <v>39</v>
      </c>
      <c r="C220" s="336">
        <v>44562</v>
      </c>
      <c r="D220" s="9" t="s">
        <v>149</v>
      </c>
      <c r="E220" s="9" t="str">
        <f t="shared" si="18"/>
        <v>01 ENERO</v>
      </c>
      <c r="F220" s="9">
        <f t="shared" si="17"/>
        <v>0</v>
      </c>
      <c r="H220" s="9"/>
    </row>
    <row r="221" spans="2:8">
      <c r="B221" s="9" t="s">
        <v>40</v>
      </c>
      <c r="C221" s="336">
        <v>44562</v>
      </c>
      <c r="D221" s="9" t="s">
        <v>149</v>
      </c>
      <c r="E221" s="9" t="str">
        <f t="shared" si="18"/>
        <v>01 ENERO</v>
      </c>
      <c r="F221" s="9">
        <f t="shared" si="17"/>
        <v>0</v>
      </c>
      <c r="H221" s="9"/>
    </row>
    <row r="222" spans="2:8">
      <c r="B222" s="9" t="s">
        <v>41</v>
      </c>
      <c r="C222" s="336">
        <v>44562</v>
      </c>
      <c r="D222" s="9" t="s">
        <v>149</v>
      </c>
      <c r="E222" s="9" t="str">
        <f t="shared" si="18"/>
        <v>01 ENERO</v>
      </c>
      <c r="F222" s="9">
        <f t="shared" si="17"/>
        <v>911610.31744827062</v>
      </c>
      <c r="H222" s="9"/>
    </row>
    <row r="223" spans="2:8">
      <c r="B223" s="9" t="s">
        <v>42</v>
      </c>
      <c r="C223" s="336">
        <v>44562</v>
      </c>
      <c r="D223" s="9" t="s">
        <v>149</v>
      </c>
      <c r="E223" s="9" t="str">
        <f t="shared" si="18"/>
        <v>01 ENERO</v>
      </c>
      <c r="F223" s="9">
        <f t="shared" si="17"/>
        <v>0</v>
      </c>
      <c r="H223" s="9"/>
    </row>
    <row r="224" spans="2:8">
      <c r="B224" s="9" t="s">
        <v>43</v>
      </c>
      <c r="C224" s="336">
        <v>44562</v>
      </c>
      <c r="D224" s="9" t="s">
        <v>149</v>
      </c>
      <c r="E224" s="9" t="str">
        <f t="shared" si="18"/>
        <v>01 ENERO</v>
      </c>
      <c r="F224" s="9">
        <f t="shared" si="17"/>
        <v>0</v>
      </c>
      <c r="H224" s="9"/>
    </row>
    <row r="225" spans="2:8">
      <c r="B225" s="9" t="s">
        <v>44</v>
      </c>
      <c r="C225" s="336">
        <v>44562</v>
      </c>
      <c r="D225" s="9" t="s">
        <v>149</v>
      </c>
      <c r="E225" s="9" t="str">
        <f t="shared" si="18"/>
        <v>01 ENERO</v>
      </c>
      <c r="F225" s="9">
        <f t="shared" si="17"/>
        <v>0</v>
      </c>
      <c r="H225" s="9"/>
    </row>
    <row r="226" spans="2:8">
      <c r="B226" s="9" t="s">
        <v>45</v>
      </c>
      <c r="C226" s="336">
        <v>44562</v>
      </c>
      <c r="D226" s="9" t="s">
        <v>149</v>
      </c>
      <c r="E226" s="9" t="str">
        <f t="shared" si="18"/>
        <v>01 ENERO</v>
      </c>
      <c r="F226" s="9">
        <f t="shared" si="17"/>
        <v>789615.77249332191</v>
      </c>
      <c r="H226" s="9"/>
    </row>
    <row r="227" spans="2:8">
      <c r="B227" s="9" t="s">
        <v>46</v>
      </c>
      <c r="C227" s="336">
        <v>44562</v>
      </c>
      <c r="D227" s="9" t="s">
        <v>149</v>
      </c>
      <c r="E227" s="9" t="str">
        <f t="shared" si="18"/>
        <v>01 ENERO</v>
      </c>
      <c r="F227" s="9">
        <f t="shared" si="17"/>
        <v>0</v>
      </c>
      <c r="H227" s="9"/>
    </row>
    <row r="228" spans="2:8">
      <c r="B228" s="9" t="s">
        <v>47</v>
      </c>
      <c r="C228" s="336">
        <v>44562</v>
      </c>
      <c r="D228" s="9" t="s">
        <v>149</v>
      </c>
      <c r="E228" s="9" t="str">
        <f t="shared" si="18"/>
        <v>01 ENERO</v>
      </c>
      <c r="F228" s="9">
        <f t="shared" si="17"/>
        <v>0</v>
      </c>
      <c r="H228" s="9"/>
    </row>
    <row r="229" spans="2:8">
      <c r="B229" s="9" t="s">
        <v>48</v>
      </c>
      <c r="C229" s="336">
        <v>44562</v>
      </c>
      <c r="D229" s="9" t="s">
        <v>149</v>
      </c>
      <c r="E229" s="9" t="str">
        <f t="shared" si="18"/>
        <v>01 ENERO</v>
      </c>
      <c r="F229" s="9">
        <f t="shared" si="17"/>
        <v>1405382.1428516058</v>
      </c>
      <c r="H229" s="9"/>
    </row>
    <row r="230" spans="2:8">
      <c r="B230" s="9" t="s">
        <v>49</v>
      </c>
      <c r="C230" s="336">
        <v>44562</v>
      </c>
      <c r="D230" s="9" t="s">
        <v>149</v>
      </c>
      <c r="E230" s="9" t="str">
        <f t="shared" si="18"/>
        <v>01 ENERO</v>
      </c>
      <c r="F230" s="9">
        <f t="shared" si="17"/>
        <v>803778.27483267244</v>
      </c>
      <c r="H230" s="9"/>
    </row>
    <row r="231" spans="2:8">
      <c r="B231" s="9" t="s">
        <v>50</v>
      </c>
      <c r="C231" s="336">
        <v>44562</v>
      </c>
      <c r="D231" s="9" t="s">
        <v>149</v>
      </c>
      <c r="E231" s="9" t="str">
        <f t="shared" si="18"/>
        <v>01 ENERO</v>
      </c>
      <c r="F231" s="9">
        <f t="shared" si="17"/>
        <v>0</v>
      </c>
      <c r="H231" s="9"/>
    </row>
    <row r="232" spans="2:8">
      <c r="B232" s="9" t="s">
        <v>51</v>
      </c>
      <c r="C232" s="336">
        <v>44562</v>
      </c>
      <c r="D232" s="9" t="s">
        <v>149</v>
      </c>
      <c r="E232" s="9" t="str">
        <f t="shared" si="18"/>
        <v>01 ENERO</v>
      </c>
      <c r="F232" s="9">
        <f t="shared" si="17"/>
        <v>0</v>
      </c>
      <c r="H232" s="9"/>
    </row>
    <row r="233" spans="2:8">
      <c r="B233" s="9" t="s">
        <v>1</v>
      </c>
      <c r="C233" s="336">
        <v>44562</v>
      </c>
      <c r="D233" s="9" t="s">
        <v>164</v>
      </c>
      <c r="E233" s="9" t="str">
        <f t="shared" si="18"/>
        <v>01 ENERO</v>
      </c>
      <c r="F233" s="9">
        <f>F6</f>
        <v>145369.52354865437</v>
      </c>
      <c r="H233" s="9"/>
    </row>
    <row r="234" spans="2:8">
      <c r="B234" s="9" t="s">
        <v>2</v>
      </c>
      <c r="C234" s="336">
        <v>44562</v>
      </c>
      <c r="D234" s="9" t="s">
        <v>164</v>
      </c>
      <c r="E234" s="9" t="str">
        <f t="shared" si="18"/>
        <v>01 ENERO</v>
      </c>
      <c r="F234" s="9">
        <f t="shared" ref="F234:F283" si="19">F7</f>
        <v>241719.38991096185</v>
      </c>
      <c r="H234" s="9"/>
    </row>
    <row r="235" spans="2:8">
      <c r="B235" s="9" t="s">
        <v>3</v>
      </c>
      <c r="C235" s="336">
        <v>44562</v>
      </c>
      <c r="D235" s="9" t="s">
        <v>164</v>
      </c>
      <c r="E235" s="9" t="str">
        <f t="shared" si="18"/>
        <v>01 ENERO</v>
      </c>
      <c r="F235" s="9">
        <f t="shared" si="19"/>
        <v>184149.08754386404</v>
      </c>
      <c r="H235" s="9"/>
    </row>
    <row r="236" spans="2:8">
      <c r="B236" s="9" t="s">
        <v>4</v>
      </c>
      <c r="C236" s="336">
        <v>44562</v>
      </c>
      <c r="D236" s="9" t="s">
        <v>164</v>
      </c>
      <c r="E236" s="9" t="str">
        <f t="shared" si="18"/>
        <v>01 ENERO</v>
      </c>
      <c r="F236" s="9">
        <f t="shared" si="19"/>
        <v>709853.38313987956</v>
      </c>
      <c r="H236" s="9"/>
    </row>
    <row r="237" spans="2:8">
      <c r="B237" s="9" t="s">
        <v>5</v>
      </c>
      <c r="C237" s="336">
        <v>44562</v>
      </c>
      <c r="D237" s="9" t="s">
        <v>164</v>
      </c>
      <c r="E237" s="9" t="str">
        <f t="shared" si="18"/>
        <v>01 ENERO</v>
      </c>
      <c r="F237" s="9">
        <f t="shared" si="19"/>
        <v>511469.03323250258</v>
      </c>
      <c r="H237" s="9"/>
    </row>
    <row r="238" spans="2:8">
      <c r="B238" s="9" t="s">
        <v>6</v>
      </c>
      <c r="C238" s="336">
        <v>44562</v>
      </c>
      <c r="D238" s="9" t="s">
        <v>164</v>
      </c>
      <c r="E238" s="9" t="str">
        <f t="shared" si="18"/>
        <v>01 ENERO</v>
      </c>
      <c r="F238" s="9">
        <f t="shared" si="19"/>
        <v>2229327.0761782369</v>
      </c>
      <c r="H238" s="9"/>
    </row>
    <row r="239" spans="2:8">
      <c r="B239" s="9" t="s">
        <v>7</v>
      </c>
      <c r="C239" s="336">
        <v>44562</v>
      </c>
      <c r="D239" s="9" t="s">
        <v>164</v>
      </c>
      <c r="E239" s="9" t="str">
        <f t="shared" si="18"/>
        <v>01 ENERO</v>
      </c>
      <c r="F239" s="9">
        <f t="shared" si="19"/>
        <v>685389.59118695778</v>
      </c>
      <c r="H239" s="9"/>
    </row>
    <row r="240" spans="2:8">
      <c r="B240" s="9" t="s">
        <v>8</v>
      </c>
      <c r="C240" s="336">
        <v>44562</v>
      </c>
      <c r="D240" s="9" t="s">
        <v>164</v>
      </c>
      <c r="E240" s="9" t="str">
        <f t="shared" si="18"/>
        <v>01 ENERO</v>
      </c>
      <c r="F240" s="9">
        <f t="shared" si="19"/>
        <v>247851.58996842895</v>
      </c>
      <c r="H240" s="9"/>
    </row>
    <row r="241" spans="2:8">
      <c r="B241" s="9" t="s">
        <v>9</v>
      </c>
      <c r="C241" s="336">
        <v>44562</v>
      </c>
      <c r="D241" s="9" t="s">
        <v>164</v>
      </c>
      <c r="E241" s="9" t="str">
        <f t="shared" si="18"/>
        <v>01 ENERO</v>
      </c>
      <c r="F241" s="9">
        <f t="shared" si="19"/>
        <v>506731.01118072955</v>
      </c>
      <c r="H241" s="9"/>
    </row>
    <row r="242" spans="2:8">
      <c r="B242" s="9" t="s">
        <v>10</v>
      </c>
      <c r="C242" s="336">
        <v>44562</v>
      </c>
      <c r="D242" s="9" t="s">
        <v>164</v>
      </c>
      <c r="E242" s="9" t="str">
        <f t="shared" si="18"/>
        <v>01 ENERO</v>
      </c>
      <c r="F242" s="9">
        <f t="shared" si="19"/>
        <v>901209.03352620406</v>
      </c>
      <c r="H242" s="9"/>
    </row>
    <row r="243" spans="2:8">
      <c r="B243" s="9" t="s">
        <v>189</v>
      </c>
      <c r="C243" s="336">
        <v>44562</v>
      </c>
      <c r="D243" s="9" t="s">
        <v>164</v>
      </c>
      <c r="E243" s="9" t="str">
        <f t="shared" si="18"/>
        <v>01 ENERO</v>
      </c>
      <c r="F243" s="9">
        <f t="shared" si="19"/>
        <v>335262.86541885132</v>
      </c>
      <c r="H243" s="9"/>
    </row>
    <row r="244" spans="2:8">
      <c r="B244" s="9" t="s">
        <v>12</v>
      </c>
      <c r="C244" s="336">
        <v>44562</v>
      </c>
      <c r="D244" s="9" t="s">
        <v>164</v>
      </c>
      <c r="E244" s="9" t="str">
        <f t="shared" si="18"/>
        <v>01 ENERO</v>
      </c>
      <c r="F244" s="9">
        <f t="shared" si="19"/>
        <v>463594.35675485799</v>
      </c>
      <c r="H244" s="9"/>
    </row>
    <row r="245" spans="2:8">
      <c r="B245" s="9" t="s">
        <v>13</v>
      </c>
      <c r="C245" s="336">
        <v>44562</v>
      </c>
      <c r="D245" s="9" t="s">
        <v>164</v>
      </c>
      <c r="E245" s="9" t="str">
        <f t="shared" si="18"/>
        <v>01 ENERO</v>
      </c>
      <c r="F245" s="9">
        <f t="shared" si="19"/>
        <v>670693.50041138555</v>
      </c>
      <c r="H245" s="9"/>
    </row>
    <row r="246" spans="2:8">
      <c r="B246" s="9" t="s">
        <v>14</v>
      </c>
      <c r="C246" s="336">
        <v>44562</v>
      </c>
      <c r="D246" s="9" t="s">
        <v>164</v>
      </c>
      <c r="E246" s="9" t="str">
        <f t="shared" si="18"/>
        <v>01 ENERO</v>
      </c>
      <c r="F246" s="9">
        <f t="shared" si="19"/>
        <v>1585969.7013374334</v>
      </c>
      <c r="H246" s="9"/>
    </row>
    <row r="247" spans="2:8">
      <c r="B247" s="9" t="s">
        <v>15</v>
      </c>
      <c r="C247" s="336">
        <v>44562</v>
      </c>
      <c r="D247" s="9" t="s">
        <v>164</v>
      </c>
      <c r="E247" s="9" t="str">
        <f t="shared" si="18"/>
        <v>01 ENERO</v>
      </c>
      <c r="F247" s="9">
        <f t="shared" si="19"/>
        <v>218983.81735002479</v>
      </c>
      <c r="H247" s="9"/>
    </row>
    <row r="248" spans="2:8">
      <c r="B248" s="9" t="s">
        <v>16</v>
      </c>
      <c r="C248" s="336">
        <v>44562</v>
      </c>
      <c r="D248" s="9" t="s">
        <v>164</v>
      </c>
      <c r="E248" s="9" t="str">
        <f t="shared" si="18"/>
        <v>01 ENERO</v>
      </c>
      <c r="F248" s="9">
        <f t="shared" si="19"/>
        <v>109860.46261583385</v>
      </c>
      <c r="H248" s="9"/>
    </row>
    <row r="249" spans="2:8">
      <c r="B249" s="9" t="s">
        <v>17</v>
      </c>
      <c r="C249" s="336">
        <v>44562</v>
      </c>
      <c r="D249" s="9" t="s">
        <v>164</v>
      </c>
      <c r="E249" s="9" t="str">
        <f t="shared" si="18"/>
        <v>01 ENERO</v>
      </c>
      <c r="F249" s="9">
        <f t="shared" si="19"/>
        <v>1147558.9651947303</v>
      </c>
      <c r="H249" s="9"/>
    </row>
    <row r="250" spans="2:8">
      <c r="B250" s="9" t="s">
        <v>18</v>
      </c>
      <c r="C250" s="336">
        <v>44562</v>
      </c>
      <c r="D250" s="9" t="s">
        <v>164</v>
      </c>
      <c r="E250" s="9" t="str">
        <f t="shared" si="18"/>
        <v>01 ENERO</v>
      </c>
      <c r="F250" s="9">
        <f t="shared" si="19"/>
        <v>1016198.6147387596</v>
      </c>
      <c r="H250" s="9"/>
    </row>
    <row r="251" spans="2:8">
      <c r="B251" s="9" t="s">
        <v>19</v>
      </c>
      <c r="C251" s="336">
        <v>44562</v>
      </c>
      <c r="D251" s="9" t="s">
        <v>164</v>
      </c>
      <c r="E251" s="9" t="str">
        <f t="shared" si="18"/>
        <v>01 ENERO</v>
      </c>
      <c r="F251" s="9">
        <f t="shared" si="19"/>
        <v>313125.9545100762</v>
      </c>
      <c r="H251" s="9"/>
    </row>
    <row r="252" spans="2:8">
      <c r="B252" s="9" t="s">
        <v>20</v>
      </c>
      <c r="C252" s="336">
        <v>44562</v>
      </c>
      <c r="D252" s="9" t="s">
        <v>164</v>
      </c>
      <c r="E252" s="9" t="str">
        <f t="shared" si="18"/>
        <v>01 ENERO</v>
      </c>
      <c r="F252" s="9">
        <f t="shared" si="19"/>
        <v>1457409.4272060406</v>
      </c>
      <c r="H252" s="9"/>
    </row>
    <row r="253" spans="2:8">
      <c r="B253" s="9" t="s">
        <v>21</v>
      </c>
      <c r="C253" s="336">
        <v>44562</v>
      </c>
      <c r="D253" s="9" t="s">
        <v>164</v>
      </c>
      <c r="E253" s="9" t="str">
        <f t="shared" si="18"/>
        <v>01 ENERO</v>
      </c>
      <c r="F253" s="9">
        <f t="shared" si="19"/>
        <v>422243.00989880943</v>
      </c>
      <c r="H253" s="9"/>
    </row>
    <row r="254" spans="2:8">
      <c r="B254" s="9" t="s">
        <v>22</v>
      </c>
      <c r="C254" s="336">
        <v>44562</v>
      </c>
      <c r="D254" s="9" t="s">
        <v>164</v>
      </c>
      <c r="E254" s="9" t="str">
        <f t="shared" si="18"/>
        <v>01 ENERO</v>
      </c>
      <c r="F254" s="9">
        <f t="shared" si="19"/>
        <v>214938.94027262507</v>
      </c>
      <c r="H254" s="9"/>
    </row>
    <row r="255" spans="2:8">
      <c r="B255" s="9" t="s">
        <v>23</v>
      </c>
      <c r="C255" s="336">
        <v>44562</v>
      </c>
      <c r="D255" s="9" t="s">
        <v>164</v>
      </c>
      <c r="E255" s="9" t="str">
        <f t="shared" si="18"/>
        <v>01 ENERO</v>
      </c>
      <c r="F255" s="9">
        <f t="shared" si="19"/>
        <v>340332.44893929962</v>
      </c>
      <c r="H255" s="9"/>
    </row>
    <row r="256" spans="2:8">
      <c r="B256" s="9" t="s">
        <v>24</v>
      </c>
      <c r="C256" s="336">
        <v>44562</v>
      </c>
      <c r="D256" s="9" t="s">
        <v>164</v>
      </c>
      <c r="E256" s="9" t="str">
        <f t="shared" si="18"/>
        <v>01 ENERO</v>
      </c>
      <c r="F256" s="9">
        <f t="shared" si="19"/>
        <v>876499.52562279732</v>
      </c>
      <c r="H256" s="9"/>
    </row>
    <row r="257" spans="2:8">
      <c r="B257" s="9" t="s">
        <v>25</v>
      </c>
      <c r="C257" s="336">
        <v>44562</v>
      </c>
      <c r="D257" s="9" t="s">
        <v>164</v>
      </c>
      <c r="E257" s="9" t="str">
        <f t="shared" si="18"/>
        <v>01 ENERO</v>
      </c>
      <c r="F257" s="9">
        <f t="shared" si="19"/>
        <v>1718602.0735388638</v>
      </c>
      <c r="H257" s="9"/>
    </row>
    <row r="258" spans="2:8">
      <c r="B258" s="9" t="s">
        <v>26</v>
      </c>
      <c r="C258" s="336">
        <v>44562</v>
      </c>
      <c r="D258" s="9" t="s">
        <v>164</v>
      </c>
      <c r="E258" s="9" t="str">
        <f t="shared" si="18"/>
        <v>01 ENERO</v>
      </c>
      <c r="F258" s="9">
        <f t="shared" si="19"/>
        <v>201348.380720783</v>
      </c>
      <c r="H258" s="9"/>
    </row>
    <row r="259" spans="2:8">
      <c r="B259" s="9" t="s">
        <v>27</v>
      </c>
      <c r="C259" s="336">
        <v>44562</v>
      </c>
      <c r="D259" s="9" t="s">
        <v>164</v>
      </c>
      <c r="E259" s="9" t="str">
        <f t="shared" si="18"/>
        <v>01 ENERO</v>
      </c>
      <c r="F259" s="9">
        <f t="shared" si="19"/>
        <v>210306.25401232424</v>
      </c>
      <c r="H259" s="9"/>
    </row>
    <row r="260" spans="2:8">
      <c r="B260" s="9" t="s">
        <v>28</v>
      </c>
      <c r="C260" s="336">
        <v>44562</v>
      </c>
      <c r="D260" s="9" t="s">
        <v>164</v>
      </c>
      <c r="E260" s="9" t="str">
        <f t="shared" si="18"/>
        <v>01 ENERO</v>
      </c>
      <c r="F260" s="9">
        <f t="shared" si="19"/>
        <v>184361.89706776637</v>
      </c>
      <c r="H260" s="9"/>
    </row>
    <row r="261" spans="2:8">
      <c r="B261" s="9" t="s">
        <v>29</v>
      </c>
      <c r="C261" s="336">
        <v>44562</v>
      </c>
      <c r="D261" s="9" t="s">
        <v>164</v>
      </c>
      <c r="E261" s="9" t="str">
        <f t="shared" si="18"/>
        <v>01 ENERO</v>
      </c>
      <c r="F261" s="9">
        <f t="shared" si="19"/>
        <v>153121.62531019372</v>
      </c>
      <c r="H261" s="9"/>
    </row>
    <row r="262" spans="2:8">
      <c r="B262" s="9" t="s">
        <v>30</v>
      </c>
      <c r="C262" s="336">
        <v>44562</v>
      </c>
      <c r="D262" s="9" t="s">
        <v>164</v>
      </c>
      <c r="E262" s="9" t="str">
        <f t="shared" si="18"/>
        <v>01 ENERO</v>
      </c>
      <c r="F262" s="9">
        <f t="shared" si="19"/>
        <v>200994.39261957086</v>
      </c>
      <c r="H262" s="9"/>
    </row>
    <row r="263" spans="2:8">
      <c r="B263" s="9" t="s">
        <v>31</v>
      </c>
      <c r="C263" s="336">
        <v>44562</v>
      </c>
      <c r="D263" s="9" t="s">
        <v>164</v>
      </c>
      <c r="E263" s="9" t="str">
        <f t="shared" si="18"/>
        <v>01 ENERO</v>
      </c>
      <c r="F263" s="9">
        <f t="shared" si="19"/>
        <v>1251253.2801098649</v>
      </c>
      <c r="H263" s="9"/>
    </row>
    <row r="264" spans="2:8">
      <c r="B264" s="9" t="s">
        <v>32</v>
      </c>
      <c r="C264" s="336">
        <v>44562</v>
      </c>
      <c r="D264" s="9" t="s">
        <v>164</v>
      </c>
      <c r="E264" s="9" t="str">
        <f t="shared" si="18"/>
        <v>01 ENERO</v>
      </c>
      <c r="F264" s="9">
        <f t="shared" si="19"/>
        <v>406614.37317754544</v>
      </c>
      <c r="H264" s="9"/>
    </row>
    <row r="265" spans="2:8">
      <c r="B265" s="9" t="s">
        <v>33</v>
      </c>
      <c r="C265" s="336">
        <v>44562</v>
      </c>
      <c r="D265" s="9" t="s">
        <v>164</v>
      </c>
      <c r="E265" s="9" t="str">
        <f t="shared" si="18"/>
        <v>01 ENERO</v>
      </c>
      <c r="F265" s="9">
        <f t="shared" si="19"/>
        <v>1180575.9289833552</v>
      </c>
      <c r="H265" s="9"/>
    </row>
    <row r="266" spans="2:8">
      <c r="B266" s="9" t="s">
        <v>34</v>
      </c>
      <c r="C266" s="336">
        <v>44562</v>
      </c>
      <c r="D266" s="9" t="s">
        <v>164</v>
      </c>
      <c r="E266" s="9" t="str">
        <f t="shared" si="18"/>
        <v>01 ENERO</v>
      </c>
      <c r="F266" s="9">
        <f t="shared" si="19"/>
        <v>264613.6535775896</v>
      </c>
      <c r="H266" s="9"/>
    </row>
    <row r="267" spans="2:8">
      <c r="B267" s="9" t="s">
        <v>35</v>
      </c>
      <c r="C267" s="336">
        <v>44562</v>
      </c>
      <c r="D267" s="9" t="s">
        <v>164</v>
      </c>
      <c r="E267" s="9" t="str">
        <f t="shared" si="18"/>
        <v>01 ENERO</v>
      </c>
      <c r="F267" s="9">
        <f t="shared" si="19"/>
        <v>258289.40993765972</v>
      </c>
      <c r="H267" s="9"/>
    </row>
    <row r="268" spans="2:8">
      <c r="B268" s="9" t="s">
        <v>36</v>
      </c>
      <c r="C268" s="336">
        <v>44562</v>
      </c>
      <c r="D268" s="9" t="s">
        <v>164</v>
      </c>
      <c r="E268" s="9" t="str">
        <f t="shared" si="18"/>
        <v>01 ENERO</v>
      </c>
      <c r="F268" s="9">
        <f t="shared" si="19"/>
        <v>334120.64596245222</v>
      </c>
      <c r="H268" s="9"/>
    </row>
    <row r="269" spans="2:8">
      <c r="B269" s="9" t="s">
        <v>37</v>
      </c>
      <c r="C269" s="336">
        <v>44562</v>
      </c>
      <c r="D269" s="9" t="s">
        <v>164</v>
      </c>
      <c r="E269" s="9" t="str">
        <f t="shared" si="18"/>
        <v>01 ENERO</v>
      </c>
      <c r="F269" s="9">
        <f t="shared" si="19"/>
        <v>340439.40219221031</v>
      </c>
      <c r="H269" s="9"/>
    </row>
    <row r="270" spans="2:8">
      <c r="B270" s="9" t="s">
        <v>38</v>
      </c>
      <c r="C270" s="336">
        <v>44562</v>
      </c>
      <c r="D270" s="9" t="s">
        <v>164</v>
      </c>
      <c r="E270" s="9" t="str">
        <f t="shared" si="18"/>
        <v>01 ENERO</v>
      </c>
      <c r="F270" s="9">
        <f t="shared" si="19"/>
        <v>1492133.0807035097</v>
      </c>
      <c r="H270" s="9"/>
    </row>
    <row r="271" spans="2:8">
      <c r="B271" s="9" t="s">
        <v>39</v>
      </c>
      <c r="C271" s="336">
        <v>44562</v>
      </c>
      <c r="D271" s="9" t="s">
        <v>164</v>
      </c>
      <c r="E271" s="9" t="str">
        <f t="shared" si="18"/>
        <v>01 ENERO</v>
      </c>
      <c r="F271" s="9">
        <f t="shared" si="19"/>
        <v>7393285.1175556742</v>
      </c>
      <c r="H271" s="9"/>
    </row>
    <row r="272" spans="2:8">
      <c r="B272" s="9" t="s">
        <v>40</v>
      </c>
      <c r="C272" s="336">
        <v>44562</v>
      </c>
      <c r="D272" s="9" t="s">
        <v>164</v>
      </c>
      <c r="E272" s="9" t="str">
        <f t="shared" ref="E272:E283" si="20">"01 ENERO"</f>
        <v>01 ENERO</v>
      </c>
      <c r="F272" s="9">
        <f t="shared" si="19"/>
        <v>296299.24811091315</v>
      </c>
      <c r="H272" s="9"/>
    </row>
    <row r="273" spans="2:8">
      <c r="B273" s="9" t="s">
        <v>41</v>
      </c>
      <c r="C273" s="336">
        <v>44562</v>
      </c>
      <c r="D273" s="9" t="s">
        <v>164</v>
      </c>
      <c r="E273" s="9" t="str">
        <f t="shared" si="20"/>
        <v>01 ENERO</v>
      </c>
      <c r="F273" s="9">
        <f t="shared" si="19"/>
        <v>1254409.8136899709</v>
      </c>
      <c r="H273" s="9"/>
    </row>
    <row r="274" spans="2:8">
      <c r="B274" s="9" t="s">
        <v>42</v>
      </c>
      <c r="C274" s="336">
        <v>44562</v>
      </c>
      <c r="D274" s="9" t="s">
        <v>164</v>
      </c>
      <c r="E274" s="9" t="str">
        <f t="shared" si="20"/>
        <v>01 ENERO</v>
      </c>
      <c r="F274" s="9">
        <f t="shared" si="19"/>
        <v>191765.83800812345</v>
      </c>
      <c r="H274" s="9"/>
    </row>
    <row r="275" spans="2:8">
      <c r="B275" s="9" t="s">
        <v>43</v>
      </c>
      <c r="C275" s="336">
        <v>44562</v>
      </c>
      <c r="D275" s="9" t="s">
        <v>164</v>
      </c>
      <c r="E275" s="9" t="str">
        <f t="shared" si="20"/>
        <v>01 ENERO</v>
      </c>
      <c r="F275" s="9">
        <f t="shared" si="19"/>
        <v>215238.04648679294</v>
      </c>
      <c r="H275" s="9"/>
    </row>
    <row r="276" spans="2:8">
      <c r="B276" s="9" t="s">
        <v>44</v>
      </c>
      <c r="C276" s="336">
        <v>44562</v>
      </c>
      <c r="D276" s="9" t="s">
        <v>164</v>
      </c>
      <c r="E276" s="9" t="str">
        <f t="shared" si="20"/>
        <v>01 ENERO</v>
      </c>
      <c r="F276" s="9">
        <f t="shared" si="19"/>
        <v>467718.50883177295</v>
      </c>
      <c r="H276" s="9"/>
    </row>
    <row r="277" spans="2:8">
      <c r="B277" s="9" t="s">
        <v>45</v>
      </c>
      <c r="C277" s="336">
        <v>44562</v>
      </c>
      <c r="D277" s="9" t="s">
        <v>164</v>
      </c>
      <c r="E277" s="9" t="str">
        <f t="shared" si="20"/>
        <v>01 ENERO</v>
      </c>
      <c r="F277" s="9">
        <f t="shared" si="19"/>
        <v>266656.27441285294</v>
      </c>
      <c r="H277" s="9"/>
    </row>
    <row r="278" spans="2:8">
      <c r="B278" s="9" t="s">
        <v>46</v>
      </c>
      <c r="C278" s="336">
        <v>44562</v>
      </c>
      <c r="D278" s="9" t="s">
        <v>164</v>
      </c>
      <c r="E278" s="9" t="str">
        <f t="shared" si="20"/>
        <v>01 ENERO</v>
      </c>
      <c r="F278" s="9">
        <f t="shared" si="19"/>
        <v>1757647.7485109828</v>
      </c>
      <c r="H278" s="9"/>
    </row>
    <row r="279" spans="2:8">
      <c r="B279" s="9" t="s">
        <v>47</v>
      </c>
      <c r="C279" s="336">
        <v>44562</v>
      </c>
      <c r="D279" s="9" t="s">
        <v>164</v>
      </c>
      <c r="E279" s="9" t="str">
        <f t="shared" si="20"/>
        <v>01 ENERO</v>
      </c>
      <c r="F279" s="9">
        <f t="shared" si="19"/>
        <v>3352555.3861374836</v>
      </c>
      <c r="H279" s="9"/>
    </row>
    <row r="280" spans="2:8">
      <c r="B280" s="9" t="s">
        <v>48</v>
      </c>
      <c r="C280" s="336">
        <v>44562</v>
      </c>
      <c r="D280" s="9" t="s">
        <v>164</v>
      </c>
      <c r="E280" s="9" t="str">
        <f t="shared" si="20"/>
        <v>01 ENERO</v>
      </c>
      <c r="F280" s="9">
        <f t="shared" si="19"/>
        <v>940840.86049838585</v>
      </c>
      <c r="H280" s="9"/>
    </row>
    <row r="281" spans="2:8">
      <c r="B281" s="9" t="s">
        <v>49</v>
      </c>
      <c r="C281" s="336">
        <v>44562</v>
      </c>
      <c r="D281" s="9" t="s">
        <v>164</v>
      </c>
      <c r="E281" s="9" t="str">
        <f t="shared" si="20"/>
        <v>01 ENERO</v>
      </c>
      <c r="F281" s="9">
        <f t="shared" si="19"/>
        <v>417093.56118220865</v>
      </c>
      <c r="H281" s="9"/>
    </row>
    <row r="282" spans="2:8">
      <c r="B282" s="9" t="s">
        <v>50</v>
      </c>
      <c r="C282" s="336">
        <v>44562</v>
      </c>
      <c r="D282" s="9" t="s">
        <v>164</v>
      </c>
      <c r="E282" s="9" t="str">
        <f t="shared" si="20"/>
        <v>01 ENERO</v>
      </c>
      <c r="F282" s="9">
        <f t="shared" si="19"/>
        <v>266325.82913489686</v>
      </c>
      <c r="H282" s="9"/>
    </row>
    <row r="283" spans="2:8">
      <c r="B283" s="9" t="s">
        <v>51</v>
      </c>
      <c r="C283" s="336">
        <v>44562</v>
      </c>
      <c r="D283" s="9" t="s">
        <v>164</v>
      </c>
      <c r="E283" s="9" t="str">
        <f t="shared" si="20"/>
        <v>01 ENERO</v>
      </c>
      <c r="F283" s="9">
        <f t="shared" si="19"/>
        <v>295638.69155837776</v>
      </c>
      <c r="H283" s="9"/>
    </row>
  </sheetData>
  <mergeCells count="8">
    <mergeCell ref="B4:G4"/>
    <mergeCell ref="J4:O4"/>
    <mergeCell ref="B1:G1"/>
    <mergeCell ref="J1:O1"/>
    <mergeCell ref="B2:G2"/>
    <mergeCell ref="J2:O2"/>
    <mergeCell ref="B3:G3"/>
    <mergeCell ref="J3:O3"/>
  </mergeCells>
  <printOptions horizontalCentered="1" verticalCentered="1"/>
  <pageMargins left="0.23" right="0.26" top="0.38" bottom="0.32" header="0.24" footer="0.19"/>
  <pageSetup scale="79" fitToWidth="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N64"/>
  <sheetViews>
    <sheetView topLeftCell="A34" zoomScale="85" zoomScaleNormal="85" workbookViewId="0">
      <selection activeCell="B60" sqref="B60:B61"/>
    </sheetView>
  </sheetViews>
  <sheetFormatPr baseColWidth="10" defaultColWidth="11.44140625" defaultRowHeight="13.2"/>
  <cols>
    <col min="1" max="1" width="29" style="13" customWidth="1"/>
    <col min="2" max="2" width="15.6640625" style="13" customWidth="1"/>
    <col min="3" max="3" width="16.33203125" style="13" customWidth="1"/>
    <col min="4" max="4" width="17.88671875" style="13" customWidth="1"/>
    <col min="5" max="5" width="14.88671875" style="13" bestFit="1" customWidth="1"/>
    <col min="6" max="6" width="4.77734375" style="13" customWidth="1"/>
    <col min="7" max="7" width="7.6640625" style="13" bestFit="1" customWidth="1"/>
    <col min="8" max="8" width="0.109375" style="13" customWidth="1"/>
    <col min="9" max="9" width="47.88671875" style="13" customWidth="1"/>
    <col min="10" max="10" width="18" style="13" customWidth="1"/>
    <col min="11" max="11" width="15.77734375" style="13" customWidth="1"/>
    <col min="12" max="12" width="15" style="13" bestFit="1" customWidth="1"/>
    <col min="13" max="13" width="11.44140625" style="13"/>
    <col min="14" max="14" width="13.21875" style="13" bestFit="1" customWidth="1"/>
    <col min="15" max="16384" width="11.44140625" style="13"/>
  </cols>
  <sheetData>
    <row r="1" spans="1:14">
      <c r="A1" s="363" t="s">
        <v>84</v>
      </c>
      <c r="B1" s="363"/>
      <c r="C1" s="363"/>
      <c r="D1" s="363"/>
      <c r="E1" s="363"/>
      <c r="F1" s="281"/>
      <c r="G1" s="281"/>
      <c r="I1" s="363" t="s">
        <v>84</v>
      </c>
      <c r="J1" s="363"/>
      <c r="K1" s="363"/>
      <c r="L1" s="363"/>
    </row>
    <row r="2" spans="1:14">
      <c r="A2" s="363" t="s">
        <v>85</v>
      </c>
      <c r="B2" s="363"/>
      <c r="C2" s="363"/>
      <c r="D2" s="363"/>
      <c r="E2" s="363"/>
      <c r="F2" s="281"/>
      <c r="G2" s="281"/>
      <c r="I2" s="363" t="s">
        <v>85</v>
      </c>
      <c r="J2" s="363"/>
      <c r="K2" s="363"/>
      <c r="L2" s="363"/>
    </row>
    <row r="3" spans="1:14">
      <c r="A3" s="364" t="s">
        <v>184</v>
      </c>
      <c r="B3" s="364"/>
      <c r="C3" s="364"/>
      <c r="D3" s="364"/>
      <c r="E3" s="364"/>
      <c r="F3" s="282"/>
      <c r="G3" s="282"/>
      <c r="I3" s="364" t="s">
        <v>184</v>
      </c>
      <c r="J3" s="364"/>
      <c r="K3" s="364"/>
      <c r="L3" s="364"/>
    </row>
    <row r="4" spans="1:14" ht="13.8" thickBot="1"/>
    <row r="5" spans="1:14" ht="37.5" customHeight="1">
      <c r="A5" s="195" t="s">
        <v>0</v>
      </c>
      <c r="B5" s="229" t="s">
        <v>221</v>
      </c>
      <c r="C5" s="226" t="s">
        <v>157</v>
      </c>
      <c r="D5" s="226" t="s">
        <v>158</v>
      </c>
      <c r="E5" s="233"/>
      <c r="F5" s="42"/>
      <c r="G5" s="42"/>
      <c r="I5" s="195" t="s">
        <v>0</v>
      </c>
      <c r="J5" s="278" t="s">
        <v>188</v>
      </c>
      <c r="K5" s="279" t="s">
        <v>155</v>
      </c>
      <c r="L5" s="275" t="s">
        <v>187</v>
      </c>
    </row>
    <row r="6" spans="1:14">
      <c r="A6" s="227" t="s">
        <v>1</v>
      </c>
      <c r="B6" s="230">
        <f>'Datos Mun'!X5/12</f>
        <v>145369.52354865437</v>
      </c>
      <c r="C6" s="225">
        <f>IF('Datos Mun'!B5="AMM",Descentralizados!$B$62*'Datos Mun'!AK5,Descentralizados!$B$63*'Datos Mun'!AK5)</f>
        <v>67442.810925506055</v>
      </c>
      <c r="D6" s="225" t="str">
        <f>IF('Datos Mun'!C5="No AMM",IF(Descentralizados!C6-Descentralizados!B6&lt;0,"SI","NO"),0)</f>
        <v>SI</v>
      </c>
      <c r="E6" s="234">
        <f>IF(D6="SI",B6,C6)</f>
        <v>145369.52354865437</v>
      </c>
      <c r="F6" s="283" t="str">
        <f>IF(C6=E6,"SI","NO")</f>
        <v>NO</v>
      </c>
      <c r="G6" s="283" t="str">
        <f>IF(B6=E6,"IGUAL","DIF")</f>
        <v>IGUAL</v>
      </c>
      <c r="I6" s="272" t="s">
        <v>1</v>
      </c>
      <c r="J6" s="280">
        <f>IF(E6-C6=0,E6,C6)</f>
        <v>67442.810925506055</v>
      </c>
      <c r="K6" s="284">
        <f>IF(E6-C6=0,0,E6-C6)</f>
        <v>77926.712623148313</v>
      </c>
      <c r="L6" s="276">
        <f>SUM(J6:K6)</f>
        <v>145369.52354865437</v>
      </c>
      <c r="M6" s="324"/>
      <c r="N6" s="324"/>
    </row>
    <row r="7" spans="1:14">
      <c r="A7" s="227" t="s">
        <v>2</v>
      </c>
      <c r="B7" s="230">
        <f>'Datos Mun'!X6/12</f>
        <v>241719.38991096185</v>
      </c>
      <c r="C7" s="225">
        <f>IF('Datos Mun'!B6="AMM",Descentralizados!$B$62*'Datos Mun'!AK6,Descentralizados!$B$63*'Datos Mun'!AK6)</f>
        <v>122560.92626901557</v>
      </c>
      <c r="D7" s="225" t="str">
        <f>IF('Datos Mun'!C6="No AMM",IF(Descentralizados!C7-Descentralizados!B7&lt;0,"SI","NO"),0)</f>
        <v>SI</v>
      </c>
      <c r="E7" s="234">
        <f t="shared" ref="E7:E56" si="0">IF(D7="SI",B7,C7)</f>
        <v>241719.38991096185</v>
      </c>
      <c r="F7" s="283" t="str">
        <f t="shared" ref="F7:F56" si="1">IF(C7=E7,"SI","NO")</f>
        <v>NO</v>
      </c>
      <c r="G7" s="283" t="str">
        <f t="shared" ref="G7:G56" si="2">IF(B7=E7,"IGUAL","DIF")</f>
        <v>IGUAL</v>
      </c>
      <c r="I7" s="272" t="s">
        <v>2</v>
      </c>
      <c r="J7" s="280">
        <f t="shared" ref="J7:J56" si="3">IF(E7-C7=0,E7,C7)</f>
        <v>122560.92626901557</v>
      </c>
      <c r="K7" s="284">
        <f t="shared" ref="K7:K56" si="4">IF(E7-C7=0,0,E7-C7)</f>
        <v>119158.46364194628</v>
      </c>
      <c r="L7" s="276">
        <f t="shared" ref="L7:L55" si="5">SUM(J7:K7)</f>
        <v>241719.38991096185</v>
      </c>
      <c r="M7" s="324"/>
      <c r="N7" s="324"/>
    </row>
    <row r="8" spans="1:14">
      <c r="A8" s="227" t="s">
        <v>3</v>
      </c>
      <c r="B8" s="230">
        <f>'Datos Mun'!X7/12</f>
        <v>184149.08754386404</v>
      </c>
      <c r="C8" s="225">
        <f>IF('Datos Mun'!B7="AMM",Descentralizados!$B$62*'Datos Mun'!AK7,Descentralizados!$B$63*'Datos Mun'!AK7)</f>
        <v>151204.45848997936</v>
      </c>
      <c r="D8" s="225" t="str">
        <f>IF('Datos Mun'!C7="No AMM",IF(Descentralizados!C8-Descentralizados!B8&lt;0,"SI","NO"),0)</f>
        <v>SI</v>
      </c>
      <c r="E8" s="234">
        <f t="shared" si="0"/>
        <v>184149.08754386404</v>
      </c>
      <c r="F8" s="283" t="str">
        <f t="shared" si="1"/>
        <v>NO</v>
      </c>
      <c r="G8" s="283" t="str">
        <f t="shared" si="2"/>
        <v>IGUAL</v>
      </c>
      <c r="I8" s="272" t="s">
        <v>3</v>
      </c>
      <c r="J8" s="280">
        <f t="shared" si="3"/>
        <v>151204.45848997936</v>
      </c>
      <c r="K8" s="284">
        <f t="shared" si="4"/>
        <v>32944.629053884681</v>
      </c>
      <c r="L8" s="276">
        <f t="shared" si="5"/>
        <v>184149.08754386404</v>
      </c>
      <c r="M8" s="324"/>
      <c r="N8" s="324"/>
    </row>
    <row r="9" spans="1:14">
      <c r="A9" s="227" t="s">
        <v>4</v>
      </c>
      <c r="B9" s="230">
        <f>'Datos Mun'!X8/12</f>
        <v>709853.38313987956</v>
      </c>
      <c r="C9" s="225">
        <f>IF('Datos Mun'!B8="AMM",Descentralizados!$B$62*'Datos Mun'!AK8,Descentralizados!$B$63*'Datos Mun'!AK8)</f>
        <v>587067.24784337671</v>
      </c>
      <c r="D9" s="225" t="str">
        <f>IF('Datos Mun'!C8="No AMM",IF(Descentralizados!C9-Descentralizados!B9&lt;0,"SI","NO"),0)</f>
        <v>SI</v>
      </c>
      <c r="E9" s="234">
        <f t="shared" si="0"/>
        <v>709853.38313987956</v>
      </c>
      <c r="F9" s="283" t="str">
        <f t="shared" si="1"/>
        <v>NO</v>
      </c>
      <c r="G9" s="283" t="str">
        <f t="shared" si="2"/>
        <v>IGUAL</v>
      </c>
      <c r="I9" s="272" t="s">
        <v>4</v>
      </c>
      <c r="J9" s="280">
        <f t="shared" si="3"/>
        <v>587067.24784337671</v>
      </c>
      <c r="K9" s="284">
        <f t="shared" si="4"/>
        <v>122786.13529650285</v>
      </c>
      <c r="L9" s="276">
        <f t="shared" si="5"/>
        <v>709853.38313987956</v>
      </c>
      <c r="M9" s="324"/>
      <c r="N9" s="324"/>
    </row>
    <row r="10" spans="1:14">
      <c r="A10" s="227" t="s">
        <v>5</v>
      </c>
      <c r="B10" s="230">
        <f>'Datos Mun'!X9/12</f>
        <v>511469.03323250258</v>
      </c>
      <c r="C10" s="225">
        <f>IF('Datos Mun'!B9="AMM",Descentralizados!$B$62*'Datos Mun'!AK9,Descentralizados!$B$63*'Datos Mun'!AK9)</f>
        <v>481061.04782559589</v>
      </c>
      <c r="D10" s="225" t="str">
        <f>IF('Datos Mun'!C9="No AMM",IF(Descentralizados!C10-Descentralizados!B10&lt;0,"SI","NO"),0)</f>
        <v>SI</v>
      </c>
      <c r="E10" s="234">
        <f t="shared" si="0"/>
        <v>511469.03323250258</v>
      </c>
      <c r="F10" s="283" t="str">
        <f t="shared" si="1"/>
        <v>NO</v>
      </c>
      <c r="G10" s="283" t="str">
        <f t="shared" si="2"/>
        <v>IGUAL</v>
      </c>
      <c r="I10" s="272" t="s">
        <v>5</v>
      </c>
      <c r="J10" s="280">
        <f t="shared" si="3"/>
        <v>481061.04782559589</v>
      </c>
      <c r="K10" s="284">
        <f t="shared" si="4"/>
        <v>30407.985406906693</v>
      </c>
      <c r="L10" s="276">
        <f t="shared" si="5"/>
        <v>511469.03323250258</v>
      </c>
      <c r="M10" s="324"/>
      <c r="N10" s="324"/>
    </row>
    <row r="11" spans="1:14">
      <c r="A11" s="227" t="s">
        <v>6</v>
      </c>
      <c r="B11" s="230">
        <f>'Datos Mun'!X10/12</f>
        <v>1729440.8109277114</v>
      </c>
      <c r="C11" s="225">
        <f>IF('Datos Mun'!B10="AMM",Descentralizados!$B$62*'Datos Mun'!AK10,Descentralizados!$B$63*'Datos Mun'!AK10)</f>
        <v>2229327.0761782369</v>
      </c>
      <c r="D11" s="225">
        <f>IF('Datos Mun'!C10="No AMM",IF(Descentralizados!C11-Descentralizados!B11&lt;0,"SI","NO"),0)</f>
        <v>0</v>
      </c>
      <c r="E11" s="234">
        <f t="shared" si="0"/>
        <v>2229327.0761782369</v>
      </c>
      <c r="F11" s="283" t="str">
        <f t="shared" si="1"/>
        <v>SI</v>
      </c>
      <c r="G11" s="283" t="str">
        <f t="shared" si="2"/>
        <v>DIF</v>
      </c>
      <c r="I11" s="272" t="s">
        <v>6</v>
      </c>
      <c r="J11" s="280">
        <f t="shared" si="3"/>
        <v>2229327.0761782369</v>
      </c>
      <c r="K11" s="284">
        <f t="shared" si="4"/>
        <v>0</v>
      </c>
      <c r="L11" s="276">
        <f t="shared" si="5"/>
        <v>2229327.0761782369</v>
      </c>
      <c r="M11" s="324"/>
      <c r="N11" s="324"/>
    </row>
    <row r="12" spans="1:14">
      <c r="A12" s="227" t="s">
        <v>7</v>
      </c>
      <c r="B12" s="230">
        <f>'Datos Mun'!X11/12</f>
        <v>685389.59118695778</v>
      </c>
      <c r="C12" s="225">
        <f>IF('Datos Mun'!B11="AMM",Descentralizados!$B$62*'Datos Mun'!AK11,Descentralizados!$B$63*'Datos Mun'!AK11)</f>
        <v>441305.0754289733</v>
      </c>
      <c r="D12" s="225" t="str">
        <f>IF('Datos Mun'!C11="No AMM",IF(Descentralizados!C12-Descentralizados!B12&lt;0,"SI","NO"),0)</f>
        <v>SI</v>
      </c>
      <c r="E12" s="234">
        <f t="shared" si="0"/>
        <v>685389.59118695778</v>
      </c>
      <c r="F12" s="283" t="str">
        <f t="shared" si="1"/>
        <v>NO</v>
      </c>
      <c r="G12" s="283" t="str">
        <f t="shared" si="2"/>
        <v>IGUAL</v>
      </c>
      <c r="I12" s="272" t="s">
        <v>7</v>
      </c>
      <c r="J12" s="280">
        <f t="shared" si="3"/>
        <v>441305.0754289733</v>
      </c>
      <c r="K12" s="284">
        <f t="shared" si="4"/>
        <v>244084.51575798448</v>
      </c>
      <c r="L12" s="276">
        <f t="shared" si="5"/>
        <v>685389.59118695778</v>
      </c>
      <c r="M12" s="324"/>
      <c r="N12" s="324"/>
    </row>
    <row r="13" spans="1:14">
      <c r="A13" s="227" t="s">
        <v>8</v>
      </c>
      <c r="B13" s="230">
        <f>'Datos Mun'!X12/12</f>
        <v>247851.58996842895</v>
      </c>
      <c r="C13" s="225">
        <f>IF('Datos Mun'!B12="AMM",Descentralizados!$B$62*'Datos Mun'!AK12,Descentralizados!$B$63*'Datos Mun'!AK12)</f>
        <v>127953.10043417721</v>
      </c>
      <c r="D13" s="225" t="str">
        <f>IF('Datos Mun'!C12="No AMM",IF(Descentralizados!C13-Descentralizados!B13&lt;0,"SI","NO"),0)</f>
        <v>SI</v>
      </c>
      <c r="E13" s="234">
        <f t="shared" si="0"/>
        <v>247851.58996842895</v>
      </c>
      <c r="F13" s="283" t="str">
        <f t="shared" si="1"/>
        <v>NO</v>
      </c>
      <c r="G13" s="283" t="str">
        <f t="shared" si="2"/>
        <v>IGUAL</v>
      </c>
      <c r="I13" s="272" t="s">
        <v>8</v>
      </c>
      <c r="J13" s="280">
        <f t="shared" si="3"/>
        <v>127953.10043417721</v>
      </c>
      <c r="K13" s="284">
        <f t="shared" si="4"/>
        <v>119898.48953425174</v>
      </c>
      <c r="L13" s="276">
        <f t="shared" si="5"/>
        <v>247851.58996842895</v>
      </c>
      <c r="M13" s="324"/>
      <c r="N13" s="324"/>
    </row>
    <row r="14" spans="1:14">
      <c r="A14" s="227" t="s">
        <v>9</v>
      </c>
      <c r="B14" s="230">
        <f>'Datos Mun'!X13/12</f>
        <v>506731.01118072955</v>
      </c>
      <c r="C14" s="225">
        <f>IF('Datos Mun'!B13="AMM",Descentralizados!$B$62*'Datos Mun'!AK13,Descentralizados!$B$63*'Datos Mun'!AK13)</f>
        <v>357305.62993064849</v>
      </c>
      <c r="D14" s="225" t="str">
        <f>IF('Datos Mun'!C13="No AMM",IF(Descentralizados!C14-Descentralizados!B14&lt;0,"SI","NO"),0)</f>
        <v>SI</v>
      </c>
      <c r="E14" s="234">
        <f t="shared" si="0"/>
        <v>506731.01118072955</v>
      </c>
      <c r="F14" s="283" t="str">
        <f t="shared" si="1"/>
        <v>NO</v>
      </c>
      <c r="G14" s="283" t="str">
        <f t="shared" si="2"/>
        <v>IGUAL</v>
      </c>
      <c r="I14" s="272" t="s">
        <v>9</v>
      </c>
      <c r="J14" s="280">
        <f t="shared" si="3"/>
        <v>357305.62993064849</v>
      </c>
      <c r="K14" s="284">
        <f t="shared" si="4"/>
        <v>149425.38125008106</v>
      </c>
      <c r="L14" s="276">
        <f t="shared" si="5"/>
        <v>506731.01118072955</v>
      </c>
      <c r="M14" s="324"/>
      <c r="N14" s="324"/>
    </row>
    <row r="15" spans="1:14">
      <c r="A15" s="227" t="s">
        <v>10</v>
      </c>
      <c r="B15" s="230">
        <f>'Datos Mun'!X14/12</f>
        <v>352866.77962589264</v>
      </c>
      <c r="C15" s="225">
        <f>IF('Datos Mun'!B14="AMM",Descentralizados!$B$62*'Datos Mun'!AK14,Descentralizados!$B$63*'Datos Mun'!AK14)</f>
        <v>901209.03352620406</v>
      </c>
      <c r="D15" s="225" t="str">
        <f>IF('Datos Mun'!C14="No AMM",IF(Descentralizados!C15-Descentralizados!B15&lt;0,"SI","NO"),0)</f>
        <v>NO</v>
      </c>
      <c r="E15" s="234">
        <f t="shared" si="0"/>
        <v>901209.03352620406</v>
      </c>
      <c r="F15" s="283" t="str">
        <f t="shared" si="1"/>
        <v>SI</v>
      </c>
      <c r="G15" s="283" t="str">
        <f t="shared" si="2"/>
        <v>DIF</v>
      </c>
      <c r="I15" s="272" t="s">
        <v>10</v>
      </c>
      <c r="J15" s="280">
        <f t="shared" si="3"/>
        <v>901209.03352620406</v>
      </c>
      <c r="K15" s="284">
        <f t="shared" si="4"/>
        <v>0</v>
      </c>
      <c r="L15" s="276">
        <f t="shared" si="5"/>
        <v>901209.03352620406</v>
      </c>
      <c r="M15" s="324"/>
      <c r="N15" s="324"/>
    </row>
    <row r="16" spans="1:14">
      <c r="A16" s="227" t="s">
        <v>189</v>
      </c>
      <c r="B16" s="230">
        <f>'Datos Mun'!X15/12</f>
        <v>307760.28049896931</v>
      </c>
      <c r="C16" s="225">
        <f>IF('Datos Mun'!B15="AMM",Descentralizados!$B$62*'Datos Mun'!AK15,Descentralizados!$B$63*'Datos Mun'!AK15)</f>
        <v>335262.86541885132</v>
      </c>
      <c r="D16" s="225" t="str">
        <f>IF('Datos Mun'!C15="No AMM",IF(Descentralizados!C16-Descentralizados!B16&lt;0,"SI","NO"),0)</f>
        <v>NO</v>
      </c>
      <c r="E16" s="234">
        <f t="shared" si="0"/>
        <v>335262.86541885132</v>
      </c>
      <c r="F16" s="283" t="str">
        <f t="shared" si="1"/>
        <v>SI</v>
      </c>
      <c r="G16" s="283" t="str">
        <f t="shared" si="2"/>
        <v>DIF</v>
      </c>
      <c r="I16" s="272" t="s">
        <v>189</v>
      </c>
      <c r="J16" s="280">
        <f t="shared" si="3"/>
        <v>335262.86541885132</v>
      </c>
      <c r="K16" s="284">
        <f t="shared" si="4"/>
        <v>0</v>
      </c>
      <c r="L16" s="276">
        <f t="shared" si="5"/>
        <v>335262.86541885132</v>
      </c>
      <c r="M16" s="324"/>
      <c r="N16" s="324"/>
    </row>
    <row r="17" spans="1:14">
      <c r="A17" s="227" t="s">
        <v>12</v>
      </c>
      <c r="B17" s="230">
        <f>'Datos Mun'!X16/12</f>
        <v>463594.35675485799</v>
      </c>
      <c r="C17" s="225">
        <f>IF('Datos Mun'!B16="AMM",Descentralizados!$B$62*'Datos Mun'!AK16,Descentralizados!$B$63*'Datos Mun'!AK16)</f>
        <v>436939.82818198932</v>
      </c>
      <c r="D17" s="225" t="str">
        <f>IF('Datos Mun'!C16="No AMM",IF(Descentralizados!C17-Descentralizados!B17&lt;0,"SI","NO"),0)</f>
        <v>SI</v>
      </c>
      <c r="E17" s="234">
        <f t="shared" si="0"/>
        <v>463594.35675485799</v>
      </c>
      <c r="F17" s="283" t="str">
        <f t="shared" si="1"/>
        <v>NO</v>
      </c>
      <c r="G17" s="283" t="str">
        <f t="shared" si="2"/>
        <v>IGUAL</v>
      </c>
      <c r="I17" s="272" t="s">
        <v>12</v>
      </c>
      <c r="J17" s="280">
        <f t="shared" si="3"/>
        <v>436939.82818198932</v>
      </c>
      <c r="K17" s="284">
        <f t="shared" si="4"/>
        <v>26654.528572868672</v>
      </c>
      <c r="L17" s="276">
        <f t="shared" si="5"/>
        <v>463594.35675485799</v>
      </c>
      <c r="M17" s="324"/>
      <c r="N17" s="324"/>
    </row>
    <row r="18" spans="1:14">
      <c r="A18" s="227" t="s">
        <v>13</v>
      </c>
      <c r="B18" s="230">
        <f>'Datos Mun'!X17/12</f>
        <v>292908.57272918482</v>
      </c>
      <c r="C18" s="225">
        <f>IF('Datos Mun'!B17="AMM",Descentralizados!$B$62*'Datos Mun'!AK17,Descentralizados!$B$63*'Datos Mun'!AK17)</f>
        <v>670693.50041138555</v>
      </c>
      <c r="D18" s="225" t="str">
        <f>IF('Datos Mun'!C17="No AMM",IF(Descentralizados!C18-Descentralizados!B18&lt;0,"SI","NO"),0)</f>
        <v>NO</v>
      </c>
      <c r="E18" s="234">
        <f t="shared" si="0"/>
        <v>670693.50041138555</v>
      </c>
      <c r="F18" s="283" t="str">
        <f t="shared" si="1"/>
        <v>SI</v>
      </c>
      <c r="G18" s="283" t="str">
        <f t="shared" si="2"/>
        <v>DIF</v>
      </c>
      <c r="I18" s="272" t="s">
        <v>13</v>
      </c>
      <c r="J18" s="280">
        <f t="shared" si="3"/>
        <v>670693.50041138555</v>
      </c>
      <c r="K18" s="284">
        <f t="shared" si="4"/>
        <v>0</v>
      </c>
      <c r="L18" s="276">
        <f t="shared" si="5"/>
        <v>670693.50041138555</v>
      </c>
      <c r="M18" s="324"/>
      <c r="N18" s="324"/>
    </row>
    <row r="19" spans="1:14">
      <c r="A19" s="227" t="s">
        <v>14</v>
      </c>
      <c r="B19" s="230">
        <f>'Datos Mun'!X18/12</f>
        <v>1585969.7013374334</v>
      </c>
      <c r="C19" s="225">
        <f>IF('Datos Mun'!B18="AMM",Descentralizados!$B$62*'Datos Mun'!AK18,Descentralizados!$B$63*'Datos Mun'!AK18)</f>
        <v>977028.85733211646</v>
      </c>
      <c r="D19" s="225" t="str">
        <f>IF('Datos Mun'!C18="No AMM",IF(Descentralizados!C19-Descentralizados!B19&lt;0,"SI","NO"),0)</f>
        <v>SI</v>
      </c>
      <c r="E19" s="234">
        <f t="shared" si="0"/>
        <v>1585969.7013374334</v>
      </c>
      <c r="F19" s="283" t="str">
        <f t="shared" si="1"/>
        <v>NO</v>
      </c>
      <c r="G19" s="283" t="str">
        <f t="shared" si="2"/>
        <v>IGUAL</v>
      </c>
      <c r="I19" s="272" t="s">
        <v>14</v>
      </c>
      <c r="J19" s="280">
        <f t="shared" si="3"/>
        <v>977028.85733211646</v>
      </c>
      <c r="K19" s="284">
        <f t="shared" si="4"/>
        <v>608940.84400531696</v>
      </c>
      <c r="L19" s="276">
        <f t="shared" si="5"/>
        <v>1585969.7013374334</v>
      </c>
      <c r="M19" s="324"/>
      <c r="N19" s="324"/>
    </row>
    <row r="20" spans="1:14">
      <c r="A20" s="227" t="s">
        <v>15</v>
      </c>
      <c r="B20" s="230">
        <f>'Datos Mun'!X19/12</f>
        <v>218983.81735002479</v>
      </c>
      <c r="C20" s="225">
        <f>IF('Datos Mun'!B19="AMM",Descentralizados!$B$62*'Datos Mun'!AK19,Descentralizados!$B$63*'Datos Mun'!AK19)</f>
        <v>141499.14523133525</v>
      </c>
      <c r="D20" s="225" t="str">
        <f>IF('Datos Mun'!C19="No AMM",IF(Descentralizados!C20-Descentralizados!B20&lt;0,"SI","NO"),0)</f>
        <v>SI</v>
      </c>
      <c r="E20" s="234">
        <f t="shared" si="0"/>
        <v>218983.81735002479</v>
      </c>
      <c r="F20" s="283" t="str">
        <f t="shared" si="1"/>
        <v>NO</v>
      </c>
      <c r="G20" s="283" t="str">
        <f t="shared" si="2"/>
        <v>IGUAL</v>
      </c>
      <c r="I20" s="272" t="s">
        <v>15</v>
      </c>
      <c r="J20" s="280">
        <f t="shared" si="3"/>
        <v>141499.14523133525</v>
      </c>
      <c r="K20" s="284">
        <f t="shared" si="4"/>
        <v>77484.672118689545</v>
      </c>
      <c r="L20" s="276">
        <f t="shared" si="5"/>
        <v>218983.81735002479</v>
      </c>
      <c r="M20" s="324"/>
      <c r="N20" s="324"/>
    </row>
    <row r="21" spans="1:14">
      <c r="A21" s="227" t="s">
        <v>16</v>
      </c>
      <c r="B21" s="230">
        <f>'Datos Mun'!X20/12</f>
        <v>109860.46261583385</v>
      </c>
      <c r="C21" s="225">
        <f>IF('Datos Mun'!B20="AMM",Descentralizados!$B$62*'Datos Mun'!AK20,Descentralizados!$B$63*'Datos Mun'!AK20)</f>
        <v>102156.98674210513</v>
      </c>
      <c r="D21" s="225" t="str">
        <f>IF('Datos Mun'!C20="No AMM",IF(Descentralizados!C21-Descentralizados!B21&lt;0,"SI","NO"),0)</f>
        <v>SI</v>
      </c>
      <c r="E21" s="234">
        <f t="shared" si="0"/>
        <v>109860.46261583385</v>
      </c>
      <c r="F21" s="283" t="str">
        <f t="shared" si="1"/>
        <v>NO</v>
      </c>
      <c r="G21" s="283" t="str">
        <f t="shared" si="2"/>
        <v>IGUAL</v>
      </c>
      <c r="I21" s="272" t="s">
        <v>16</v>
      </c>
      <c r="J21" s="280">
        <f t="shared" si="3"/>
        <v>102156.98674210513</v>
      </c>
      <c r="K21" s="284">
        <f t="shared" si="4"/>
        <v>7703.4758737287193</v>
      </c>
      <c r="L21" s="276">
        <f t="shared" si="5"/>
        <v>109860.46261583385</v>
      </c>
      <c r="M21" s="324"/>
      <c r="N21" s="324"/>
    </row>
    <row r="22" spans="1:14">
      <c r="A22" s="227" t="s">
        <v>17</v>
      </c>
      <c r="B22" s="230">
        <f>'Datos Mun'!X21/12</f>
        <v>1147558.9651947303</v>
      </c>
      <c r="C22" s="225">
        <f>IF('Datos Mun'!B21="AMM",Descentralizados!$B$62*'Datos Mun'!AK21,Descentralizados!$B$63*'Datos Mun'!AK21)</f>
        <v>912092.12250875833</v>
      </c>
      <c r="D22" s="225" t="str">
        <f>IF('Datos Mun'!C21="No AMM",IF(Descentralizados!C22-Descentralizados!B22&lt;0,"SI","NO"),0)</f>
        <v>SI</v>
      </c>
      <c r="E22" s="234">
        <f t="shared" si="0"/>
        <v>1147558.9651947303</v>
      </c>
      <c r="F22" s="283" t="str">
        <f t="shared" si="1"/>
        <v>NO</v>
      </c>
      <c r="G22" s="283" t="str">
        <f t="shared" si="2"/>
        <v>IGUAL</v>
      </c>
      <c r="I22" s="272" t="s">
        <v>17</v>
      </c>
      <c r="J22" s="280">
        <f t="shared" si="3"/>
        <v>912092.12250875833</v>
      </c>
      <c r="K22" s="284">
        <f t="shared" si="4"/>
        <v>235466.84268597199</v>
      </c>
      <c r="L22" s="276">
        <f t="shared" si="5"/>
        <v>1147558.9651947303</v>
      </c>
      <c r="M22" s="324"/>
      <c r="N22" s="324"/>
    </row>
    <row r="23" spans="1:14">
      <c r="A23" s="227" t="s">
        <v>18</v>
      </c>
      <c r="B23" s="230">
        <f>'Datos Mun'!X22/12</f>
        <v>671009.0467954257</v>
      </c>
      <c r="C23" s="225">
        <f>IF('Datos Mun'!B22="AMM",Descentralizados!$B$62*'Datos Mun'!AK22,Descentralizados!$B$63*'Datos Mun'!AK22)</f>
        <v>1016198.6147387596</v>
      </c>
      <c r="D23" s="225">
        <f>IF('Datos Mun'!C22="No AMM",IF(Descentralizados!C23-Descentralizados!B23&lt;0,"SI","NO"),0)</f>
        <v>0</v>
      </c>
      <c r="E23" s="234">
        <f t="shared" si="0"/>
        <v>1016198.6147387596</v>
      </c>
      <c r="F23" s="283" t="str">
        <f t="shared" si="1"/>
        <v>SI</v>
      </c>
      <c r="G23" s="283" t="str">
        <f t="shared" si="2"/>
        <v>DIF</v>
      </c>
      <c r="I23" s="272" t="s">
        <v>18</v>
      </c>
      <c r="J23" s="280">
        <f t="shared" si="3"/>
        <v>1016198.6147387596</v>
      </c>
      <c r="K23" s="284">
        <f t="shared" si="4"/>
        <v>0</v>
      </c>
      <c r="L23" s="276">
        <f t="shared" si="5"/>
        <v>1016198.6147387596</v>
      </c>
      <c r="M23" s="324"/>
      <c r="N23" s="324"/>
    </row>
    <row r="24" spans="1:14">
      <c r="A24" s="227" t="s">
        <v>19</v>
      </c>
      <c r="B24" s="230">
        <f>'Datos Mun'!X23/12</f>
        <v>193323.8061193816</v>
      </c>
      <c r="C24" s="225">
        <f>IF('Datos Mun'!B23="AMM",Descentralizados!$B$62*'Datos Mun'!AK23,Descentralizados!$B$63*'Datos Mun'!AK23)</f>
        <v>313125.9545100762</v>
      </c>
      <c r="D24" s="225" t="str">
        <f>IF('Datos Mun'!C23="No AMM",IF(Descentralizados!C24-Descentralizados!B24&lt;0,"SI","NO"),0)</f>
        <v>NO</v>
      </c>
      <c r="E24" s="234">
        <f t="shared" si="0"/>
        <v>313125.9545100762</v>
      </c>
      <c r="F24" s="283" t="str">
        <f t="shared" si="1"/>
        <v>SI</v>
      </c>
      <c r="G24" s="283" t="str">
        <f t="shared" si="2"/>
        <v>DIF</v>
      </c>
      <c r="I24" s="272" t="s">
        <v>19</v>
      </c>
      <c r="J24" s="280">
        <f t="shared" si="3"/>
        <v>313125.9545100762</v>
      </c>
      <c r="K24" s="284">
        <f t="shared" si="4"/>
        <v>0</v>
      </c>
      <c r="L24" s="276">
        <f t="shared" si="5"/>
        <v>313125.9545100762</v>
      </c>
      <c r="M24" s="324"/>
      <c r="N24" s="324"/>
    </row>
    <row r="25" spans="1:14">
      <c r="A25" s="227" t="s">
        <v>20</v>
      </c>
      <c r="B25" s="230">
        <f>'Datos Mun'!X24/12</f>
        <v>1021870.2160713114</v>
      </c>
      <c r="C25" s="225">
        <f>IF('Datos Mun'!B24="AMM",Descentralizados!$B$62*'Datos Mun'!AK24,Descentralizados!$B$63*'Datos Mun'!AK24)</f>
        <v>1457409.4272060406</v>
      </c>
      <c r="D25" s="225">
        <f>IF('Datos Mun'!C24="No AMM",IF(Descentralizados!C25-Descentralizados!B25&lt;0,"SI","NO"),0)</f>
        <v>0</v>
      </c>
      <c r="E25" s="234">
        <f t="shared" si="0"/>
        <v>1457409.4272060406</v>
      </c>
      <c r="F25" s="283" t="str">
        <f t="shared" si="1"/>
        <v>SI</v>
      </c>
      <c r="G25" s="283" t="str">
        <f t="shared" si="2"/>
        <v>DIF</v>
      </c>
      <c r="I25" s="272" t="s">
        <v>20</v>
      </c>
      <c r="J25" s="280">
        <f t="shared" si="3"/>
        <v>1457409.4272060406</v>
      </c>
      <c r="K25" s="284">
        <f t="shared" si="4"/>
        <v>0</v>
      </c>
      <c r="L25" s="276">
        <f t="shared" si="5"/>
        <v>1457409.4272060406</v>
      </c>
      <c r="M25" s="324"/>
      <c r="N25" s="324"/>
    </row>
    <row r="26" spans="1:14">
      <c r="A26" s="227" t="s">
        <v>21</v>
      </c>
      <c r="B26" s="230">
        <f>'Datos Mun'!X25/12</f>
        <v>419650.41339484946</v>
      </c>
      <c r="C26" s="225">
        <f>IF('Datos Mun'!B25="AMM",Descentralizados!$B$62*'Datos Mun'!AK25,Descentralizados!$B$63*'Datos Mun'!AK25)</f>
        <v>422243.00989880943</v>
      </c>
      <c r="D26" s="225" t="str">
        <f>IF('Datos Mun'!C25="No AMM",IF(Descentralizados!C26-Descentralizados!B26&lt;0,"SI","NO"),0)</f>
        <v>NO</v>
      </c>
      <c r="E26" s="234">
        <f t="shared" si="0"/>
        <v>422243.00989880943</v>
      </c>
      <c r="F26" s="283" t="str">
        <f t="shared" si="1"/>
        <v>SI</v>
      </c>
      <c r="G26" s="283" t="str">
        <f t="shared" si="2"/>
        <v>DIF</v>
      </c>
      <c r="I26" s="272" t="s">
        <v>21</v>
      </c>
      <c r="J26" s="280">
        <f t="shared" si="3"/>
        <v>422243.00989880943</v>
      </c>
      <c r="K26" s="284">
        <f t="shared" si="4"/>
        <v>0</v>
      </c>
      <c r="L26" s="276">
        <f t="shared" si="5"/>
        <v>422243.00989880943</v>
      </c>
      <c r="M26" s="324"/>
      <c r="N26" s="324"/>
    </row>
    <row r="27" spans="1:14">
      <c r="A27" s="227" t="s">
        <v>22</v>
      </c>
      <c r="B27" s="230">
        <f>'Datos Mun'!X26/12</f>
        <v>214938.9402726251</v>
      </c>
      <c r="C27" s="225">
        <f>IF('Datos Mun'!B26="AMM",Descentralizados!$B$62*'Datos Mun'!AK26,Descentralizados!$B$63*'Datos Mun'!AK26)</f>
        <v>82767.209476789998</v>
      </c>
      <c r="D27" s="225" t="str">
        <f>IF('Datos Mun'!C26="No AMM",IF(Descentralizados!C27-Descentralizados!B27&lt;0,"SI","NO"),0)</f>
        <v>SI</v>
      </c>
      <c r="E27" s="234">
        <f t="shared" si="0"/>
        <v>214938.9402726251</v>
      </c>
      <c r="F27" s="283" t="str">
        <f t="shared" si="1"/>
        <v>NO</v>
      </c>
      <c r="G27" s="283" t="str">
        <f t="shared" si="2"/>
        <v>IGUAL</v>
      </c>
      <c r="I27" s="272" t="s">
        <v>22</v>
      </c>
      <c r="J27" s="280">
        <f t="shared" si="3"/>
        <v>82767.209476789998</v>
      </c>
      <c r="K27" s="284">
        <f t="shared" si="4"/>
        <v>132171.73079583509</v>
      </c>
      <c r="L27" s="276">
        <f t="shared" si="5"/>
        <v>214938.94027262507</v>
      </c>
      <c r="M27" s="324"/>
      <c r="N27" s="324"/>
    </row>
    <row r="28" spans="1:14">
      <c r="A28" s="227" t="s">
        <v>23</v>
      </c>
      <c r="B28" s="230">
        <f>'Datos Mun'!X27/12</f>
        <v>340332.44893929962</v>
      </c>
      <c r="C28" s="225">
        <f>IF('Datos Mun'!B27="AMM",Descentralizados!$B$62*'Datos Mun'!AK27,Descentralizados!$B$63*'Datos Mun'!AK27)</f>
        <v>236751.48885638532</v>
      </c>
      <c r="D28" s="225" t="str">
        <f>IF('Datos Mun'!C27="No AMM",IF(Descentralizados!C28-Descentralizados!B28&lt;0,"SI","NO"),0)</f>
        <v>SI</v>
      </c>
      <c r="E28" s="234">
        <f t="shared" si="0"/>
        <v>340332.44893929962</v>
      </c>
      <c r="F28" s="283" t="str">
        <f t="shared" si="1"/>
        <v>NO</v>
      </c>
      <c r="G28" s="283" t="str">
        <f t="shared" si="2"/>
        <v>IGUAL</v>
      </c>
      <c r="I28" s="272" t="s">
        <v>23</v>
      </c>
      <c r="J28" s="280">
        <f t="shared" si="3"/>
        <v>236751.48885638532</v>
      </c>
      <c r="K28" s="284">
        <f t="shared" si="4"/>
        <v>103580.9600829143</v>
      </c>
      <c r="L28" s="276">
        <f t="shared" si="5"/>
        <v>340332.44893929962</v>
      </c>
      <c r="M28" s="324"/>
      <c r="N28" s="324"/>
    </row>
    <row r="29" spans="1:14">
      <c r="A29" s="227" t="s">
        <v>24</v>
      </c>
      <c r="B29" s="230">
        <f>'Datos Mun'!X28/12</f>
        <v>436653.11894131009</v>
      </c>
      <c r="C29" s="225">
        <f>IF('Datos Mun'!B28="AMM",Descentralizados!$B$62*'Datos Mun'!AK28,Descentralizados!$B$63*'Datos Mun'!AK28)</f>
        <v>876499.52562279732</v>
      </c>
      <c r="D29" s="225" t="str">
        <f>IF('Datos Mun'!C28="No AMM",IF(Descentralizados!C29-Descentralizados!B29&lt;0,"SI","NO"),0)</f>
        <v>NO</v>
      </c>
      <c r="E29" s="234">
        <f t="shared" si="0"/>
        <v>876499.52562279732</v>
      </c>
      <c r="F29" s="283" t="str">
        <f t="shared" si="1"/>
        <v>SI</v>
      </c>
      <c r="G29" s="283" t="str">
        <f t="shared" si="2"/>
        <v>DIF</v>
      </c>
      <c r="I29" s="272" t="s">
        <v>24</v>
      </c>
      <c r="J29" s="280">
        <f t="shared" si="3"/>
        <v>876499.52562279732</v>
      </c>
      <c r="K29" s="284">
        <f t="shared" si="4"/>
        <v>0</v>
      </c>
      <c r="L29" s="276">
        <f t="shared" si="5"/>
        <v>876499.52562279732</v>
      </c>
      <c r="M29" s="324"/>
      <c r="N29" s="324"/>
    </row>
    <row r="30" spans="1:14">
      <c r="A30" s="227" t="s">
        <v>25</v>
      </c>
      <c r="B30" s="230">
        <f>'Datos Mun'!X29/12</f>
        <v>1601412.8103599017</v>
      </c>
      <c r="C30" s="225">
        <f>IF('Datos Mun'!B29="AMM",Descentralizados!$B$62*'Datos Mun'!AK29,Descentralizados!$B$63*'Datos Mun'!AK29)</f>
        <v>1718602.0735388638</v>
      </c>
      <c r="D30" s="225">
        <f>IF('Datos Mun'!C29="No AMM",IF(Descentralizados!C30-Descentralizados!B30&lt;0,"SI","NO"),0)</f>
        <v>0</v>
      </c>
      <c r="E30" s="234">
        <f t="shared" si="0"/>
        <v>1718602.0735388638</v>
      </c>
      <c r="F30" s="283" t="str">
        <f t="shared" si="1"/>
        <v>SI</v>
      </c>
      <c r="G30" s="283" t="str">
        <f t="shared" si="2"/>
        <v>DIF</v>
      </c>
      <c r="I30" s="272" t="s">
        <v>25</v>
      </c>
      <c r="J30" s="280">
        <f t="shared" si="3"/>
        <v>1718602.0735388638</v>
      </c>
      <c r="K30" s="284">
        <f t="shared" si="4"/>
        <v>0</v>
      </c>
      <c r="L30" s="276">
        <f t="shared" si="5"/>
        <v>1718602.0735388638</v>
      </c>
      <c r="M30" s="324"/>
      <c r="N30" s="324"/>
    </row>
    <row r="31" spans="1:14">
      <c r="A31" s="227" t="s">
        <v>26</v>
      </c>
      <c r="B31" s="230">
        <f>'Datos Mun'!X30/12</f>
        <v>201348.380720783</v>
      </c>
      <c r="C31" s="225">
        <f>IF('Datos Mun'!B30="AMM",Descentralizados!$B$62*'Datos Mun'!AK30,Descentralizados!$B$63*'Datos Mun'!AK30)</f>
        <v>86267.184581959576</v>
      </c>
      <c r="D31" s="225" t="str">
        <f>IF('Datos Mun'!C30="No AMM",IF(Descentralizados!C31-Descentralizados!B31&lt;0,"SI","NO"),0)</f>
        <v>SI</v>
      </c>
      <c r="E31" s="234">
        <f t="shared" si="0"/>
        <v>201348.380720783</v>
      </c>
      <c r="F31" s="283" t="str">
        <f t="shared" si="1"/>
        <v>NO</v>
      </c>
      <c r="G31" s="283" t="str">
        <f t="shared" si="2"/>
        <v>IGUAL</v>
      </c>
      <c r="I31" s="272" t="s">
        <v>26</v>
      </c>
      <c r="J31" s="280">
        <f t="shared" si="3"/>
        <v>86267.184581959576</v>
      </c>
      <c r="K31" s="284">
        <f t="shared" si="4"/>
        <v>115081.19613882342</v>
      </c>
      <c r="L31" s="276">
        <f t="shared" si="5"/>
        <v>201348.380720783</v>
      </c>
      <c r="M31" s="324"/>
      <c r="N31" s="324"/>
    </row>
    <row r="32" spans="1:14">
      <c r="A32" s="227" t="s">
        <v>27</v>
      </c>
      <c r="B32" s="230">
        <f>'Datos Mun'!X31/12</f>
        <v>210306.25401232424</v>
      </c>
      <c r="C32" s="225">
        <f>IF('Datos Mun'!B31="AMM",Descentralizados!$B$62*'Datos Mun'!AK31,Descentralizados!$B$63*'Datos Mun'!AK31)</f>
        <v>163806.0562714558</v>
      </c>
      <c r="D32" s="225" t="str">
        <f>IF('Datos Mun'!C31="No AMM",IF(Descentralizados!C32-Descentralizados!B32&lt;0,"SI","NO"),0)</f>
        <v>SI</v>
      </c>
      <c r="E32" s="234">
        <f t="shared" si="0"/>
        <v>210306.25401232424</v>
      </c>
      <c r="F32" s="283" t="str">
        <f t="shared" si="1"/>
        <v>NO</v>
      </c>
      <c r="G32" s="283" t="str">
        <f t="shared" si="2"/>
        <v>IGUAL</v>
      </c>
      <c r="I32" s="272" t="s">
        <v>27</v>
      </c>
      <c r="J32" s="280">
        <f t="shared" si="3"/>
        <v>163806.0562714558</v>
      </c>
      <c r="K32" s="284">
        <f t="shared" si="4"/>
        <v>46500.197740868432</v>
      </c>
      <c r="L32" s="276">
        <f t="shared" si="5"/>
        <v>210306.25401232424</v>
      </c>
      <c r="M32" s="324"/>
      <c r="N32" s="324"/>
    </row>
    <row r="33" spans="1:14">
      <c r="A33" s="227" t="s">
        <v>28</v>
      </c>
      <c r="B33" s="230">
        <f>'Datos Mun'!X32/12</f>
        <v>184361.89706776637</v>
      </c>
      <c r="C33" s="225">
        <f>IF('Datos Mun'!B32="AMM",Descentralizados!$B$62*'Datos Mun'!AK32,Descentralizados!$B$63*'Datos Mun'!AK32)</f>
        <v>123737.89195215442</v>
      </c>
      <c r="D33" s="225" t="str">
        <f>IF('Datos Mun'!C32="No AMM",IF(Descentralizados!C33-Descentralizados!B33&lt;0,"SI","NO"),0)</f>
        <v>SI</v>
      </c>
      <c r="E33" s="234">
        <f t="shared" si="0"/>
        <v>184361.89706776637</v>
      </c>
      <c r="F33" s="283" t="str">
        <f t="shared" si="1"/>
        <v>NO</v>
      </c>
      <c r="G33" s="283" t="str">
        <f t="shared" si="2"/>
        <v>IGUAL</v>
      </c>
      <c r="I33" s="272" t="s">
        <v>28</v>
      </c>
      <c r="J33" s="280">
        <f t="shared" si="3"/>
        <v>123737.89195215442</v>
      </c>
      <c r="K33" s="284">
        <f t="shared" si="4"/>
        <v>60624.005115611959</v>
      </c>
      <c r="L33" s="276">
        <f t="shared" si="5"/>
        <v>184361.89706776637</v>
      </c>
      <c r="M33" s="324"/>
      <c r="N33" s="324"/>
    </row>
    <row r="34" spans="1:14">
      <c r="A34" s="227" t="s">
        <v>29</v>
      </c>
      <c r="B34" s="230">
        <f>'Datos Mun'!X33/12</f>
        <v>153121.62531019372</v>
      </c>
      <c r="C34" s="225">
        <f>IF('Datos Mun'!B33="AMM",Descentralizados!$B$62*'Datos Mun'!AK33,Descentralizados!$B$63*'Datos Mun'!AK33)</f>
        <v>144629.73505492767</v>
      </c>
      <c r="D34" s="225" t="str">
        <f>IF('Datos Mun'!C33="No AMM",IF(Descentralizados!C34-Descentralizados!B34&lt;0,"SI","NO"),0)</f>
        <v>SI</v>
      </c>
      <c r="E34" s="234">
        <f t="shared" si="0"/>
        <v>153121.62531019372</v>
      </c>
      <c r="F34" s="283" t="str">
        <f t="shared" si="1"/>
        <v>NO</v>
      </c>
      <c r="G34" s="283" t="str">
        <f t="shared" si="2"/>
        <v>IGUAL</v>
      </c>
      <c r="I34" s="272" t="s">
        <v>29</v>
      </c>
      <c r="J34" s="280">
        <f t="shared" si="3"/>
        <v>144629.73505492767</v>
      </c>
      <c r="K34" s="284">
        <f t="shared" si="4"/>
        <v>8491.8902552660438</v>
      </c>
      <c r="L34" s="276">
        <f t="shared" si="5"/>
        <v>153121.62531019372</v>
      </c>
      <c r="M34" s="324"/>
      <c r="N34" s="324"/>
    </row>
    <row r="35" spans="1:14">
      <c r="A35" s="227" t="s">
        <v>30</v>
      </c>
      <c r="B35" s="230">
        <f>'Datos Mun'!X34/12</f>
        <v>200994.39261957086</v>
      </c>
      <c r="C35" s="225">
        <f>IF('Datos Mun'!B34="AMM",Descentralizados!$B$62*'Datos Mun'!AK34,Descentralizados!$B$63*'Datos Mun'!AK34)</f>
        <v>150888.03703253507</v>
      </c>
      <c r="D35" s="225" t="str">
        <f>IF('Datos Mun'!C34="No AMM",IF(Descentralizados!C35-Descentralizados!B35&lt;0,"SI","NO"),0)</f>
        <v>SI</v>
      </c>
      <c r="E35" s="234">
        <f t="shared" si="0"/>
        <v>200994.39261957086</v>
      </c>
      <c r="F35" s="283" t="str">
        <f t="shared" si="1"/>
        <v>NO</v>
      </c>
      <c r="G35" s="283" t="str">
        <f t="shared" si="2"/>
        <v>IGUAL</v>
      </c>
      <c r="I35" s="272" t="s">
        <v>30</v>
      </c>
      <c r="J35" s="280">
        <f t="shared" si="3"/>
        <v>150888.03703253507</v>
      </c>
      <c r="K35" s="284">
        <f t="shared" si="4"/>
        <v>50106.355587035796</v>
      </c>
      <c r="L35" s="276">
        <f t="shared" si="5"/>
        <v>200994.39261957086</v>
      </c>
      <c r="M35" s="324"/>
      <c r="N35" s="324"/>
    </row>
    <row r="36" spans="1:14">
      <c r="A36" s="227" t="s">
        <v>31</v>
      </c>
      <c r="B36" s="230">
        <f>'Datos Mun'!X35/12</f>
        <v>783294.19963127049</v>
      </c>
      <c r="C36" s="225">
        <f>IF('Datos Mun'!B35="AMM",Descentralizados!$B$62*'Datos Mun'!AK35,Descentralizados!$B$63*'Datos Mun'!AK35)</f>
        <v>1251253.2801098649</v>
      </c>
      <c r="D36" s="225">
        <f>IF('Datos Mun'!C35="No AMM",IF(Descentralizados!C36-Descentralizados!B36&lt;0,"SI","NO"),0)</f>
        <v>0</v>
      </c>
      <c r="E36" s="234">
        <f t="shared" si="0"/>
        <v>1251253.2801098649</v>
      </c>
      <c r="F36" s="283" t="str">
        <f t="shared" si="1"/>
        <v>SI</v>
      </c>
      <c r="G36" s="283" t="str">
        <f t="shared" si="2"/>
        <v>DIF</v>
      </c>
      <c r="I36" s="272" t="s">
        <v>31</v>
      </c>
      <c r="J36" s="280">
        <f t="shared" si="3"/>
        <v>1251253.2801098649</v>
      </c>
      <c r="K36" s="284">
        <f t="shared" si="4"/>
        <v>0</v>
      </c>
      <c r="L36" s="276">
        <f t="shared" si="5"/>
        <v>1251253.2801098649</v>
      </c>
      <c r="M36" s="324"/>
      <c r="N36" s="324"/>
    </row>
    <row r="37" spans="1:14">
      <c r="A37" s="227" t="s">
        <v>32</v>
      </c>
      <c r="B37" s="230">
        <f>'Datos Mun'!X36/12</f>
        <v>406614.37317754544</v>
      </c>
      <c r="C37" s="225">
        <f>IF('Datos Mun'!B36="AMM",Descentralizados!$B$62*'Datos Mun'!AK36,Descentralizados!$B$63*'Datos Mun'!AK36)</f>
        <v>358805.31783795386</v>
      </c>
      <c r="D37" s="225" t="str">
        <f>IF('Datos Mun'!C36="No AMM",IF(Descentralizados!C37-Descentralizados!B37&lt;0,"SI","NO"),0)</f>
        <v>SI</v>
      </c>
      <c r="E37" s="234">
        <f t="shared" si="0"/>
        <v>406614.37317754544</v>
      </c>
      <c r="F37" s="283" t="str">
        <f t="shared" si="1"/>
        <v>NO</v>
      </c>
      <c r="G37" s="283" t="str">
        <f t="shared" si="2"/>
        <v>IGUAL</v>
      </c>
      <c r="I37" s="272" t="s">
        <v>32</v>
      </c>
      <c r="J37" s="280">
        <f t="shared" si="3"/>
        <v>358805.31783795386</v>
      </c>
      <c r="K37" s="284">
        <f t="shared" si="4"/>
        <v>47809.055339591578</v>
      </c>
      <c r="L37" s="276">
        <f t="shared" si="5"/>
        <v>406614.37317754544</v>
      </c>
      <c r="M37" s="324"/>
      <c r="N37" s="324"/>
    </row>
    <row r="38" spans="1:14">
      <c r="A38" s="227" t="s">
        <v>33</v>
      </c>
      <c r="B38" s="230">
        <f>'Datos Mun'!X37/12</f>
        <v>1180575.9289833552</v>
      </c>
      <c r="C38" s="225">
        <f>IF('Datos Mun'!B37="AMM",Descentralizados!$B$62*'Datos Mun'!AK37,Descentralizados!$B$63*'Datos Mun'!AK37)</f>
        <v>1004267.7996033281</v>
      </c>
      <c r="D38" s="225" t="str">
        <f>IF('Datos Mun'!C37="No AMM",IF(Descentralizados!C38-Descentralizados!B38&lt;0,"SI","NO"),0)</f>
        <v>SI</v>
      </c>
      <c r="E38" s="234">
        <f t="shared" si="0"/>
        <v>1180575.9289833552</v>
      </c>
      <c r="F38" s="283" t="str">
        <f t="shared" si="1"/>
        <v>NO</v>
      </c>
      <c r="G38" s="283" t="str">
        <f t="shared" si="2"/>
        <v>IGUAL</v>
      </c>
      <c r="I38" s="272" t="s">
        <v>33</v>
      </c>
      <c r="J38" s="280">
        <f t="shared" si="3"/>
        <v>1004267.7996033281</v>
      </c>
      <c r="K38" s="284">
        <f t="shared" si="4"/>
        <v>176308.12938002707</v>
      </c>
      <c r="L38" s="276">
        <f t="shared" si="5"/>
        <v>1180575.9289833552</v>
      </c>
      <c r="M38" s="324"/>
      <c r="N38" s="324"/>
    </row>
    <row r="39" spans="1:14">
      <c r="A39" s="227" t="s">
        <v>34</v>
      </c>
      <c r="B39" s="230">
        <f>'Datos Mun'!X38/12</f>
        <v>264613.6535775896</v>
      </c>
      <c r="C39" s="225">
        <f>IF('Datos Mun'!B38="AMM",Descentralizados!$B$62*'Datos Mun'!AK38,Descentralizados!$B$63*'Datos Mun'!AK38)</f>
        <v>182712.72569054551</v>
      </c>
      <c r="D39" s="225" t="str">
        <f>IF('Datos Mun'!C38="No AMM",IF(Descentralizados!C39-Descentralizados!B39&lt;0,"SI","NO"),0)</f>
        <v>SI</v>
      </c>
      <c r="E39" s="234">
        <f t="shared" si="0"/>
        <v>264613.6535775896</v>
      </c>
      <c r="F39" s="283" t="str">
        <f t="shared" si="1"/>
        <v>NO</v>
      </c>
      <c r="G39" s="283" t="str">
        <f t="shared" si="2"/>
        <v>IGUAL</v>
      </c>
      <c r="I39" s="272" t="s">
        <v>34</v>
      </c>
      <c r="J39" s="280">
        <f t="shared" si="3"/>
        <v>182712.72569054551</v>
      </c>
      <c r="K39" s="284">
        <f t="shared" si="4"/>
        <v>81900.92788704409</v>
      </c>
      <c r="L39" s="276">
        <f t="shared" si="5"/>
        <v>264613.6535775896</v>
      </c>
      <c r="M39" s="324"/>
      <c r="N39" s="324"/>
    </row>
    <row r="40" spans="1:14">
      <c r="A40" s="227" t="s">
        <v>35</v>
      </c>
      <c r="B40" s="230">
        <f>'Datos Mun'!X39/12</f>
        <v>258289.40993765972</v>
      </c>
      <c r="C40" s="225">
        <f>IF('Datos Mun'!B39="AMM",Descentralizados!$B$62*'Datos Mun'!AK39,Descentralizados!$B$63*'Datos Mun'!AK39)</f>
        <v>33478.551799374582</v>
      </c>
      <c r="D40" s="225" t="str">
        <f>IF('Datos Mun'!C39="No AMM",IF(Descentralizados!C40-Descentralizados!B40&lt;0,"SI","NO"),0)</f>
        <v>SI</v>
      </c>
      <c r="E40" s="234">
        <f t="shared" si="0"/>
        <v>258289.40993765972</v>
      </c>
      <c r="F40" s="283" t="str">
        <f t="shared" si="1"/>
        <v>NO</v>
      </c>
      <c r="G40" s="283" t="str">
        <f t="shared" si="2"/>
        <v>IGUAL</v>
      </c>
      <c r="I40" s="272" t="s">
        <v>35</v>
      </c>
      <c r="J40" s="280">
        <f t="shared" si="3"/>
        <v>33478.551799374582</v>
      </c>
      <c r="K40" s="284">
        <f t="shared" si="4"/>
        <v>224810.85813828514</v>
      </c>
      <c r="L40" s="276">
        <f t="shared" si="5"/>
        <v>258289.40993765972</v>
      </c>
      <c r="M40" s="324"/>
      <c r="N40" s="324"/>
    </row>
    <row r="41" spans="1:14">
      <c r="A41" s="227" t="s">
        <v>36</v>
      </c>
      <c r="B41" s="230">
        <f>'Datos Mun'!X40/12</f>
        <v>334120.64596245222</v>
      </c>
      <c r="C41" s="225">
        <f>IF('Datos Mun'!B40="AMM",Descentralizados!$B$62*'Datos Mun'!AK40,Descentralizados!$B$63*'Datos Mun'!AK40)</f>
        <v>260725.47421668383</v>
      </c>
      <c r="D41" s="225" t="str">
        <f>IF('Datos Mun'!C40="No AMM",IF(Descentralizados!C41-Descentralizados!B41&lt;0,"SI","NO"),0)</f>
        <v>SI</v>
      </c>
      <c r="E41" s="234">
        <f t="shared" si="0"/>
        <v>334120.64596245222</v>
      </c>
      <c r="F41" s="283" t="str">
        <f t="shared" si="1"/>
        <v>NO</v>
      </c>
      <c r="G41" s="283" t="str">
        <f t="shared" si="2"/>
        <v>IGUAL</v>
      </c>
      <c r="I41" s="272" t="s">
        <v>36</v>
      </c>
      <c r="J41" s="280">
        <f t="shared" si="3"/>
        <v>260725.47421668383</v>
      </c>
      <c r="K41" s="284">
        <f t="shared" si="4"/>
        <v>73395.171745768399</v>
      </c>
      <c r="L41" s="276">
        <f t="shared" si="5"/>
        <v>334120.64596245222</v>
      </c>
      <c r="M41" s="324"/>
      <c r="N41" s="324"/>
    </row>
    <row r="42" spans="1:14">
      <c r="A42" s="227" t="s">
        <v>37</v>
      </c>
      <c r="B42" s="230">
        <f>'Datos Mun'!X41/12</f>
        <v>318581.7091861848</v>
      </c>
      <c r="C42" s="225">
        <f>IF('Datos Mun'!B41="AMM",Descentralizados!$B$62*'Datos Mun'!AK41,Descentralizados!$B$63*'Datos Mun'!AK41)</f>
        <v>340439.40219221031</v>
      </c>
      <c r="D42" s="225" t="str">
        <f>IF('Datos Mun'!C41="No AMM",IF(Descentralizados!C42-Descentralizados!B42&lt;0,"SI","NO"),0)</f>
        <v>NO</v>
      </c>
      <c r="E42" s="234">
        <f t="shared" si="0"/>
        <v>340439.40219221031</v>
      </c>
      <c r="F42" s="283" t="str">
        <f t="shared" si="1"/>
        <v>SI</v>
      </c>
      <c r="G42" s="283" t="str">
        <f t="shared" si="2"/>
        <v>DIF</v>
      </c>
      <c r="I42" s="272" t="s">
        <v>37</v>
      </c>
      <c r="J42" s="280">
        <f t="shared" si="3"/>
        <v>340439.40219221031</v>
      </c>
      <c r="K42" s="284">
        <f t="shared" si="4"/>
        <v>0</v>
      </c>
      <c r="L42" s="276">
        <f t="shared" si="5"/>
        <v>340439.40219221031</v>
      </c>
      <c r="M42" s="324"/>
      <c r="N42" s="324"/>
    </row>
    <row r="43" spans="1:14">
      <c r="A43" s="227" t="s">
        <v>38</v>
      </c>
      <c r="B43" s="230">
        <f>'Datos Mun'!X42/12</f>
        <v>1492133.0807035097</v>
      </c>
      <c r="C43" s="225">
        <f>IF('Datos Mun'!B42="AMM",Descentralizados!$B$62*'Datos Mun'!AK42,Descentralizados!$B$63*'Datos Mun'!AK42)</f>
        <v>779643.62121352425</v>
      </c>
      <c r="D43" s="225" t="str">
        <f>IF('Datos Mun'!C42="No AMM",IF(Descentralizados!C43-Descentralizados!B43&lt;0,"SI","NO"),0)</f>
        <v>SI</v>
      </c>
      <c r="E43" s="234">
        <f t="shared" si="0"/>
        <v>1492133.0807035097</v>
      </c>
      <c r="F43" s="283" t="str">
        <f t="shared" si="1"/>
        <v>NO</v>
      </c>
      <c r="G43" s="283" t="str">
        <f t="shared" si="2"/>
        <v>IGUAL</v>
      </c>
      <c r="I43" s="272" t="s">
        <v>38</v>
      </c>
      <c r="J43" s="280">
        <f t="shared" si="3"/>
        <v>779643.62121352425</v>
      </c>
      <c r="K43" s="284">
        <f t="shared" si="4"/>
        <v>712489.45948998549</v>
      </c>
      <c r="L43" s="276">
        <f t="shared" si="5"/>
        <v>1492133.0807035097</v>
      </c>
      <c r="M43" s="324"/>
      <c r="N43" s="324"/>
    </row>
    <row r="44" spans="1:14">
      <c r="A44" s="227" t="s">
        <v>39</v>
      </c>
      <c r="B44" s="230">
        <f>'Datos Mun'!X43/12</f>
        <v>6078693.0760665266</v>
      </c>
      <c r="C44" s="225">
        <f>IF('Datos Mun'!B43="AMM",Descentralizados!$B$62*'Datos Mun'!AK43,Descentralizados!$B$63*'Datos Mun'!AK43)</f>
        <v>7393285.1175556742</v>
      </c>
      <c r="D44" s="225">
        <f>IF('Datos Mun'!C43="No AMM",IF(Descentralizados!C44-Descentralizados!B44&lt;0,"SI","NO"),0)</f>
        <v>0</v>
      </c>
      <c r="E44" s="234">
        <f t="shared" si="0"/>
        <v>7393285.1175556742</v>
      </c>
      <c r="F44" s="283" t="str">
        <f t="shared" si="1"/>
        <v>SI</v>
      </c>
      <c r="G44" s="283" t="str">
        <f t="shared" si="2"/>
        <v>DIF</v>
      </c>
      <c r="I44" s="272" t="s">
        <v>39</v>
      </c>
      <c r="J44" s="280">
        <f t="shared" si="3"/>
        <v>7393285.1175556742</v>
      </c>
      <c r="K44" s="284">
        <f t="shared" si="4"/>
        <v>0</v>
      </c>
      <c r="L44" s="276">
        <f t="shared" si="5"/>
        <v>7393285.1175556742</v>
      </c>
      <c r="M44" s="324"/>
      <c r="N44" s="324"/>
    </row>
    <row r="45" spans="1:14">
      <c r="A45" s="228" t="s">
        <v>40</v>
      </c>
      <c r="B45" s="230">
        <f>'Datos Mun'!X44/12</f>
        <v>296299.24811091315</v>
      </c>
      <c r="C45" s="225">
        <f>IF('Datos Mun'!B44="AMM",Descentralizados!$B$62*'Datos Mun'!AK44,Descentralizados!$B$63*'Datos Mun'!AK44)</f>
        <v>171178.84726758237</v>
      </c>
      <c r="D45" s="225" t="str">
        <f>IF('Datos Mun'!C44="No AMM",IF(Descentralizados!C45-Descentralizados!B45&lt;0,"SI","NO"),0)</f>
        <v>SI</v>
      </c>
      <c r="E45" s="234">
        <f t="shared" si="0"/>
        <v>296299.24811091315</v>
      </c>
      <c r="F45" s="283" t="str">
        <f t="shared" si="1"/>
        <v>NO</v>
      </c>
      <c r="G45" s="283" t="str">
        <f t="shared" si="2"/>
        <v>IGUAL</v>
      </c>
      <c r="I45" s="273" t="s">
        <v>40</v>
      </c>
      <c r="J45" s="280">
        <f t="shared" si="3"/>
        <v>171178.84726758237</v>
      </c>
      <c r="K45" s="284">
        <f t="shared" si="4"/>
        <v>125120.40084333078</v>
      </c>
      <c r="L45" s="276">
        <f t="shared" si="5"/>
        <v>296299.24811091315</v>
      </c>
      <c r="M45" s="324"/>
      <c r="N45" s="324"/>
    </row>
    <row r="46" spans="1:14">
      <c r="A46" s="228" t="s">
        <v>41</v>
      </c>
      <c r="B46" s="230">
        <f>'Datos Mun'!X45/12</f>
        <v>531589.09543761553</v>
      </c>
      <c r="C46" s="225">
        <f>IF('Datos Mun'!B45="AMM",Descentralizados!$B$62*'Datos Mun'!AK45,Descentralizados!$B$63*'Datos Mun'!AK45)</f>
        <v>1254409.8136899709</v>
      </c>
      <c r="D46" s="225" t="str">
        <f>IF('Datos Mun'!C45="No AMM",IF(Descentralizados!C46-Descentralizados!B46&lt;0,"SI","NO"),0)</f>
        <v>NO</v>
      </c>
      <c r="E46" s="234">
        <f t="shared" si="0"/>
        <v>1254409.8136899709</v>
      </c>
      <c r="F46" s="283" t="str">
        <f t="shared" si="1"/>
        <v>SI</v>
      </c>
      <c r="G46" s="283" t="str">
        <f t="shared" si="2"/>
        <v>DIF</v>
      </c>
      <c r="I46" s="273" t="s">
        <v>41</v>
      </c>
      <c r="J46" s="280">
        <f t="shared" si="3"/>
        <v>1254409.8136899709</v>
      </c>
      <c r="K46" s="284">
        <f t="shared" si="4"/>
        <v>0</v>
      </c>
      <c r="L46" s="276">
        <f t="shared" si="5"/>
        <v>1254409.8136899709</v>
      </c>
      <c r="M46" s="324"/>
      <c r="N46" s="324"/>
    </row>
    <row r="47" spans="1:14">
      <c r="A47" s="228" t="s">
        <v>42</v>
      </c>
      <c r="B47" s="230">
        <f>'Datos Mun'!X46/12</f>
        <v>170664.01323467653</v>
      </c>
      <c r="C47" s="225">
        <f>IF('Datos Mun'!B46="AMM",Descentralizados!$B$62*'Datos Mun'!AK46,Descentralizados!$B$63*'Datos Mun'!AK46)</f>
        <v>191765.83800812345</v>
      </c>
      <c r="D47" s="225" t="str">
        <f>IF('Datos Mun'!C46="No AMM",IF(Descentralizados!C47-Descentralizados!B47&lt;0,"SI","NO"),0)</f>
        <v>NO</v>
      </c>
      <c r="E47" s="234">
        <f t="shared" si="0"/>
        <v>191765.83800812345</v>
      </c>
      <c r="F47" s="283" t="str">
        <f t="shared" si="1"/>
        <v>SI</v>
      </c>
      <c r="G47" s="283" t="str">
        <f t="shared" si="2"/>
        <v>DIF</v>
      </c>
      <c r="I47" s="273" t="s">
        <v>42</v>
      </c>
      <c r="J47" s="280">
        <f t="shared" si="3"/>
        <v>191765.83800812345</v>
      </c>
      <c r="K47" s="284">
        <f t="shared" si="4"/>
        <v>0</v>
      </c>
      <c r="L47" s="276">
        <f t="shared" si="5"/>
        <v>191765.83800812345</v>
      </c>
      <c r="M47" s="324"/>
      <c r="N47" s="324"/>
    </row>
    <row r="48" spans="1:14">
      <c r="A48" s="228" t="s">
        <v>43</v>
      </c>
      <c r="B48" s="230">
        <f>'Datos Mun'!X47/12</f>
        <v>215238.04648679294</v>
      </c>
      <c r="C48" s="225">
        <f>IF('Datos Mun'!B47="AMM",Descentralizados!$B$62*'Datos Mun'!AK47,Descentralizados!$B$63*'Datos Mun'!AK47)</f>
        <v>176967.11191027041</v>
      </c>
      <c r="D48" s="225" t="str">
        <f>IF('Datos Mun'!C47="No AMM",IF(Descentralizados!C48-Descentralizados!B48&lt;0,"SI","NO"),0)</f>
        <v>SI</v>
      </c>
      <c r="E48" s="234">
        <f t="shared" si="0"/>
        <v>215238.04648679294</v>
      </c>
      <c r="F48" s="283" t="str">
        <f t="shared" si="1"/>
        <v>NO</v>
      </c>
      <c r="G48" s="283" t="str">
        <f t="shared" si="2"/>
        <v>IGUAL</v>
      </c>
      <c r="I48" s="273" t="s">
        <v>43</v>
      </c>
      <c r="J48" s="280">
        <f t="shared" si="3"/>
        <v>176967.11191027041</v>
      </c>
      <c r="K48" s="284">
        <f t="shared" si="4"/>
        <v>38270.93457652253</v>
      </c>
      <c r="L48" s="276">
        <f t="shared" si="5"/>
        <v>215238.04648679294</v>
      </c>
      <c r="M48" s="324"/>
      <c r="N48" s="324"/>
    </row>
    <row r="49" spans="1:14">
      <c r="A49" s="228" t="s">
        <v>44</v>
      </c>
      <c r="B49" s="230">
        <f>'Datos Mun'!X48/12</f>
        <v>387676.73059520504</v>
      </c>
      <c r="C49" s="225">
        <f>IF('Datos Mun'!B48="AMM",Descentralizados!$B$62*'Datos Mun'!AK48,Descentralizados!$B$63*'Datos Mun'!AK48)</f>
        <v>467718.50883177295</v>
      </c>
      <c r="D49" s="225" t="str">
        <f>IF('Datos Mun'!C48="No AMM",IF(Descentralizados!C49-Descentralizados!B49&lt;0,"SI","NO"),0)</f>
        <v>NO</v>
      </c>
      <c r="E49" s="234">
        <f t="shared" si="0"/>
        <v>467718.50883177295</v>
      </c>
      <c r="F49" s="283" t="str">
        <f t="shared" si="1"/>
        <v>SI</v>
      </c>
      <c r="G49" s="283" t="str">
        <f t="shared" si="2"/>
        <v>DIF</v>
      </c>
      <c r="I49" s="273" t="s">
        <v>44</v>
      </c>
      <c r="J49" s="280">
        <f t="shared" si="3"/>
        <v>467718.50883177295</v>
      </c>
      <c r="K49" s="284">
        <f t="shared" si="4"/>
        <v>0</v>
      </c>
      <c r="L49" s="276">
        <f t="shared" si="5"/>
        <v>467718.50883177295</v>
      </c>
      <c r="M49" s="324"/>
      <c r="N49" s="324"/>
    </row>
    <row r="50" spans="1:14">
      <c r="A50" s="228" t="s">
        <v>45</v>
      </c>
      <c r="B50" s="230">
        <f>'Datos Mun'!X49/12</f>
        <v>220049.97502568341</v>
      </c>
      <c r="C50" s="225">
        <f>IF('Datos Mun'!B49="AMM",Descentralizados!$B$62*'Datos Mun'!AK49,Descentralizados!$B$63*'Datos Mun'!AK49)</f>
        <v>266656.27441285294</v>
      </c>
      <c r="D50" s="225" t="str">
        <f>IF('Datos Mun'!C49="No AMM",IF(Descentralizados!C50-Descentralizados!B50&lt;0,"SI","NO"),0)</f>
        <v>NO</v>
      </c>
      <c r="E50" s="234">
        <f t="shared" si="0"/>
        <v>266656.27441285294</v>
      </c>
      <c r="F50" s="283" t="str">
        <f t="shared" si="1"/>
        <v>SI</v>
      </c>
      <c r="G50" s="283" t="str">
        <f t="shared" si="2"/>
        <v>DIF</v>
      </c>
      <c r="I50" s="273" t="s">
        <v>45</v>
      </c>
      <c r="J50" s="280">
        <f t="shared" si="3"/>
        <v>266656.27441285294</v>
      </c>
      <c r="K50" s="284">
        <f t="shared" si="4"/>
        <v>0</v>
      </c>
      <c r="L50" s="276">
        <f t="shared" si="5"/>
        <v>266656.27441285294</v>
      </c>
      <c r="M50" s="324"/>
      <c r="N50" s="324"/>
    </row>
    <row r="51" spans="1:14">
      <c r="A51" s="228" t="s">
        <v>46</v>
      </c>
      <c r="B51" s="230">
        <f>'Datos Mun'!X50/12</f>
        <v>1566883.6568982902</v>
      </c>
      <c r="C51" s="225">
        <f>IF('Datos Mun'!B50="AMM",Descentralizados!$B$62*'Datos Mun'!AK50,Descentralizados!$B$63*'Datos Mun'!AK50)</f>
        <v>1757647.7485109828</v>
      </c>
      <c r="D51" s="225">
        <f>IF('Datos Mun'!C50="No AMM",IF(Descentralizados!C51-Descentralizados!B51&lt;0,"SI","NO"),0)</f>
        <v>0</v>
      </c>
      <c r="E51" s="234">
        <f t="shared" si="0"/>
        <v>1757647.7485109828</v>
      </c>
      <c r="F51" s="283" t="str">
        <f t="shared" si="1"/>
        <v>SI</v>
      </c>
      <c r="G51" s="283" t="str">
        <f t="shared" si="2"/>
        <v>DIF</v>
      </c>
      <c r="I51" s="273" t="s">
        <v>46</v>
      </c>
      <c r="J51" s="280">
        <f t="shared" si="3"/>
        <v>1757647.7485109828</v>
      </c>
      <c r="K51" s="284">
        <f t="shared" si="4"/>
        <v>0</v>
      </c>
      <c r="L51" s="276">
        <f t="shared" si="5"/>
        <v>1757647.7485109828</v>
      </c>
      <c r="M51" s="324"/>
      <c r="N51" s="324"/>
    </row>
    <row r="52" spans="1:14">
      <c r="A52" s="228" t="s">
        <v>47</v>
      </c>
      <c r="B52" s="230">
        <f>'Datos Mun'!X51/12</f>
        <v>3163150.8705194271</v>
      </c>
      <c r="C52" s="225">
        <f>IF('Datos Mun'!B51="AMM",Descentralizados!$B$62*'Datos Mun'!AK51,Descentralizados!$B$63*'Datos Mun'!AK51)</f>
        <v>3352555.3861374836</v>
      </c>
      <c r="D52" s="225">
        <f>IF('Datos Mun'!C51="No AMM",IF(Descentralizados!C52-Descentralizados!B52&lt;0,"SI","NO"),0)</f>
        <v>0</v>
      </c>
      <c r="E52" s="234">
        <f t="shared" si="0"/>
        <v>3352555.3861374836</v>
      </c>
      <c r="F52" s="283" t="str">
        <f t="shared" si="1"/>
        <v>SI</v>
      </c>
      <c r="G52" s="283" t="str">
        <f t="shared" si="2"/>
        <v>DIF</v>
      </c>
      <c r="I52" s="273" t="s">
        <v>47</v>
      </c>
      <c r="J52" s="280">
        <f t="shared" si="3"/>
        <v>3352555.3861374836</v>
      </c>
      <c r="K52" s="284">
        <f t="shared" si="4"/>
        <v>0</v>
      </c>
      <c r="L52" s="276">
        <f t="shared" si="5"/>
        <v>3352555.3861374836</v>
      </c>
      <c r="M52" s="324"/>
      <c r="N52" s="324"/>
    </row>
    <row r="53" spans="1:14">
      <c r="A53" s="228" t="s">
        <v>48</v>
      </c>
      <c r="B53" s="230">
        <f>'Datos Mun'!X52/12</f>
        <v>817572.65302867116</v>
      </c>
      <c r="C53" s="225">
        <f>IF('Datos Mun'!B52="AMM",Descentralizados!$B$62*'Datos Mun'!AK52,Descentralizados!$B$63*'Datos Mun'!AK52)</f>
        <v>940840.86049838585</v>
      </c>
      <c r="D53" s="225">
        <f>IF('Datos Mun'!C52="No AMM",IF(Descentralizados!C53-Descentralizados!B53&lt;0,"SI","NO"),0)</f>
        <v>0</v>
      </c>
      <c r="E53" s="234">
        <f t="shared" si="0"/>
        <v>940840.86049838585</v>
      </c>
      <c r="F53" s="283" t="str">
        <f t="shared" si="1"/>
        <v>SI</v>
      </c>
      <c r="G53" s="283" t="str">
        <f t="shared" si="2"/>
        <v>DIF</v>
      </c>
      <c r="I53" s="273" t="s">
        <v>48</v>
      </c>
      <c r="J53" s="280">
        <f t="shared" si="3"/>
        <v>940840.86049838585</v>
      </c>
      <c r="K53" s="284">
        <f t="shared" si="4"/>
        <v>0</v>
      </c>
      <c r="L53" s="276">
        <f t="shared" si="5"/>
        <v>940840.86049838585</v>
      </c>
      <c r="M53" s="324"/>
      <c r="N53" s="324"/>
    </row>
    <row r="54" spans="1:14">
      <c r="A54" s="228" t="s">
        <v>49</v>
      </c>
      <c r="B54" s="230">
        <f>'Datos Mun'!X53/12</f>
        <v>405827.67325722537</v>
      </c>
      <c r="C54" s="225">
        <f>IF('Datos Mun'!B53="AMM",Descentralizados!$B$62*'Datos Mun'!AK53,Descentralizados!$B$63*'Datos Mun'!AK53)</f>
        <v>417093.56118220865</v>
      </c>
      <c r="D54" s="225" t="str">
        <f>IF('Datos Mun'!C53="No AMM",IF(Descentralizados!C54-Descentralizados!B54&lt;0,"SI","NO"),0)</f>
        <v>NO</v>
      </c>
      <c r="E54" s="234">
        <f t="shared" si="0"/>
        <v>417093.56118220865</v>
      </c>
      <c r="F54" s="283" t="str">
        <f t="shared" si="1"/>
        <v>SI</v>
      </c>
      <c r="G54" s="283" t="str">
        <f t="shared" si="2"/>
        <v>DIF</v>
      </c>
      <c r="I54" s="273" t="s">
        <v>49</v>
      </c>
      <c r="J54" s="280">
        <f t="shared" si="3"/>
        <v>417093.56118220865</v>
      </c>
      <c r="K54" s="284">
        <f t="shared" si="4"/>
        <v>0</v>
      </c>
      <c r="L54" s="276">
        <f t="shared" si="5"/>
        <v>417093.56118220865</v>
      </c>
      <c r="M54" s="324"/>
      <c r="N54" s="324"/>
    </row>
    <row r="55" spans="1:14">
      <c r="A55" s="228" t="s">
        <v>50</v>
      </c>
      <c r="B55" s="230">
        <f>'Datos Mun'!X54/12</f>
        <v>175970.52432231497</v>
      </c>
      <c r="C55" s="225">
        <f>IF('Datos Mun'!B54="AMM",Descentralizados!$B$62*'Datos Mun'!AK54,Descentralizados!$B$63*'Datos Mun'!AK54)</f>
        <v>266325.82913489686</v>
      </c>
      <c r="D55" s="225" t="str">
        <f>IF('Datos Mun'!C54="No AMM",IF(Descentralizados!C55-Descentralizados!B55&lt;0,"SI","NO"),0)</f>
        <v>NO</v>
      </c>
      <c r="E55" s="234">
        <f t="shared" si="0"/>
        <v>266325.82913489686</v>
      </c>
      <c r="F55" s="283" t="str">
        <f t="shared" si="1"/>
        <v>SI</v>
      </c>
      <c r="G55" s="283" t="str">
        <f t="shared" si="2"/>
        <v>DIF</v>
      </c>
      <c r="I55" s="273" t="s">
        <v>50</v>
      </c>
      <c r="J55" s="280">
        <f t="shared" si="3"/>
        <v>266325.82913489686</v>
      </c>
      <c r="K55" s="284">
        <f t="shared" si="4"/>
        <v>0</v>
      </c>
      <c r="L55" s="276">
        <f t="shared" si="5"/>
        <v>266325.82913489686</v>
      </c>
      <c r="M55" s="324"/>
      <c r="N55" s="324"/>
    </row>
    <row r="56" spans="1:14">
      <c r="A56" s="228" t="s">
        <v>51</v>
      </c>
      <c r="B56" s="230">
        <f>'Datos Mun'!X55/12</f>
        <v>295638.69155837776</v>
      </c>
      <c r="C56" s="225">
        <f>IF('Datos Mun'!B55="AMM",Descentralizados!$B$62*'Datos Mun'!AK55,Descentralizados!$B$63*'Datos Mun'!AK55)</f>
        <v>227484.75877649922</v>
      </c>
      <c r="D56" s="225" t="str">
        <f>IF('Datos Mun'!C55="No AMM",IF(Descentralizados!C56-Descentralizados!B56&lt;0,"SI","NO"),0)</f>
        <v>SI</v>
      </c>
      <c r="E56" s="234">
        <f t="shared" si="0"/>
        <v>295638.69155837776</v>
      </c>
      <c r="F56" s="283" t="str">
        <f t="shared" si="1"/>
        <v>NO</v>
      </c>
      <c r="G56" s="283" t="str">
        <f t="shared" si="2"/>
        <v>IGUAL</v>
      </c>
      <c r="I56" s="273" t="s">
        <v>51</v>
      </c>
      <c r="J56" s="280">
        <f t="shared" si="3"/>
        <v>227484.75877649922</v>
      </c>
      <c r="K56" s="284">
        <f t="shared" si="4"/>
        <v>68153.932781878539</v>
      </c>
      <c r="L56" s="276">
        <f t="shared" ref="L56" si="6">SUM(J56:K56)</f>
        <v>295638.69155837776</v>
      </c>
      <c r="M56" s="324"/>
      <c r="N56" s="324"/>
    </row>
    <row r="57" spans="1:14" ht="13.8" thickBot="1">
      <c r="A57" s="197" t="s">
        <v>52</v>
      </c>
      <c r="B57" s="231">
        <f>SUM(B6:B56)</f>
        <v>34654276.963072643</v>
      </c>
      <c r="C57" s="235">
        <f>SUM(C6:C56)</f>
        <v>36930291.75</v>
      </c>
      <c r="D57" s="236"/>
      <c r="E57" s="237">
        <f>SUM(E6:E56)</f>
        <v>40847989.631720074</v>
      </c>
      <c r="F57" s="241">
        <f>SUM(F6:F56)</f>
        <v>0</v>
      </c>
      <c r="G57" s="241"/>
      <c r="H57" s="263"/>
      <c r="I57" s="274" t="s">
        <v>52</v>
      </c>
      <c r="J57" s="235">
        <f>SUM(J6:J56)</f>
        <v>36930291.75</v>
      </c>
      <c r="K57" s="236">
        <f>SUM(K6:K56)</f>
        <v>3917697.8817200703</v>
      </c>
      <c r="L57" s="277">
        <f>SUM(L6:L56)</f>
        <v>40847989.631720074</v>
      </c>
      <c r="M57" s="324"/>
      <c r="N57" s="324"/>
    </row>
    <row r="58" spans="1:14" ht="13.8" thickBot="1"/>
    <row r="59" spans="1:14" ht="13.8" thickBot="1">
      <c r="A59" s="198"/>
      <c r="B59" s="202" t="s">
        <v>86</v>
      </c>
      <c r="J59" s="324">
        <f t="shared" ref="J59:K59" si="7">J57/12</f>
        <v>3077524.3125</v>
      </c>
      <c r="K59" s="324">
        <f t="shared" si="7"/>
        <v>326474.82347667252</v>
      </c>
      <c r="L59" s="324">
        <f>L57/12</f>
        <v>3403999.1359766726</v>
      </c>
    </row>
    <row r="60" spans="1:14" ht="13.2" customHeight="1">
      <c r="A60" s="365" t="s">
        <v>230</v>
      </c>
      <c r="B60" s="367">
        <f>'Part. 2022 Mes'!B46:C46</f>
        <v>36930291.75</v>
      </c>
      <c r="C60" s="369">
        <f>B60/12</f>
        <v>3077524.3125</v>
      </c>
    </row>
    <row r="61" spans="1:14">
      <c r="A61" s="366"/>
      <c r="B61" s="368"/>
      <c r="C61" s="368"/>
    </row>
    <row r="62" spans="1:14">
      <c r="A62" s="200" t="s">
        <v>153</v>
      </c>
      <c r="B62" s="208">
        <f>B60*0.6</f>
        <v>22158175.050000001</v>
      </c>
      <c r="C62" s="208">
        <f>C60*0.6</f>
        <v>1846514.5874999999</v>
      </c>
    </row>
    <row r="63" spans="1:14">
      <c r="A63" s="200" t="s">
        <v>154</v>
      </c>
      <c r="B63" s="208">
        <f>B60*0.4</f>
        <v>14772116.700000001</v>
      </c>
      <c r="C63" s="208">
        <f>C60*0.4</f>
        <v>1231009.7250000001</v>
      </c>
    </row>
    <row r="64" spans="1:14" ht="13.8" thickBot="1">
      <c r="A64" s="201" t="s">
        <v>155</v>
      </c>
      <c r="B64" s="209">
        <f>E57-B60</f>
        <v>3917697.8817200735</v>
      </c>
      <c r="C64" s="209">
        <f>L59-C60</f>
        <v>326474.82347667264</v>
      </c>
    </row>
  </sheetData>
  <mergeCells count="9">
    <mergeCell ref="I1:L1"/>
    <mergeCell ref="I2:L2"/>
    <mergeCell ref="I3:L3"/>
    <mergeCell ref="A60:A61"/>
    <mergeCell ref="B60:B61"/>
    <mergeCell ref="A1:E1"/>
    <mergeCell ref="A2:E2"/>
    <mergeCell ref="A3:E3"/>
    <mergeCell ref="C60:C6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H25"/>
  <sheetViews>
    <sheetView workbookViewId="0">
      <selection activeCell="D6" sqref="D6"/>
    </sheetView>
  </sheetViews>
  <sheetFormatPr baseColWidth="10" defaultColWidth="11.44140625" defaultRowHeight="13.2"/>
  <cols>
    <col min="1" max="1" width="24.88671875" style="13" customWidth="1"/>
    <col min="2" max="2" width="15.6640625" style="13" customWidth="1"/>
    <col min="3" max="3" width="19.5546875" style="13" bestFit="1" customWidth="1"/>
    <col min="4" max="4" width="25.109375" style="13" customWidth="1"/>
    <col min="5" max="5" width="19.5546875" style="13" bestFit="1" customWidth="1"/>
    <col min="6" max="16384" width="11.44140625" style="13"/>
  </cols>
  <sheetData>
    <row r="1" spans="1:8">
      <c r="A1" s="363" t="s">
        <v>84</v>
      </c>
      <c r="B1" s="363"/>
      <c r="C1" s="363"/>
      <c r="D1" s="363"/>
      <c r="E1" s="363"/>
    </row>
    <row r="2" spans="1:8">
      <c r="A2" s="363" t="s">
        <v>85</v>
      </c>
      <c r="B2" s="363"/>
      <c r="C2" s="363"/>
      <c r="D2" s="363"/>
      <c r="E2" s="363"/>
    </row>
    <row r="3" spans="1:8">
      <c r="A3" s="364" t="s">
        <v>172</v>
      </c>
      <c r="B3" s="364"/>
      <c r="C3" s="364"/>
      <c r="D3" s="364"/>
      <c r="E3" s="364"/>
    </row>
    <row r="4" spans="1:8" ht="13.8" thickBot="1"/>
    <row r="5" spans="1:8" ht="26.4">
      <c r="A5" s="195" t="s">
        <v>0</v>
      </c>
      <c r="B5" s="205" t="s">
        <v>160</v>
      </c>
      <c r="C5" s="203" t="s">
        <v>161</v>
      </c>
      <c r="D5" s="206" t="s">
        <v>146</v>
      </c>
      <c r="E5" s="204"/>
    </row>
    <row r="6" spans="1:8">
      <c r="A6" s="196" t="s">
        <v>6</v>
      </c>
      <c r="B6" s="238">
        <f>$B$23</f>
        <v>546167.39120854146</v>
      </c>
      <c r="C6" s="239">
        <f>$B$24*VLOOKUP(A6,'Datos Mun'!$A$5:$AL$55,36,FALSE)</f>
        <v>909282.87212430767</v>
      </c>
      <c r="D6" s="325">
        <f>$B$25*VLOOKUP(A6,'Datos Mun'!$A$5:$AL$55,38,FALSE)</f>
        <v>1030548.2760554109</v>
      </c>
      <c r="E6" s="210">
        <f>SUM(B6:D6)</f>
        <v>2485998.5393882599</v>
      </c>
    </row>
    <row r="7" spans="1:8">
      <c r="A7" s="196" t="s">
        <v>9</v>
      </c>
      <c r="B7" s="240">
        <f t="shared" ref="B7:B17" si="0">$B$23</f>
        <v>546167.39120854146</v>
      </c>
      <c r="C7" s="241">
        <f>$B$24*VLOOKUP(A7,'Datos Mun'!$A$5:$AL$55,36,FALSE)</f>
        <v>169451.69685934254</v>
      </c>
      <c r="D7" s="242">
        <f>$B$25*VLOOKUP(A7,'Datos Mun'!$A$5:$AL$55,38,FALSE)</f>
        <v>165171.23255918451</v>
      </c>
      <c r="E7" s="211">
        <f t="shared" ref="E7:E17" si="1">SUM(B7:D7)</f>
        <v>880790.32062706852</v>
      </c>
    </row>
    <row r="8" spans="1:8">
      <c r="A8" s="196" t="s">
        <v>10</v>
      </c>
      <c r="B8" s="240">
        <f t="shared" si="0"/>
        <v>546167.39120854146</v>
      </c>
      <c r="C8" s="241">
        <f>$B$24*VLOOKUP(A8,'Datos Mun'!$A$5:$AL$55,36,FALSE)</f>
        <v>144714.7991570039</v>
      </c>
      <c r="D8" s="242">
        <f>$B$25*VLOOKUP(A8,'Datos Mun'!$A$5:$AL$55,38,FALSE)</f>
        <v>115642.98264501886</v>
      </c>
      <c r="E8" s="211">
        <f t="shared" si="1"/>
        <v>806525.17301056418</v>
      </c>
    </row>
    <row r="9" spans="1:8">
      <c r="A9" s="196" t="s">
        <v>13</v>
      </c>
      <c r="B9" s="240">
        <f t="shared" si="0"/>
        <v>546167.39120854146</v>
      </c>
      <c r="C9" s="241">
        <f>$B$24*VLOOKUP(A9,'Datos Mun'!$A$5:$AL$55,36,FALSE)</f>
        <v>95222.997163484644</v>
      </c>
      <c r="D9" s="242">
        <f>$B$25*VLOOKUP(A9,'Datos Mun'!$A$5:$AL$55,38,FALSE)</f>
        <v>86063.270498659069</v>
      </c>
      <c r="E9" s="211">
        <f t="shared" si="1"/>
        <v>727453.65887068526</v>
      </c>
    </row>
    <row r="10" spans="1:8">
      <c r="A10" s="196" t="s">
        <v>18</v>
      </c>
      <c r="B10" s="240">
        <f t="shared" si="0"/>
        <v>546167.39120854146</v>
      </c>
      <c r="C10" s="241">
        <f>$B$24*VLOOKUP(A10,'Datos Mun'!$A$5:$AL$55,36,FALSE)</f>
        <v>550177.4708470467</v>
      </c>
      <c r="D10" s="242">
        <f>$B$25*VLOOKUP(A10,'Datos Mun'!$A$5:$AL$55,38,FALSE)</f>
        <v>469756.87943656294</v>
      </c>
      <c r="E10" s="211">
        <f t="shared" si="1"/>
        <v>1566101.741492151</v>
      </c>
    </row>
    <row r="11" spans="1:8">
      <c r="A11" s="196" t="s">
        <v>20</v>
      </c>
      <c r="B11" s="240">
        <f t="shared" si="0"/>
        <v>546167.39120854146</v>
      </c>
      <c r="C11" s="241">
        <f>$B$24*VLOOKUP(A11,'Datos Mun'!$A$5:$AL$55,36,FALSE)</f>
        <v>666538.81818889466</v>
      </c>
      <c r="D11" s="242">
        <f>$B$25*VLOOKUP(A11,'Datos Mun'!$A$5:$AL$55,38,FALSE)</f>
        <v>673714.85717065237</v>
      </c>
      <c r="E11" s="211">
        <f t="shared" si="1"/>
        <v>1886421.0665680885</v>
      </c>
      <c r="G11" s="198"/>
      <c r="H11" s="198"/>
    </row>
    <row r="12" spans="1:8">
      <c r="A12" s="196" t="s">
        <v>24</v>
      </c>
      <c r="B12" s="240">
        <f t="shared" si="0"/>
        <v>546167.39120854146</v>
      </c>
      <c r="C12" s="241">
        <f>$B$24*VLOOKUP(A12,'Datos Mun'!$A$5:$AL$55,36,FALSE)</f>
        <v>141488.8495098374</v>
      </c>
      <c r="D12" s="242">
        <f>$B$25*VLOOKUP(A12,'Datos Mun'!$A$5:$AL$55,38,FALSE)</f>
        <v>112472.26299248717</v>
      </c>
      <c r="E12" s="211">
        <f t="shared" si="1"/>
        <v>800128.50371086609</v>
      </c>
    </row>
    <row r="13" spans="1:8">
      <c r="A13" s="196" t="s">
        <v>31</v>
      </c>
      <c r="B13" s="240">
        <f t="shared" si="0"/>
        <v>546167.39120854146</v>
      </c>
      <c r="C13" s="241">
        <f>$B$24*VLOOKUP(A13,'Datos Mun'!$A$5:$AL$55,36,FALSE)</f>
        <v>653116.98389046453</v>
      </c>
      <c r="D13" s="242">
        <f>$B$25*VLOOKUP(A13,'Datos Mun'!$A$5:$AL$55,38,FALSE)</f>
        <v>578415.30949171691</v>
      </c>
      <c r="E13" s="211">
        <f t="shared" si="1"/>
        <v>1777699.6845907229</v>
      </c>
    </row>
    <row r="14" spans="1:8">
      <c r="A14" s="196" t="s">
        <v>41</v>
      </c>
      <c r="B14" s="240">
        <f t="shared" si="0"/>
        <v>546167.39120854146</v>
      </c>
      <c r="C14" s="241">
        <f>$B$24*VLOOKUP(A14,'Datos Mun'!$A$5:$AL$55,36,FALSE)</f>
        <v>204477.28240159215</v>
      </c>
      <c r="D14" s="242">
        <f>$B$25*VLOOKUP(A14,'Datos Mun'!$A$5:$AL$55,38,FALSE)</f>
        <v>160965.64383813701</v>
      </c>
      <c r="E14" s="211">
        <f t="shared" si="1"/>
        <v>911610.31744827062</v>
      </c>
    </row>
    <row r="15" spans="1:8">
      <c r="A15" s="196" t="s">
        <v>45</v>
      </c>
      <c r="B15" s="240">
        <f t="shared" si="0"/>
        <v>546167.39120854146</v>
      </c>
      <c r="C15" s="241">
        <f>$B$24*VLOOKUP(A15,'Datos Mun'!$A$5:$AL$55,36,FALSE)</f>
        <v>120181.51442080249</v>
      </c>
      <c r="D15" s="242">
        <f>$B$25*VLOOKUP(A15,'Datos Mun'!$A$5:$AL$55,38,FALSE)</f>
        <v>123266.86686397804</v>
      </c>
      <c r="E15" s="211">
        <f t="shared" si="1"/>
        <v>789615.77249332191</v>
      </c>
    </row>
    <row r="16" spans="1:8">
      <c r="A16" s="196" t="s">
        <v>48</v>
      </c>
      <c r="B16" s="240">
        <f t="shared" si="0"/>
        <v>546167.39120854146</v>
      </c>
      <c r="C16" s="241">
        <f>$B$24*VLOOKUP(A16,'Datos Mun'!$A$5:$AL$55,36,FALSE)</f>
        <v>424293.40825218469</v>
      </c>
      <c r="D16" s="242">
        <f>$B$25*VLOOKUP(A16,'Datos Mun'!$A$5:$AL$55,38,FALSE)</f>
        <v>434921.34339087969</v>
      </c>
      <c r="E16" s="211">
        <f t="shared" si="1"/>
        <v>1405382.1428516058</v>
      </c>
    </row>
    <row r="17" spans="1:5">
      <c r="A17" s="196" t="s">
        <v>49</v>
      </c>
      <c r="B17" s="243">
        <f t="shared" si="0"/>
        <v>546167.39120854146</v>
      </c>
      <c r="C17" s="244">
        <f>$B$24*VLOOKUP(A17,'Datos Mun'!$A$5:$AL$55,36,FALSE)</f>
        <v>64801.557875928622</v>
      </c>
      <c r="D17" s="245">
        <f>$B$25*VLOOKUP(A17,'Datos Mun'!$A$5:$AL$55,38,FALSE)</f>
        <v>192809.32574820236</v>
      </c>
      <c r="E17" s="212">
        <f t="shared" si="1"/>
        <v>803778.27483267244</v>
      </c>
    </row>
    <row r="18" spans="1:5" ht="13.8" thickBot="1">
      <c r="A18" s="197" t="s">
        <v>52</v>
      </c>
      <c r="B18" s="246">
        <f>SUM(B6:B17)</f>
        <v>6554008.694502498</v>
      </c>
      <c r="C18" s="247">
        <f>SUM(C6:C17)</f>
        <v>4143748.25069089</v>
      </c>
      <c r="D18" s="248">
        <f>SUM(D6:D17)</f>
        <v>4143748.25069089</v>
      </c>
      <c r="E18" s="213">
        <f>SUM(E6:E17)</f>
        <v>14841505.19588428</v>
      </c>
    </row>
    <row r="19" spans="1:5" ht="13.8" thickBot="1"/>
    <row r="20" spans="1:5" ht="13.8" thickBot="1">
      <c r="A20" s="198"/>
      <c r="B20" s="202" t="s">
        <v>86</v>
      </c>
    </row>
    <row r="21" spans="1:5">
      <c r="A21" s="365" t="s">
        <v>147</v>
      </c>
      <c r="B21" s="367">
        <f>'Part. 2022 Mes'!B36</f>
        <v>14841505.195884278</v>
      </c>
    </row>
    <row r="22" spans="1:5">
      <c r="A22" s="366"/>
      <c r="B22" s="368"/>
    </row>
    <row r="23" spans="1:5">
      <c r="A23" s="199" t="s">
        <v>159</v>
      </c>
      <c r="B23" s="207">
        <f>B21*3.68%</f>
        <v>546167.39120854146</v>
      </c>
    </row>
    <row r="24" spans="1:5">
      <c r="A24" s="200" t="s">
        <v>145</v>
      </c>
      <c r="B24" s="208">
        <f>($B$21-$B$18)*0.5</f>
        <v>4143748.25069089</v>
      </c>
    </row>
    <row r="25" spans="1:5" ht="13.8" thickBot="1">
      <c r="A25" s="201" t="s">
        <v>146</v>
      </c>
      <c r="B25" s="209">
        <f>($B$21-$B$18)*0.5</f>
        <v>4143748.25069089</v>
      </c>
    </row>
  </sheetData>
  <mergeCells count="5">
    <mergeCell ref="A21:A22"/>
    <mergeCell ref="B21:B22"/>
    <mergeCell ref="A1:E1"/>
    <mergeCell ref="A2:E2"/>
    <mergeCell ref="A3:E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G100"/>
  <sheetViews>
    <sheetView workbookViewId="0">
      <selection activeCell="C13" sqref="C13"/>
    </sheetView>
  </sheetViews>
  <sheetFormatPr baseColWidth="10" defaultColWidth="9.6640625" defaultRowHeight="13.2"/>
  <cols>
    <col min="1" max="1" width="31" style="22" customWidth="1"/>
    <col min="2" max="2" width="15" style="22" customWidth="1"/>
    <col min="3" max="3" width="16.109375" style="22" customWidth="1"/>
    <col min="4" max="4" width="17.6640625" style="163" bestFit="1" customWidth="1"/>
    <col min="5" max="6" width="9.6640625" style="22"/>
    <col min="7" max="7" width="28.88671875" style="22" customWidth="1"/>
    <col min="8" max="8" width="12.44140625" style="22" customWidth="1"/>
    <col min="9" max="9" width="14.44140625" style="22" customWidth="1"/>
    <col min="10" max="16384" width="9.6640625" style="22"/>
  </cols>
  <sheetData>
    <row r="1" spans="1:7">
      <c r="A1" s="363" t="s">
        <v>84</v>
      </c>
      <c r="B1" s="363"/>
      <c r="C1" s="363"/>
      <c r="D1" s="363"/>
      <c r="E1" s="158"/>
      <c r="F1" s="158"/>
      <c r="G1" s="158"/>
    </row>
    <row r="2" spans="1:7">
      <c r="A2" s="363" t="s">
        <v>85</v>
      </c>
      <c r="B2" s="363"/>
      <c r="C2" s="363"/>
      <c r="D2" s="363"/>
      <c r="E2" s="158"/>
      <c r="F2" s="158"/>
      <c r="G2" s="158"/>
    </row>
    <row r="3" spans="1:7" ht="28.5" customHeight="1">
      <c r="A3" s="364" t="s">
        <v>173</v>
      </c>
      <c r="B3" s="364"/>
      <c r="C3" s="364"/>
      <c r="D3" s="364"/>
      <c r="E3" s="158"/>
      <c r="F3" s="158"/>
      <c r="G3" s="158"/>
    </row>
    <row r="4" spans="1:7">
      <c r="A4" s="371"/>
      <c r="B4" s="371"/>
      <c r="C4" s="371"/>
      <c r="D4" s="371"/>
    </row>
    <row r="5" spans="1:7" ht="24.6">
      <c r="A5" s="69" t="s">
        <v>137</v>
      </c>
      <c r="B5" s="372">
        <f>'Part. 2022 Mes'!B31</f>
        <v>42050931.388338782</v>
      </c>
      <c r="C5" s="372"/>
      <c r="D5" s="159"/>
    </row>
    <row r="6" spans="1:7" ht="18" thickBot="1">
      <c r="B6" s="370"/>
      <c r="C6" s="370"/>
      <c r="D6" s="160"/>
    </row>
    <row r="7" spans="1:7" ht="27" thickBot="1">
      <c r="A7" s="161" t="s">
        <v>0</v>
      </c>
      <c r="B7" s="161" t="s">
        <v>138</v>
      </c>
      <c r="C7" s="161" t="s">
        <v>139</v>
      </c>
      <c r="D7" s="162" t="s">
        <v>140</v>
      </c>
    </row>
    <row r="9" spans="1:7">
      <c r="A9" s="69" t="s">
        <v>128</v>
      </c>
      <c r="B9" s="69">
        <f>$B$5*0.6</f>
        <v>25230558.833003268</v>
      </c>
    </row>
    <row r="10" spans="1:7">
      <c r="A10" s="69" t="s">
        <v>141</v>
      </c>
      <c r="B10" s="69">
        <f>B9*2.56%</f>
        <v>645902.3061248837</v>
      </c>
    </row>
    <row r="11" spans="1:7">
      <c r="A11" s="69" t="s">
        <v>142</v>
      </c>
      <c r="B11" s="69">
        <f>B9-B25</f>
        <v>17479731.159504663</v>
      </c>
    </row>
    <row r="12" spans="1:7" ht="13.8" thickBot="1"/>
    <row r="13" spans="1:7" ht="13.8" thickTop="1">
      <c r="A13" s="164" t="s">
        <v>6</v>
      </c>
      <c r="B13" s="165">
        <f t="shared" ref="B13:B23" si="0">$B$10</f>
        <v>645902.3061248837</v>
      </c>
      <c r="C13" s="166">
        <f>$B$11*VLOOKUP(A13,'Datos Mun'!$A$5:$AL$55,37,FALSE)</f>
        <v>1758630.2965054042</v>
      </c>
      <c r="D13" s="167">
        <f>ROUND(B13+C13,2)</f>
        <v>2404532.6</v>
      </c>
    </row>
    <row r="14" spans="1:7">
      <c r="A14" s="168" t="s">
        <v>9</v>
      </c>
      <c r="B14" s="169">
        <f t="shared" si="0"/>
        <v>645902.3061248837</v>
      </c>
      <c r="C14" s="170">
        <f>$B$11*VLOOKUP(A14,'Datos Mun'!$A$5:$AL$55,37,FALSE)</f>
        <v>281864.6544163482</v>
      </c>
      <c r="D14" s="171">
        <f t="shared" ref="D14:D24" si="1">ROUND(B14+C14,2)</f>
        <v>927766.96</v>
      </c>
    </row>
    <row r="15" spans="1:7">
      <c r="A15" s="168" t="s">
        <v>18</v>
      </c>
      <c r="B15" s="169">
        <f t="shared" si="0"/>
        <v>645902.3061248837</v>
      </c>
      <c r="C15" s="170">
        <f>$B$11*VLOOKUP(A15,'Datos Mun'!$A$5:$AL$55,37,FALSE)</f>
        <v>801639.96133312292</v>
      </c>
      <c r="D15" s="171">
        <f t="shared" si="1"/>
        <v>1447542.27</v>
      </c>
    </row>
    <row r="16" spans="1:7">
      <c r="A16" s="168" t="s">
        <v>20</v>
      </c>
      <c r="B16" s="169">
        <f t="shared" si="0"/>
        <v>645902.3061248837</v>
      </c>
      <c r="C16" s="170">
        <f>$B$11*VLOOKUP(A16,'Datos Mun'!$A$5:$AL$55,37,FALSE)</f>
        <v>1149694.1837224665</v>
      </c>
      <c r="D16" s="171">
        <f t="shared" si="1"/>
        <v>1795596.49</v>
      </c>
    </row>
    <row r="17" spans="1:4">
      <c r="A17" s="168" t="s">
        <v>25</v>
      </c>
      <c r="B17" s="169">
        <f t="shared" si="0"/>
        <v>645902.3061248837</v>
      </c>
      <c r="C17" s="170">
        <f>$B$11*VLOOKUP(A17,'Datos Mun'!$A$5:$AL$55,37,FALSE)</f>
        <v>1355739.0059352654</v>
      </c>
      <c r="D17" s="171">
        <f t="shared" si="1"/>
        <v>2001641.31</v>
      </c>
    </row>
    <row r="18" spans="1:4">
      <c r="A18" s="168" t="s">
        <v>31</v>
      </c>
      <c r="B18" s="169">
        <f t="shared" si="0"/>
        <v>645902.3061248837</v>
      </c>
      <c r="C18" s="170">
        <f>$B$11*VLOOKUP(A18,'Datos Mun'!$A$5:$AL$55,37,FALSE)</f>
        <v>987065.53673375829</v>
      </c>
      <c r="D18" s="171">
        <f t="shared" si="1"/>
        <v>1632967.84</v>
      </c>
    </row>
    <row r="19" spans="1:4">
      <c r="A19" s="168" t="s">
        <v>39</v>
      </c>
      <c r="B19" s="169">
        <f t="shared" si="0"/>
        <v>645902.3061248837</v>
      </c>
      <c r="C19" s="170">
        <f>$B$11*VLOOKUP(A19,'Datos Mun'!$A$5:$AL$55,37,FALSE)</f>
        <v>5832277.9718467845</v>
      </c>
      <c r="D19" s="171">
        <f t="shared" si="1"/>
        <v>6478180.2800000003</v>
      </c>
    </row>
    <row r="20" spans="1:4">
      <c r="A20" s="168" t="s">
        <v>45</v>
      </c>
      <c r="B20" s="169">
        <f t="shared" si="0"/>
        <v>645902.3061248837</v>
      </c>
      <c r="C20" s="170">
        <f>$B$11*VLOOKUP(A20,'Datos Mun'!$A$5:$AL$55,37,FALSE)</f>
        <v>210354.86804369168</v>
      </c>
      <c r="D20" s="171">
        <f t="shared" si="1"/>
        <v>856257.17</v>
      </c>
    </row>
    <row r="21" spans="1:4">
      <c r="A21" s="168" t="s">
        <v>46</v>
      </c>
      <c r="B21" s="169">
        <f t="shared" si="0"/>
        <v>645902.3061248837</v>
      </c>
      <c r="C21" s="170">
        <f>$B$11*VLOOKUP(A21,'Datos Mun'!$A$5:$AL$55,37,FALSE)</f>
        <v>1386540.6355782282</v>
      </c>
      <c r="D21" s="171">
        <f t="shared" si="1"/>
        <v>2032442.94</v>
      </c>
    </row>
    <row r="22" spans="1:4">
      <c r="A22" s="168" t="s">
        <v>47</v>
      </c>
      <c r="B22" s="169">
        <f t="shared" si="0"/>
        <v>645902.3061248837</v>
      </c>
      <c r="C22" s="170">
        <f>$B$11*VLOOKUP(A22,'Datos Mun'!$A$5:$AL$55,37,FALSE)</f>
        <v>2644701.8635242959</v>
      </c>
      <c r="D22" s="171">
        <f t="shared" si="1"/>
        <v>3290604.17</v>
      </c>
    </row>
    <row r="23" spans="1:4">
      <c r="A23" s="168" t="s">
        <v>48</v>
      </c>
      <c r="B23" s="169">
        <f t="shared" si="0"/>
        <v>645902.3061248837</v>
      </c>
      <c r="C23" s="170">
        <f>$B$11*VLOOKUP(A23,'Datos Mun'!$A$5:$AL$55,37,FALSE)</f>
        <v>742193.13044865639</v>
      </c>
      <c r="D23" s="171">
        <f t="shared" si="1"/>
        <v>1388095.44</v>
      </c>
    </row>
    <row r="24" spans="1:4">
      <c r="A24" s="168" t="s">
        <v>49</v>
      </c>
      <c r="B24" s="169">
        <f>$B$10</f>
        <v>645902.3061248837</v>
      </c>
      <c r="C24" s="170">
        <f>$B$11*VLOOKUP(A24,'Datos Mun'!$A$5:$AL$55,37,FALSE)</f>
        <v>329029.05141664261</v>
      </c>
      <c r="D24" s="171">
        <f t="shared" si="1"/>
        <v>974931.36</v>
      </c>
    </row>
    <row r="25" spans="1:4" ht="13.8" thickBot="1">
      <c r="A25" s="172" t="s">
        <v>129</v>
      </c>
      <c r="B25" s="173">
        <f>SUM(B13:B24)</f>
        <v>7750827.6734986044</v>
      </c>
      <c r="C25" s="174">
        <f>SUM(C13:C24)</f>
        <v>17479731.159504663</v>
      </c>
      <c r="D25" s="175">
        <f>SUM(D13:D24)</f>
        <v>25230558.830000002</v>
      </c>
    </row>
    <row r="26" spans="1:4" ht="13.8" thickTop="1">
      <c r="A26" s="176"/>
      <c r="B26" s="177"/>
      <c r="C26" s="178"/>
      <c r="D26" s="179"/>
    </row>
    <row r="27" spans="1:4">
      <c r="A27" s="180" t="s">
        <v>130</v>
      </c>
      <c r="B27" s="181">
        <f>$B$5*0.4</f>
        <v>16820372.555335514</v>
      </c>
      <c r="C27" s="182"/>
      <c r="D27" s="183"/>
    </row>
    <row r="28" spans="1:4">
      <c r="A28" s="180" t="s">
        <v>143</v>
      </c>
      <c r="B28" s="181">
        <f>B27*1.28%</f>
        <v>215300.76870829461</v>
      </c>
      <c r="C28" s="182"/>
      <c r="D28" s="183"/>
    </row>
    <row r="29" spans="1:4">
      <c r="A29" s="180" t="s">
        <v>142</v>
      </c>
      <c r="B29" s="180">
        <f>B27-B70</f>
        <v>8423642.5757120289</v>
      </c>
      <c r="C29" s="182"/>
      <c r="D29" s="183"/>
    </row>
    <row r="30" spans="1:4" ht="13.5" customHeight="1" thickBot="1">
      <c r="A30" s="184"/>
      <c r="B30" s="185"/>
      <c r="C30" s="186"/>
      <c r="D30" s="187"/>
    </row>
    <row r="31" spans="1:4" ht="13.8" thickTop="1">
      <c r="A31" s="164" t="s">
        <v>1</v>
      </c>
      <c r="B31" s="165">
        <f>$B$28</f>
        <v>215300.76870829461</v>
      </c>
      <c r="C31" s="166">
        <f>$B$29*VLOOKUP(A31,'Datos Mun'!$A$5:$AL$55,37,FALSE)</f>
        <v>38458.546264922828</v>
      </c>
      <c r="D31" s="167">
        <f>ROUND(B31+C31,2)</f>
        <v>253759.31</v>
      </c>
    </row>
    <row r="32" spans="1:4">
      <c r="A32" s="168" t="s">
        <v>2</v>
      </c>
      <c r="B32" s="169">
        <f t="shared" ref="B32:B69" si="2">$B$28</f>
        <v>215300.76870829461</v>
      </c>
      <c r="C32" s="170">
        <f>$B$29*VLOOKUP(A32,'Datos Mun'!$A$5:$AL$55,37,FALSE)</f>
        <v>69889.065839723713</v>
      </c>
      <c r="D32" s="171">
        <f t="shared" ref="D32:D69" si="3">ROUND(B32+C32,2)</f>
        <v>285189.83</v>
      </c>
    </row>
    <row r="33" spans="1:4">
      <c r="A33" s="168" t="s">
        <v>3</v>
      </c>
      <c r="B33" s="169">
        <f t="shared" si="2"/>
        <v>215300.76870829461</v>
      </c>
      <c r="C33" s="170">
        <f>$B$29*VLOOKUP(A33,'Datos Mun'!$A$5:$AL$55,37,FALSE)</f>
        <v>86222.735714894006</v>
      </c>
      <c r="D33" s="171">
        <f t="shared" si="3"/>
        <v>301523.5</v>
      </c>
    </row>
    <row r="34" spans="1:4">
      <c r="A34" s="168" t="s">
        <v>4</v>
      </c>
      <c r="B34" s="169">
        <f t="shared" si="2"/>
        <v>215300.76870829461</v>
      </c>
      <c r="C34" s="170">
        <f>$B$29*VLOOKUP(A34,'Datos Mun'!$A$5:$AL$55,37,FALSE)</f>
        <v>334768.85974909423</v>
      </c>
      <c r="D34" s="171">
        <f t="shared" si="3"/>
        <v>550069.63</v>
      </c>
    </row>
    <row r="35" spans="1:4">
      <c r="A35" s="168" t="s">
        <v>5</v>
      </c>
      <c r="B35" s="169">
        <f t="shared" si="2"/>
        <v>215300.76870829461</v>
      </c>
      <c r="C35" s="170">
        <f>$B$29*VLOOKUP(A35,'Datos Mun'!$A$5:$AL$55,37,FALSE)</f>
        <v>274319.95063918835</v>
      </c>
      <c r="D35" s="171">
        <f t="shared" si="3"/>
        <v>489620.72</v>
      </c>
    </row>
    <row r="36" spans="1:4">
      <c r="A36" s="168" t="s">
        <v>7</v>
      </c>
      <c r="B36" s="169">
        <f t="shared" si="2"/>
        <v>215300.76870829461</v>
      </c>
      <c r="C36" s="170">
        <f>$B$29*VLOOKUP(A36,'Datos Mun'!$A$5:$AL$55,37,FALSE)</f>
        <v>251649.52983761005</v>
      </c>
      <c r="D36" s="171">
        <f t="shared" si="3"/>
        <v>466950.3</v>
      </c>
    </row>
    <row r="37" spans="1:4">
      <c r="A37" s="168" t="s">
        <v>8</v>
      </c>
      <c r="B37" s="169">
        <f t="shared" si="2"/>
        <v>215300.76870829461</v>
      </c>
      <c r="C37" s="170">
        <f>$B$29*VLOOKUP(A37,'Datos Mun'!$A$5:$AL$55,37,FALSE)</f>
        <v>72963.895858722288</v>
      </c>
      <c r="D37" s="171">
        <f t="shared" si="3"/>
        <v>288264.65999999997</v>
      </c>
    </row>
    <row r="38" spans="1:4">
      <c r="A38" s="168" t="s">
        <v>10</v>
      </c>
      <c r="B38" s="169">
        <f t="shared" si="2"/>
        <v>215300.76870829461</v>
      </c>
      <c r="C38" s="170">
        <f>$B$29*VLOOKUP(A38,'Datos Mun'!$A$5:$AL$55,37,FALSE)</f>
        <v>513904.87488009222</v>
      </c>
      <c r="D38" s="171">
        <f t="shared" si="3"/>
        <v>729205.64</v>
      </c>
    </row>
    <row r="39" spans="1:4">
      <c r="A39" s="168" t="s">
        <v>189</v>
      </c>
      <c r="B39" s="169">
        <f t="shared" si="2"/>
        <v>215300.76870829461</v>
      </c>
      <c r="C39" s="170">
        <f>$B$29*VLOOKUP(A39,'Datos Mun'!$A$5:$AL$55,37,FALSE)</f>
        <v>191180.08641222338</v>
      </c>
      <c r="D39" s="171">
        <f t="shared" si="3"/>
        <v>406480.86</v>
      </c>
    </row>
    <row r="40" spans="1:4">
      <c r="A40" s="168" t="s">
        <v>12</v>
      </c>
      <c r="B40" s="169">
        <f t="shared" si="2"/>
        <v>215300.76870829461</v>
      </c>
      <c r="C40" s="170">
        <f>$B$29*VLOOKUP(A40,'Datos Mun'!$A$5:$AL$55,37,FALSE)</f>
        <v>249160.29398130218</v>
      </c>
      <c r="D40" s="171">
        <f t="shared" si="3"/>
        <v>464461.06</v>
      </c>
    </row>
    <row r="41" spans="1:4">
      <c r="A41" s="168" t="s">
        <v>13</v>
      </c>
      <c r="B41" s="169">
        <f t="shared" si="2"/>
        <v>215300.76870829461</v>
      </c>
      <c r="C41" s="170">
        <f>$B$29*VLOOKUP(A41,'Datos Mun'!$A$5:$AL$55,37,FALSE)</f>
        <v>382455.84164107504</v>
      </c>
      <c r="D41" s="171">
        <f t="shared" si="3"/>
        <v>597756.61</v>
      </c>
    </row>
    <row r="42" spans="1:4">
      <c r="A42" s="168" t="s">
        <v>14</v>
      </c>
      <c r="B42" s="169">
        <f t="shared" si="2"/>
        <v>215300.76870829461</v>
      </c>
      <c r="C42" s="170">
        <f>$B$29*VLOOKUP(A42,'Datos Mun'!$A$5:$AL$55,37,FALSE)</f>
        <v>557140.32372368744</v>
      </c>
      <c r="D42" s="171">
        <f t="shared" si="3"/>
        <v>772441.09</v>
      </c>
    </row>
    <row r="43" spans="1:4">
      <c r="A43" s="168" t="s">
        <v>15</v>
      </c>
      <c r="B43" s="169">
        <f t="shared" si="2"/>
        <v>215300.76870829461</v>
      </c>
      <c r="C43" s="170">
        <f>$B$29*VLOOKUP(A43,'Datos Mun'!$A$5:$AL$55,37,FALSE)</f>
        <v>80688.383960406645</v>
      </c>
      <c r="D43" s="171">
        <f t="shared" si="3"/>
        <v>295989.15000000002</v>
      </c>
    </row>
    <row r="44" spans="1:4">
      <c r="A44" s="168" t="s">
        <v>16</v>
      </c>
      <c r="B44" s="169">
        <f t="shared" si="2"/>
        <v>215300.76870829461</v>
      </c>
      <c r="C44" s="170">
        <f>$B$29*VLOOKUP(A44,'Datos Mun'!$A$5:$AL$55,37,FALSE)</f>
        <v>58253.936142221653</v>
      </c>
      <c r="D44" s="171">
        <f t="shared" si="3"/>
        <v>273554.7</v>
      </c>
    </row>
    <row r="45" spans="1:4">
      <c r="A45" s="168" t="s">
        <v>17</v>
      </c>
      <c r="B45" s="169">
        <f t="shared" si="2"/>
        <v>215300.76870829461</v>
      </c>
      <c r="C45" s="170">
        <f>$B$29*VLOOKUP(A45,'Datos Mun'!$A$5:$AL$55,37,FALSE)</f>
        <v>520110.84072577953</v>
      </c>
      <c r="D45" s="171">
        <f t="shared" si="3"/>
        <v>735411.61</v>
      </c>
    </row>
    <row r="46" spans="1:4">
      <c r="A46" s="168" t="s">
        <v>19</v>
      </c>
      <c r="B46" s="169">
        <f t="shared" si="2"/>
        <v>215300.76870829461</v>
      </c>
      <c r="C46" s="170">
        <f>$B$29*VLOOKUP(A46,'Datos Mun'!$A$5:$AL$55,37,FALSE)</f>
        <v>178556.74819923035</v>
      </c>
      <c r="D46" s="171">
        <f t="shared" si="3"/>
        <v>393857.52</v>
      </c>
    </row>
    <row r="47" spans="1:4">
      <c r="A47" s="168" t="s">
        <v>21</v>
      </c>
      <c r="B47" s="169">
        <f t="shared" si="2"/>
        <v>215300.76870829461</v>
      </c>
      <c r="C47" s="170">
        <f>$B$29*VLOOKUP(A47,'Datos Mun'!$A$5:$AL$55,37,FALSE)</f>
        <v>240779.5895276407</v>
      </c>
      <c r="D47" s="171">
        <f t="shared" si="3"/>
        <v>456080.36</v>
      </c>
    </row>
    <row r="48" spans="1:4">
      <c r="A48" s="168" t="s">
        <v>22</v>
      </c>
      <c r="B48" s="169">
        <f t="shared" si="2"/>
        <v>215300.76870829461</v>
      </c>
      <c r="C48" s="170">
        <f>$B$29*VLOOKUP(A48,'Datos Mun'!$A$5:$AL$55,37,FALSE)</f>
        <v>47197.121697634859</v>
      </c>
      <c r="D48" s="171">
        <f t="shared" si="3"/>
        <v>262497.89</v>
      </c>
    </row>
    <row r="49" spans="1:4">
      <c r="A49" s="168" t="s">
        <v>23</v>
      </c>
      <c r="B49" s="169">
        <f t="shared" si="2"/>
        <v>215300.76870829461</v>
      </c>
      <c r="C49" s="170">
        <f>$B$29*VLOOKUP(A49,'Datos Mun'!$A$5:$AL$55,37,FALSE)</f>
        <v>135005.02073571211</v>
      </c>
      <c r="D49" s="171">
        <f t="shared" si="3"/>
        <v>350305.79</v>
      </c>
    </row>
    <row r="50" spans="1:4">
      <c r="A50" s="168" t="s">
        <v>24</v>
      </c>
      <c r="B50" s="169">
        <f t="shared" si="2"/>
        <v>215300.76870829461</v>
      </c>
      <c r="C50" s="170">
        <f>$B$29*VLOOKUP(A50,'Datos Mun'!$A$5:$AL$55,37,FALSE)</f>
        <v>499814.54056801426</v>
      </c>
      <c r="D50" s="171">
        <f t="shared" si="3"/>
        <v>715115.31</v>
      </c>
    </row>
    <row r="51" spans="1:4">
      <c r="A51" s="168" t="s">
        <v>26</v>
      </c>
      <c r="B51" s="169">
        <f t="shared" si="2"/>
        <v>215300.76870829461</v>
      </c>
      <c r="C51" s="170">
        <f>$B$29*VLOOKUP(A51,'Datos Mun'!$A$5:$AL$55,37,FALSE)</f>
        <v>49192.945309686249</v>
      </c>
      <c r="D51" s="171">
        <f t="shared" si="3"/>
        <v>264493.71000000002</v>
      </c>
    </row>
    <row r="52" spans="1:4">
      <c r="A52" s="168" t="s">
        <v>27</v>
      </c>
      <c r="B52" s="169">
        <f t="shared" si="2"/>
        <v>215300.76870829461</v>
      </c>
      <c r="C52" s="170">
        <f>$B$29*VLOOKUP(A52,'Datos Mun'!$A$5:$AL$55,37,FALSE)</f>
        <v>93408.662941832532</v>
      </c>
      <c r="D52" s="171">
        <f t="shared" si="3"/>
        <v>308709.43</v>
      </c>
    </row>
    <row r="53" spans="1:4">
      <c r="A53" s="168" t="s">
        <v>28</v>
      </c>
      <c r="B53" s="169">
        <f t="shared" si="2"/>
        <v>215300.76870829461</v>
      </c>
      <c r="C53" s="170">
        <f>$B$29*VLOOKUP(A53,'Datos Mun'!$A$5:$AL$55,37,FALSE)</f>
        <v>70560.218013781516</v>
      </c>
      <c r="D53" s="171">
        <f t="shared" si="3"/>
        <v>285860.99</v>
      </c>
    </row>
    <row r="54" spans="1:4">
      <c r="A54" s="168" t="s">
        <v>29</v>
      </c>
      <c r="B54" s="169">
        <f t="shared" si="2"/>
        <v>215300.76870829461</v>
      </c>
      <c r="C54" s="170">
        <f>$B$29*VLOOKUP(A54,'Datos Mun'!$A$5:$AL$55,37,FALSE)</f>
        <v>82473.569540825469</v>
      </c>
      <c r="D54" s="171">
        <f t="shared" si="3"/>
        <v>297774.34000000003</v>
      </c>
    </row>
    <row r="55" spans="1:4">
      <c r="A55" s="168" t="s">
        <v>30</v>
      </c>
      <c r="B55" s="169">
        <f t="shared" si="2"/>
        <v>215300.76870829461</v>
      </c>
      <c r="C55" s="170">
        <f>$B$29*VLOOKUP(A55,'Datos Mun'!$A$5:$AL$55,37,FALSE)</f>
        <v>86042.299741165436</v>
      </c>
      <c r="D55" s="171">
        <f t="shared" si="3"/>
        <v>301343.07</v>
      </c>
    </row>
    <row r="56" spans="1:4">
      <c r="A56" s="168" t="s">
        <v>32</v>
      </c>
      <c r="B56" s="169">
        <f t="shared" si="2"/>
        <v>215300.76870829461</v>
      </c>
      <c r="C56" s="170">
        <f>$B$29*VLOOKUP(A56,'Datos Mun'!$A$5:$AL$55,37,FALSE)</f>
        <v>204604.91973582059</v>
      </c>
      <c r="D56" s="171">
        <f t="shared" si="3"/>
        <v>419905.69</v>
      </c>
    </row>
    <row r="57" spans="1:4">
      <c r="A57" s="168" t="s">
        <v>33</v>
      </c>
      <c r="B57" s="169">
        <f t="shared" si="2"/>
        <v>215300.76870829461</v>
      </c>
      <c r="C57" s="170">
        <f>$B$29*VLOOKUP(A57,'Datos Mun'!$A$5:$AL$55,37,FALSE)</f>
        <v>572673.04110556003</v>
      </c>
      <c r="D57" s="171">
        <f t="shared" si="3"/>
        <v>787973.81</v>
      </c>
    </row>
    <row r="58" spans="1:4">
      <c r="A58" s="168" t="s">
        <v>34</v>
      </c>
      <c r="B58" s="169">
        <f t="shared" si="2"/>
        <v>215300.76870829461</v>
      </c>
      <c r="C58" s="170">
        <f>$B$29*VLOOKUP(A58,'Datos Mun'!$A$5:$AL$55,37,FALSE)</f>
        <v>104189.99027074246</v>
      </c>
      <c r="D58" s="171">
        <f t="shared" si="3"/>
        <v>319490.76</v>
      </c>
    </row>
    <row r="59" spans="1:4">
      <c r="A59" s="168" t="s">
        <v>35</v>
      </c>
      <c r="B59" s="169">
        <f t="shared" si="2"/>
        <v>215300.76870829461</v>
      </c>
      <c r="C59" s="170">
        <f>$B$29*VLOOKUP(A59,'Datos Mun'!$A$5:$AL$55,37,FALSE)</f>
        <v>19090.788411547834</v>
      </c>
      <c r="D59" s="171">
        <f t="shared" si="3"/>
        <v>234391.56</v>
      </c>
    </row>
    <row r="60" spans="1:4">
      <c r="A60" s="168" t="s">
        <v>36</v>
      </c>
      <c r="B60" s="169">
        <f t="shared" si="2"/>
        <v>215300.76870829461</v>
      </c>
      <c r="C60" s="170">
        <f>$B$29*VLOOKUP(A60,'Datos Mun'!$A$5:$AL$55,37,FALSE)</f>
        <v>148675.93113344186</v>
      </c>
      <c r="D60" s="171">
        <f t="shared" si="3"/>
        <v>363976.7</v>
      </c>
    </row>
    <row r="61" spans="1:4">
      <c r="A61" s="168" t="s">
        <v>37</v>
      </c>
      <c r="B61" s="169">
        <f t="shared" si="2"/>
        <v>215300.76870829461</v>
      </c>
      <c r="C61" s="170">
        <f>$B$29*VLOOKUP(A61,'Datos Mun'!$A$5:$AL$55,37,FALSE)</f>
        <v>194131.95149996708</v>
      </c>
      <c r="D61" s="171">
        <f t="shared" si="3"/>
        <v>409432.72</v>
      </c>
    </row>
    <row r="62" spans="1:4">
      <c r="A62" s="168" t="s">
        <v>38</v>
      </c>
      <c r="B62" s="169">
        <f t="shared" si="2"/>
        <v>215300.76870829461</v>
      </c>
      <c r="C62" s="170">
        <f>$B$29*VLOOKUP(A62,'Datos Mun'!$A$5:$AL$55,37,FALSE)</f>
        <v>444583.49029537145</v>
      </c>
      <c r="D62" s="171">
        <f t="shared" si="3"/>
        <v>659884.26</v>
      </c>
    </row>
    <row r="63" spans="1:4">
      <c r="A63" s="168" t="s">
        <v>40</v>
      </c>
      <c r="B63" s="169">
        <f t="shared" si="2"/>
        <v>215300.76870829461</v>
      </c>
      <c r="C63" s="170">
        <f>$B$29*VLOOKUP(A63,'Datos Mun'!$A$5:$AL$55,37,FALSE)</f>
        <v>97612.918662124663</v>
      </c>
      <c r="D63" s="171">
        <f t="shared" si="3"/>
        <v>312913.69</v>
      </c>
    </row>
    <row r="64" spans="1:4">
      <c r="A64" s="168" t="s">
        <v>41</v>
      </c>
      <c r="B64" s="169">
        <f t="shared" si="2"/>
        <v>215300.76870829461</v>
      </c>
      <c r="C64" s="170">
        <f>$B$29*VLOOKUP(A64,'Datos Mun'!$A$5:$AL$55,37,FALSE)</f>
        <v>715313.866562524</v>
      </c>
      <c r="D64" s="171">
        <f t="shared" si="3"/>
        <v>930614.64</v>
      </c>
    </row>
    <row r="65" spans="1:4">
      <c r="A65" s="168" t="s">
        <v>42</v>
      </c>
      <c r="B65" s="169">
        <f t="shared" si="2"/>
        <v>215300.76870829461</v>
      </c>
      <c r="C65" s="170">
        <f>$B$29*VLOOKUP(A65,'Datos Mun'!$A$5:$AL$55,37,FALSE)</f>
        <v>109352.43136904846</v>
      </c>
      <c r="D65" s="171">
        <f t="shared" si="3"/>
        <v>324653.2</v>
      </c>
    </row>
    <row r="66" spans="1:4">
      <c r="A66" s="168" t="s">
        <v>43</v>
      </c>
      <c r="B66" s="169">
        <f t="shared" si="2"/>
        <v>215300.76870829461</v>
      </c>
      <c r="C66" s="170">
        <f>$B$29*VLOOKUP(A66,'Datos Mun'!$A$5:$AL$55,37,FALSE)</f>
        <v>100913.61506696932</v>
      </c>
      <c r="D66" s="171">
        <f t="shared" si="3"/>
        <v>316214.38</v>
      </c>
    </row>
    <row r="67" spans="1:4">
      <c r="A67" s="168" t="s">
        <v>44</v>
      </c>
      <c r="B67" s="169">
        <f t="shared" si="2"/>
        <v>215300.76870829461</v>
      </c>
      <c r="C67" s="170">
        <f>$B$29*VLOOKUP(A67,'Datos Mun'!$A$5:$AL$55,37,FALSE)</f>
        <v>266711.50955934875</v>
      </c>
      <c r="D67" s="171">
        <f t="shared" si="3"/>
        <v>482012.28</v>
      </c>
    </row>
    <row r="68" spans="1:4">
      <c r="A68" s="168" t="s">
        <v>50</v>
      </c>
      <c r="B68" s="169">
        <f t="shared" si="2"/>
        <v>215300.76870829461</v>
      </c>
      <c r="C68" s="170">
        <f>$B$29*VLOOKUP(A68,'Datos Mun'!$A$5:$AL$55,37,FALSE)</f>
        <v>151869.47401468363</v>
      </c>
      <c r="D68" s="171">
        <f t="shared" si="3"/>
        <v>367170.24</v>
      </c>
    </row>
    <row r="69" spans="1:4" ht="15.75" customHeight="1">
      <c r="A69" s="168" t="s">
        <v>51</v>
      </c>
      <c r="B69" s="169">
        <f t="shared" si="2"/>
        <v>215300.76870829461</v>
      </c>
      <c r="C69" s="170">
        <f>$B$29*VLOOKUP(A69,'Datos Mun'!$A$5:$AL$55,37,FALSE)</f>
        <v>129720.76637840936</v>
      </c>
      <c r="D69" s="171">
        <f t="shared" si="3"/>
        <v>345021.54</v>
      </c>
    </row>
    <row r="70" spans="1:4">
      <c r="A70" s="188" t="s">
        <v>129</v>
      </c>
      <c r="B70" s="173">
        <f>SUM(B31:B69)</f>
        <v>8396729.9796234854</v>
      </c>
      <c r="C70" s="174">
        <f>SUM(C31:C69)</f>
        <v>8423642.5757120252</v>
      </c>
      <c r="D70" s="175">
        <f>SUM(D31:D69)</f>
        <v>16820372.550000001</v>
      </c>
    </row>
    <row r="71" spans="1:4" ht="14.4" thickBot="1">
      <c r="A71" s="189" t="s">
        <v>52</v>
      </c>
      <c r="B71" s="190">
        <f>+B70+B25</f>
        <v>16147557.65312209</v>
      </c>
      <c r="C71" s="191">
        <f>+C70+C25</f>
        <v>25903373.735216688</v>
      </c>
      <c r="D71" s="192">
        <f>+D70+D25</f>
        <v>42050931.380000003</v>
      </c>
    </row>
    <row r="72" spans="1:4" ht="13.8" thickTop="1">
      <c r="C72" s="193"/>
    </row>
    <row r="73" spans="1:4">
      <c r="C73" s="193"/>
    </row>
    <row r="74" spans="1:4">
      <c r="C74" s="193"/>
    </row>
    <row r="75" spans="1:4">
      <c r="C75" s="193"/>
    </row>
    <row r="76" spans="1:4">
      <c r="C76" s="193"/>
    </row>
    <row r="77" spans="1:4">
      <c r="C77" s="193"/>
    </row>
    <row r="78" spans="1:4">
      <c r="C78" s="193"/>
    </row>
    <row r="79" spans="1:4">
      <c r="C79" s="193"/>
    </row>
    <row r="80" spans="1:4">
      <c r="C80" s="193"/>
    </row>
    <row r="81" spans="3:3" s="163" customFormat="1">
      <c r="C81" s="193"/>
    </row>
    <row r="82" spans="3:3" s="163" customFormat="1">
      <c r="C82" s="193"/>
    </row>
    <row r="83" spans="3:3" s="163" customFormat="1">
      <c r="C83" s="193"/>
    </row>
    <row r="84" spans="3:3" s="163" customFormat="1">
      <c r="C84" s="193"/>
    </row>
    <row r="85" spans="3:3" s="163" customFormat="1">
      <c r="C85" s="193"/>
    </row>
    <row r="86" spans="3:3" s="163" customFormat="1">
      <c r="C86" s="193"/>
    </row>
    <row r="87" spans="3:3" s="163" customFormat="1">
      <c r="C87" s="193"/>
    </row>
    <row r="88" spans="3:3" s="163" customFormat="1">
      <c r="C88" s="193"/>
    </row>
    <row r="89" spans="3:3" s="163" customFormat="1">
      <c r="C89" s="193"/>
    </row>
    <row r="90" spans="3:3" s="163" customFormat="1">
      <c r="C90" s="193"/>
    </row>
    <row r="91" spans="3:3" s="163" customFormat="1">
      <c r="C91" s="193"/>
    </row>
    <row r="92" spans="3:3" s="163" customFormat="1">
      <c r="C92" s="193"/>
    </row>
    <row r="93" spans="3:3" s="163" customFormat="1">
      <c r="C93" s="193"/>
    </row>
    <row r="94" spans="3:3" s="163" customFormat="1">
      <c r="C94" s="193"/>
    </row>
    <row r="95" spans="3:3" s="163" customFormat="1">
      <c r="C95" s="193"/>
    </row>
    <row r="96" spans="3:3" s="163" customFormat="1">
      <c r="C96" s="193"/>
    </row>
    <row r="97" spans="3:3" s="163" customFormat="1">
      <c r="C97" s="193"/>
    </row>
    <row r="98" spans="3:3" s="163" customFormat="1">
      <c r="C98" s="193"/>
    </row>
    <row r="99" spans="3:3" s="163" customFormat="1">
      <c r="C99" s="193"/>
    </row>
    <row r="100" spans="3:3" s="163" customFormat="1">
      <c r="C100" s="193"/>
    </row>
  </sheetData>
  <mergeCells count="6">
    <mergeCell ref="B6:C6"/>
    <mergeCell ref="A1:D1"/>
    <mergeCell ref="A2:D2"/>
    <mergeCell ref="A3:D3"/>
    <mergeCell ref="A4:D4"/>
    <mergeCell ref="B5:C5"/>
  </mergeCells>
  <printOptions horizontalCentered="1"/>
  <pageMargins left="0.27559055118110237" right="0.19685039370078741" top="0.39370078740157483" bottom="0.43307086614173229" header="0.43307086614173229" footer="0.23622047244094491"/>
  <pageSetup scale="8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O96"/>
  <sheetViews>
    <sheetView showGridLines="0" zoomScaleNormal="100" workbookViewId="0">
      <selection activeCell="I25" sqref="I25:J25"/>
    </sheetView>
  </sheetViews>
  <sheetFormatPr baseColWidth="10" defaultColWidth="9.6640625" defaultRowHeight="13.2"/>
  <cols>
    <col min="1" max="1" width="29.44140625" style="120" customWidth="1"/>
    <col min="2" max="3" width="17" style="120" customWidth="1"/>
    <col min="4" max="4" width="13.109375" style="120" customWidth="1"/>
    <col min="5" max="5" width="12.5546875" style="120" customWidth="1"/>
    <col min="6" max="6" width="17" style="126" customWidth="1"/>
    <col min="7" max="7" width="9.6640625" style="120"/>
    <col min="8" max="8" width="27.21875" style="120" bestFit="1" customWidth="1"/>
    <col min="9" max="9" width="11.109375" style="120" bestFit="1" customWidth="1"/>
    <col min="10" max="11" width="10.109375" style="120" bestFit="1" customWidth="1"/>
    <col min="12" max="12" width="27.21875" style="120" bestFit="1" customWidth="1"/>
    <col min="13" max="15" width="11.109375" style="120" bestFit="1" customWidth="1"/>
    <col min="16" max="16384" width="9.6640625" style="120"/>
  </cols>
  <sheetData>
    <row r="1" spans="1:14">
      <c r="A1" s="373" t="s">
        <v>85</v>
      </c>
      <c r="B1" s="373"/>
      <c r="C1" s="373"/>
      <c r="D1" s="373"/>
      <c r="E1" s="373"/>
      <c r="F1" s="373"/>
    </row>
    <row r="2" spans="1:14" ht="37.5" customHeight="1">
      <c r="A2" s="374" t="s">
        <v>174</v>
      </c>
      <c r="B2" s="374"/>
      <c r="C2" s="374"/>
      <c r="D2" s="374"/>
      <c r="E2" s="374"/>
      <c r="F2" s="374"/>
    </row>
    <row r="3" spans="1:14" ht="26.25" customHeight="1">
      <c r="A3" s="121" t="s">
        <v>117</v>
      </c>
      <c r="B3" s="375" t="s">
        <v>118</v>
      </c>
      <c r="C3" s="375"/>
      <c r="D3" s="375" t="s">
        <v>119</v>
      </c>
      <c r="E3" s="375"/>
      <c r="F3" s="122" t="s">
        <v>53</v>
      </c>
    </row>
    <row r="4" spans="1:14">
      <c r="A4" s="123" t="s">
        <v>120</v>
      </c>
      <c r="B4" s="376">
        <f>'Part. 2022 Mes'!B20</f>
        <v>50571054.74153161</v>
      </c>
      <c r="C4" s="376"/>
      <c r="D4" s="377">
        <f>'Part. 2022 Mes'!C20</f>
        <v>13204719.85</v>
      </c>
      <c r="E4" s="377"/>
      <c r="F4" s="124">
        <f>SUM(B4:E4)</f>
        <v>63775774.591531612</v>
      </c>
    </row>
    <row r="5" spans="1:14">
      <c r="A5" s="125" t="s">
        <v>121</v>
      </c>
      <c r="B5" s="378">
        <f>3000000/12</f>
        <v>250000</v>
      </c>
      <c r="C5" s="378"/>
      <c r="D5" s="379">
        <f>IF(D4&lt;D6,0,1000000/12)</f>
        <v>83333.333333333328</v>
      </c>
      <c r="E5" s="378"/>
    </row>
    <row r="6" spans="1:14">
      <c r="A6" s="127" t="s">
        <v>122</v>
      </c>
      <c r="B6" s="378">
        <f>B5*51</f>
        <v>12750000</v>
      </c>
      <c r="C6" s="378"/>
      <c r="D6" s="380">
        <f>51000000/12</f>
        <v>4250000</v>
      </c>
      <c r="E6" s="381"/>
    </row>
    <row r="7" spans="1:14">
      <c r="A7" s="127" t="s">
        <v>123</v>
      </c>
      <c r="B7" s="378">
        <f>B4-B6</f>
        <v>37821054.74153161</v>
      </c>
      <c r="C7" s="378"/>
      <c r="D7" s="378">
        <f>IF(D4-D6&lt;0,D4,D4-D6)</f>
        <v>8954719.8499999996</v>
      </c>
      <c r="E7" s="378"/>
    </row>
    <row r="8" spans="1:14">
      <c r="A8" s="125" t="s">
        <v>124</v>
      </c>
      <c r="B8" s="378">
        <f>B7*0.6</f>
        <v>22692632.844918966</v>
      </c>
      <c r="C8" s="378"/>
      <c r="D8" s="378">
        <f>D7*0.6</f>
        <v>5372831.9099999992</v>
      </c>
      <c r="E8" s="378"/>
    </row>
    <row r="9" spans="1:14">
      <c r="A9" s="125" t="s">
        <v>125</v>
      </c>
      <c r="B9" s="378">
        <f>B7*0.4</f>
        <v>15128421.896612644</v>
      </c>
      <c r="C9" s="378"/>
      <c r="D9" s="378">
        <f>D7*0.4</f>
        <v>3581887.94</v>
      </c>
      <c r="E9" s="378"/>
      <c r="I9" s="128" t="s">
        <v>96</v>
      </c>
      <c r="J9" s="128" t="s">
        <v>96</v>
      </c>
      <c r="K9" s="128" t="s">
        <v>96</v>
      </c>
    </row>
    <row r="10" spans="1:14" ht="13.8" thickBot="1">
      <c r="A10" s="129"/>
      <c r="B10" s="129"/>
      <c r="C10" s="129"/>
      <c r="D10" s="129"/>
      <c r="E10" s="129"/>
      <c r="I10" s="128" t="s">
        <v>96</v>
      </c>
      <c r="J10" s="128" t="s">
        <v>96</v>
      </c>
      <c r="K10" s="128" t="s">
        <v>96</v>
      </c>
    </row>
    <row r="11" spans="1:14" ht="58.5" customHeight="1" thickBot="1">
      <c r="A11" s="130" t="s">
        <v>0</v>
      </c>
      <c r="B11" s="130" t="s">
        <v>126</v>
      </c>
      <c r="C11" s="130" t="s">
        <v>127</v>
      </c>
      <c r="D11" s="130" t="s">
        <v>126</v>
      </c>
      <c r="E11" s="130" t="s">
        <v>127</v>
      </c>
      <c r="F11" s="131" t="s">
        <v>135</v>
      </c>
    </row>
    <row r="13" spans="1:14" ht="13.8" thickBot="1">
      <c r="A13" s="132" t="s">
        <v>128</v>
      </c>
      <c r="B13" s="132"/>
      <c r="D13" s="132"/>
      <c r="M13" s="120" t="s">
        <v>185</v>
      </c>
      <c r="N13" s="120" t="s">
        <v>186</v>
      </c>
    </row>
    <row r="14" spans="1:14">
      <c r="A14" s="133" t="s">
        <v>6</v>
      </c>
      <c r="B14" s="134">
        <f>$B$5</f>
        <v>250000</v>
      </c>
      <c r="C14" s="135">
        <f>$B$8*VLOOKUP(A14,'Datos Mun'!$A$5:$AL$55,32,FALSE)</f>
        <v>3040729.6756634987</v>
      </c>
      <c r="D14" s="134">
        <f>$D$5</f>
        <v>83333.333333333328</v>
      </c>
      <c r="E14" s="135">
        <f>$D$8*VLOOKUP(A14,'Datos Mun'!$A$5:$AL$55,32,FALSE)</f>
        <v>719939.79467864311</v>
      </c>
      <c r="F14" s="214">
        <f>SUM(B14:E14)</f>
        <v>4094002.8036754755</v>
      </c>
      <c r="H14" s="133" t="s">
        <v>6</v>
      </c>
      <c r="I14" s="120">
        <f>B14+C14</f>
        <v>3290729.6756634987</v>
      </c>
      <c r="J14" s="120">
        <f>D14+E14</f>
        <v>803273.12801197649</v>
      </c>
      <c r="L14" s="120" t="s">
        <v>1</v>
      </c>
      <c r="M14" s="120">
        <f>VLOOKUP(L14,$H$14:$J$67,2,FALSE)</f>
        <v>300819.78749058367</v>
      </c>
      <c r="N14" s="120">
        <f>VLOOKUP(L14,$H$14:$J$67,3,FALSE)</f>
        <v>95365.704268641683</v>
      </c>
    </row>
    <row r="15" spans="1:14">
      <c r="A15" s="136" t="s">
        <v>9</v>
      </c>
      <c r="B15" s="137">
        <f t="shared" ref="B15:B25" si="0">$B$5</f>
        <v>250000</v>
      </c>
      <c r="C15" s="138">
        <f>$B$8*VLOOKUP(A15,'Datos Mun'!$A$5:$AL$55,32,FALSE)</f>
        <v>566662.82740812213</v>
      </c>
      <c r="D15" s="137">
        <f t="shared" ref="D15:D25" si="1">$D$5</f>
        <v>83333.333333333328</v>
      </c>
      <c r="E15" s="138">
        <f>$D$8*VLOOKUP(A15,'Datos Mun'!$A$5:$AL$55,32,FALSE)</f>
        <v>134166.19138536335</v>
      </c>
      <c r="F15" s="215">
        <f t="shared" ref="F15:F25" si="2">SUM(B15:E15)</f>
        <v>1034162.3521268188</v>
      </c>
      <c r="H15" s="136" t="s">
        <v>9</v>
      </c>
      <c r="I15" s="120">
        <f t="shared" ref="I15:I25" si="3">B15+C15</f>
        <v>816662.82740812213</v>
      </c>
      <c r="J15" s="120">
        <f t="shared" ref="J15:J67" si="4">D15+E15</f>
        <v>217499.52471869666</v>
      </c>
      <c r="L15" s="120" t="s">
        <v>2</v>
      </c>
      <c r="M15" s="120">
        <f t="shared" ref="M15:M64" si="5">VLOOKUP(L15,$H$14:$J$67,2,FALSE)</f>
        <v>307791.70184705919</v>
      </c>
      <c r="N15" s="120">
        <f t="shared" ref="N15:N64" si="6">VLOOKUP(L15,$H$14:$J$67,3,FALSE)</f>
        <v>97016.412856942217</v>
      </c>
    </row>
    <row r="16" spans="1:14">
      <c r="A16" s="136" t="s">
        <v>18</v>
      </c>
      <c r="B16" s="137">
        <f t="shared" si="0"/>
        <v>250000</v>
      </c>
      <c r="C16" s="138">
        <f>$B$8*VLOOKUP(A16,'Datos Mun'!$A$5:$AL$55,32,FALSE)</f>
        <v>1839846.5579558362</v>
      </c>
      <c r="D16" s="137">
        <f t="shared" si="1"/>
        <v>83333.333333333328</v>
      </c>
      <c r="E16" s="138">
        <f>$D$8*VLOOKUP(A16,'Datos Mun'!$A$5:$AL$55,32,FALSE)</f>
        <v>435612.1373682798</v>
      </c>
      <c r="F16" s="215">
        <f t="shared" si="2"/>
        <v>2608792.0286574494</v>
      </c>
      <c r="H16" s="136" t="s">
        <v>18</v>
      </c>
      <c r="I16" s="120">
        <f t="shared" si="3"/>
        <v>2089846.5579558362</v>
      </c>
      <c r="J16" s="120">
        <f t="shared" si="4"/>
        <v>518945.47070161311</v>
      </c>
      <c r="L16" s="120" t="s">
        <v>3</v>
      </c>
      <c r="M16" s="120">
        <f t="shared" si="5"/>
        <v>274042.85171461035</v>
      </c>
      <c r="N16" s="120">
        <f t="shared" si="6"/>
        <v>89025.850450340338</v>
      </c>
    </row>
    <row r="17" spans="1:14">
      <c r="A17" s="136" t="s">
        <v>20</v>
      </c>
      <c r="B17" s="137">
        <f t="shared" si="0"/>
        <v>250000</v>
      </c>
      <c r="C17" s="138">
        <f>$B$8*VLOOKUP(A17,'Datos Mun'!$A$5:$AL$55,32,FALSE)</f>
        <v>2228970.1330386116</v>
      </c>
      <c r="D17" s="137">
        <f t="shared" si="1"/>
        <v>83333.333333333328</v>
      </c>
      <c r="E17" s="138">
        <f>$D$8*VLOOKUP(A17,'Datos Mun'!$A$5:$AL$55,32,FALSE)</f>
        <v>527743.164007004</v>
      </c>
      <c r="F17" s="215">
        <f t="shared" si="2"/>
        <v>3090046.630378949</v>
      </c>
      <c r="H17" s="136" t="s">
        <v>20</v>
      </c>
      <c r="I17" s="120">
        <f t="shared" si="3"/>
        <v>2478970.1330386116</v>
      </c>
      <c r="J17" s="120">
        <f t="shared" si="4"/>
        <v>611076.49734033737</v>
      </c>
      <c r="L17" s="120" t="s">
        <v>4</v>
      </c>
      <c r="M17" s="120">
        <f t="shared" si="5"/>
        <v>853019.3277589801</v>
      </c>
      <c r="N17" s="120">
        <f t="shared" si="6"/>
        <v>226107.48865818087</v>
      </c>
    </row>
    <row r="18" spans="1:14">
      <c r="A18" s="136" t="s">
        <v>25</v>
      </c>
      <c r="B18" s="137">
        <f t="shared" si="0"/>
        <v>250000</v>
      </c>
      <c r="C18" s="138">
        <f>$B$8*VLOOKUP(A18,'Datos Mun'!$A$5:$AL$55,32,FALSE)</f>
        <v>2979027.0384899243</v>
      </c>
      <c r="D18" s="137">
        <f t="shared" si="1"/>
        <v>83333.333333333328</v>
      </c>
      <c r="E18" s="138">
        <f>$D$8*VLOOKUP(A18,'Datos Mun'!$A$5:$AL$55,32,FALSE)</f>
        <v>705330.74070932542</v>
      </c>
      <c r="F18" s="215">
        <f t="shared" si="2"/>
        <v>4017691.1125325831</v>
      </c>
      <c r="H18" s="136" t="s">
        <v>25</v>
      </c>
      <c r="I18" s="120">
        <f t="shared" si="3"/>
        <v>3229027.0384899243</v>
      </c>
      <c r="J18" s="120">
        <f t="shared" si="4"/>
        <v>788664.07404265879</v>
      </c>
      <c r="L18" s="120" t="s">
        <v>5</v>
      </c>
      <c r="M18" s="120">
        <f t="shared" si="5"/>
        <v>558097.09766483644</v>
      </c>
      <c r="N18" s="120">
        <f t="shared" si="6"/>
        <v>156280.08786043813</v>
      </c>
    </row>
    <row r="19" spans="1:14">
      <c r="A19" s="136" t="s">
        <v>31</v>
      </c>
      <c r="B19" s="137">
        <f t="shared" si="0"/>
        <v>250000</v>
      </c>
      <c r="C19" s="138">
        <f>$B$8*VLOOKUP(A19,'Datos Mun'!$A$5:$AL$55,32,FALSE)</f>
        <v>2184086.2238567229</v>
      </c>
      <c r="D19" s="137">
        <f t="shared" si="1"/>
        <v>83333.333333333328</v>
      </c>
      <c r="E19" s="138">
        <f>$D$8*VLOOKUP(A19,'Datos Mun'!$A$5:$AL$55,32,FALSE)</f>
        <v>517116.20409688546</v>
      </c>
      <c r="F19" s="215">
        <f t="shared" si="2"/>
        <v>3034535.7612869418</v>
      </c>
      <c r="H19" s="136" t="s">
        <v>31</v>
      </c>
      <c r="I19" s="120">
        <f t="shared" si="3"/>
        <v>2434086.2238567229</v>
      </c>
      <c r="J19" s="120">
        <f t="shared" si="4"/>
        <v>600449.53743021877</v>
      </c>
      <c r="L19" s="120" t="s">
        <v>6</v>
      </c>
      <c r="M19" s="120">
        <f t="shared" si="5"/>
        <v>3290729.6756634987</v>
      </c>
      <c r="N19" s="120">
        <f t="shared" si="6"/>
        <v>803273.12801197649</v>
      </c>
    </row>
    <row r="20" spans="1:14">
      <c r="A20" s="136" t="s">
        <v>39</v>
      </c>
      <c r="B20" s="137">
        <f t="shared" si="0"/>
        <v>250000</v>
      </c>
      <c r="C20" s="138">
        <f>$B$8*VLOOKUP(A20,'Datos Mun'!$A$5:$AL$55,32,FALSE)</f>
        <v>5294328.0589725031</v>
      </c>
      <c r="D20" s="137">
        <f t="shared" si="1"/>
        <v>83333.333333333328</v>
      </c>
      <c r="E20" s="138">
        <f>$D$8*VLOOKUP(A20,'Datos Mun'!$A$5:$AL$55,32,FALSE)</f>
        <v>1253514.0779675976</v>
      </c>
      <c r="F20" s="215">
        <f t="shared" si="2"/>
        <v>6881175.4702734333</v>
      </c>
      <c r="H20" s="136" t="s">
        <v>39</v>
      </c>
      <c r="I20" s="120">
        <f t="shared" si="3"/>
        <v>5544328.0589725031</v>
      </c>
      <c r="J20" s="120">
        <f t="shared" si="4"/>
        <v>1336847.4113009309</v>
      </c>
      <c r="L20" s="120" t="s">
        <v>7</v>
      </c>
      <c r="M20" s="120">
        <f t="shared" si="5"/>
        <v>506183.6765497076</v>
      </c>
      <c r="N20" s="120">
        <f t="shared" si="6"/>
        <v>143988.78224461206</v>
      </c>
    </row>
    <row r="21" spans="1:14">
      <c r="A21" s="136" t="s">
        <v>45</v>
      </c>
      <c r="B21" s="137">
        <f t="shared" si="0"/>
        <v>250000</v>
      </c>
      <c r="C21" s="138">
        <f>$B$8*VLOOKUP(A21,'Datos Mun'!$A$5:$AL$55,32,FALSE)</f>
        <v>401898.58246395708</v>
      </c>
      <c r="D21" s="137">
        <f t="shared" si="1"/>
        <v>83333.333333333328</v>
      </c>
      <c r="E21" s="138">
        <f>$D$8*VLOOKUP(A21,'Datos Mun'!$A$5:$AL$55,32,FALSE)</f>
        <v>95155.707281872499</v>
      </c>
      <c r="F21" s="215">
        <f t="shared" si="2"/>
        <v>830387.62307916302</v>
      </c>
      <c r="H21" s="136" t="s">
        <v>45</v>
      </c>
      <c r="I21" s="120">
        <f t="shared" si="3"/>
        <v>651898.58246395714</v>
      </c>
      <c r="J21" s="120">
        <f t="shared" si="4"/>
        <v>178489.04061520583</v>
      </c>
      <c r="L21" s="120" t="s">
        <v>8</v>
      </c>
      <c r="M21" s="120">
        <f t="shared" si="5"/>
        <v>312559.26092906081</v>
      </c>
      <c r="N21" s="120">
        <f t="shared" si="6"/>
        <v>98145.206229824209</v>
      </c>
    </row>
    <row r="22" spans="1:14">
      <c r="A22" s="136" t="s">
        <v>46</v>
      </c>
      <c r="B22" s="137">
        <f t="shared" si="0"/>
        <v>250000</v>
      </c>
      <c r="C22" s="138">
        <f>$B$8*VLOOKUP(A22,'Datos Mun'!$A$5:$AL$55,32,FALSE)</f>
        <v>1909298.5016372849</v>
      </c>
      <c r="D22" s="137">
        <f t="shared" si="1"/>
        <v>83333.333333333328</v>
      </c>
      <c r="E22" s="138">
        <f>$D$8*VLOOKUP(A22,'Datos Mun'!$A$5:$AL$55,32,FALSE)</f>
        <v>452055.95954498957</v>
      </c>
      <c r="F22" s="215">
        <f t="shared" si="2"/>
        <v>2694687.7945156079</v>
      </c>
      <c r="H22" s="136" t="s">
        <v>46</v>
      </c>
      <c r="I22" s="120">
        <f t="shared" si="3"/>
        <v>2159298.5016372846</v>
      </c>
      <c r="J22" s="120">
        <f t="shared" si="4"/>
        <v>535389.29287832289</v>
      </c>
      <c r="L22" s="120" t="s">
        <v>9</v>
      </c>
      <c r="M22" s="120">
        <f t="shared" si="5"/>
        <v>816662.82740812213</v>
      </c>
      <c r="N22" s="120">
        <f t="shared" si="6"/>
        <v>217499.52471869666</v>
      </c>
    </row>
    <row r="23" spans="1:14">
      <c r="A23" s="136" t="s">
        <v>47</v>
      </c>
      <c r="B23" s="137">
        <f t="shared" si="0"/>
        <v>250000</v>
      </c>
      <c r="C23" s="138">
        <f>$B$8*VLOOKUP(A23,'Datos Mun'!$A$5:$AL$55,32,FALSE)</f>
        <v>612204.4780867938</v>
      </c>
      <c r="D23" s="137">
        <f t="shared" si="1"/>
        <v>83333.333333333328</v>
      </c>
      <c r="E23" s="138">
        <f>$D$8*VLOOKUP(A23,'Datos Mun'!$A$5:$AL$55,32,FALSE)</f>
        <v>144948.88177094492</v>
      </c>
      <c r="F23" s="215">
        <f t="shared" si="2"/>
        <v>1090486.693191072</v>
      </c>
      <c r="H23" s="136" t="s">
        <v>47</v>
      </c>
      <c r="I23" s="120">
        <f t="shared" si="3"/>
        <v>862204.4780867938</v>
      </c>
      <c r="J23" s="120">
        <f t="shared" si="4"/>
        <v>228282.21510427824</v>
      </c>
      <c r="L23" s="120" t="s">
        <v>10</v>
      </c>
      <c r="M23" s="120">
        <f t="shared" si="5"/>
        <v>2035322.7160192335</v>
      </c>
      <c r="N23" s="120">
        <f t="shared" si="6"/>
        <v>506036.10756976454</v>
      </c>
    </row>
    <row r="24" spans="1:14">
      <c r="A24" s="136" t="s">
        <v>48</v>
      </c>
      <c r="B24" s="137">
        <f t="shared" si="0"/>
        <v>250000</v>
      </c>
      <c r="C24" s="138">
        <f>$B$8*VLOOKUP(A24,'Datos Mun'!$A$5:$AL$55,32,FALSE)</f>
        <v>1418878.104067541</v>
      </c>
      <c r="D24" s="137">
        <f t="shared" si="1"/>
        <v>83333.333333333328</v>
      </c>
      <c r="E24" s="138">
        <f>$D$8*VLOOKUP(A24,'Datos Mun'!$A$5:$AL$55,32,FALSE)</f>
        <v>335941.34299146844</v>
      </c>
      <c r="F24" s="215">
        <f t="shared" si="2"/>
        <v>2088152.7803923427</v>
      </c>
      <c r="H24" s="136" t="s">
        <v>48</v>
      </c>
      <c r="I24" s="120">
        <f t="shared" si="3"/>
        <v>1668878.104067541</v>
      </c>
      <c r="J24" s="120">
        <f t="shared" si="4"/>
        <v>419274.67632480175</v>
      </c>
      <c r="L24" s="120" t="s">
        <v>189</v>
      </c>
      <c r="M24" s="120">
        <f t="shared" si="5"/>
        <v>375426.1063150249</v>
      </c>
      <c r="N24" s="120">
        <f t="shared" si="6"/>
        <v>113029.90450521071</v>
      </c>
    </row>
    <row r="25" spans="1:14">
      <c r="A25" s="136" t="s">
        <v>49</v>
      </c>
      <c r="B25" s="137">
        <f t="shared" si="0"/>
        <v>250000</v>
      </c>
      <c r="C25" s="139">
        <f>$B$8*VLOOKUP(A25,'Datos Mun'!$A$5:$AL$55,32,FALSE)</f>
        <v>216702.6632781708</v>
      </c>
      <c r="D25" s="137">
        <f t="shared" si="1"/>
        <v>83333.333333333328</v>
      </c>
      <c r="E25" s="139">
        <f>$D$8*VLOOKUP(A25,'Datos Mun'!$A$5:$AL$55,32,FALSE)</f>
        <v>51307.70819762491</v>
      </c>
      <c r="F25" s="216">
        <f t="shared" si="2"/>
        <v>601343.70480912901</v>
      </c>
      <c r="H25" s="136" t="s">
        <v>49</v>
      </c>
      <c r="I25" s="120">
        <f t="shared" si="3"/>
        <v>466702.6632781708</v>
      </c>
      <c r="J25" s="120">
        <f t="shared" si="4"/>
        <v>134641.04153095823</v>
      </c>
      <c r="L25" s="120" t="s">
        <v>12</v>
      </c>
      <c r="M25" s="120">
        <f t="shared" si="5"/>
        <v>419684.09205833753</v>
      </c>
      <c r="N25" s="120">
        <f t="shared" si="6"/>
        <v>123508.66735741268</v>
      </c>
    </row>
    <row r="26" spans="1:14" ht="13.8" thickBot="1">
      <c r="A26" s="140" t="s">
        <v>129</v>
      </c>
      <c r="B26" s="141">
        <f>SUM(B14:B25)</f>
        <v>3000000</v>
      </c>
      <c r="C26" s="142">
        <f>SUM(C14:C25)</f>
        <v>22692632.844918966</v>
      </c>
      <c r="D26" s="141">
        <f>SUM(D14:D25)</f>
        <v>1000000.0000000001</v>
      </c>
      <c r="E26" s="142">
        <f>SUM(E14:E25)</f>
        <v>5372831.9099999992</v>
      </c>
      <c r="F26" s="217">
        <f>SUM(F14:F25)</f>
        <v>32065464.754918963</v>
      </c>
      <c r="L26" s="120" t="s">
        <v>13</v>
      </c>
      <c r="M26" s="120">
        <f t="shared" si="5"/>
        <v>1424750.4810407381</v>
      </c>
      <c r="N26" s="120">
        <f t="shared" si="6"/>
        <v>361473.68460759136</v>
      </c>
    </row>
    <row r="27" spans="1:14">
      <c r="A27" s="143"/>
      <c r="B27" s="143"/>
      <c r="C27" s="144"/>
      <c r="D27" s="143"/>
      <c r="E27" s="144"/>
      <c r="F27" s="145"/>
      <c r="L27" s="120" t="s">
        <v>14</v>
      </c>
      <c r="M27" s="120">
        <f t="shared" si="5"/>
        <v>866672.66004041128</v>
      </c>
      <c r="N27" s="120">
        <f t="shared" si="6"/>
        <v>229340.12631026941</v>
      </c>
    </row>
    <row r="28" spans="1:14" ht="13.8" thickBot="1">
      <c r="A28" s="146" t="s">
        <v>130</v>
      </c>
      <c r="B28" s="146"/>
      <c r="C28" s="139"/>
      <c r="D28" s="146"/>
      <c r="E28" s="139"/>
      <c r="F28" s="147"/>
      <c r="L28" s="120" t="s">
        <v>15</v>
      </c>
      <c r="M28" s="120">
        <f t="shared" si="5"/>
        <v>273239.71452158497</v>
      </c>
      <c r="N28" s="120">
        <f t="shared" si="6"/>
        <v>88835.695294335135</v>
      </c>
    </row>
    <row r="29" spans="1:14">
      <c r="A29" s="148" t="s">
        <v>1</v>
      </c>
      <c r="B29" s="220">
        <f>$B$5</f>
        <v>250000</v>
      </c>
      <c r="C29" s="149">
        <f>$B$9*VLOOKUP(A29,'Datos Mun'!$A$5:$AL$55,34,FALSE)</f>
        <v>50819.787490583665</v>
      </c>
      <c r="D29" s="134">
        <f>$D$5</f>
        <v>83333.333333333328</v>
      </c>
      <c r="E29" s="149">
        <f>$D$9*VLOOKUP(A29,'Datos Mun'!$A$5:$AL$55,34,FALSE)</f>
        <v>12032.370935308356</v>
      </c>
      <c r="F29" s="218">
        <f>SUM(B29:E29)</f>
        <v>396185.49175922532</v>
      </c>
      <c r="H29" s="148" t="s">
        <v>1</v>
      </c>
      <c r="I29" s="120">
        <f t="shared" ref="I29:I67" si="7">B29+C29</f>
        <v>300819.78749058367</v>
      </c>
      <c r="J29" s="120">
        <f t="shared" si="4"/>
        <v>95365.704268641683</v>
      </c>
      <c r="L29" s="120" t="s">
        <v>16</v>
      </c>
      <c r="M29" s="120">
        <f t="shared" si="5"/>
        <v>305638.61064873583</v>
      </c>
      <c r="N29" s="120">
        <f t="shared" si="6"/>
        <v>96506.635204672944</v>
      </c>
    </row>
    <row r="30" spans="1:14">
      <c r="A30" s="150" t="s">
        <v>2</v>
      </c>
      <c r="B30" s="221">
        <f t="shared" ref="B30:B67" si="8">$B$5</f>
        <v>250000</v>
      </c>
      <c r="C30" s="139">
        <f>$B$9*VLOOKUP(A30,'Datos Mun'!$A$5:$AL$55,34,FALSE)</f>
        <v>57791.701847059165</v>
      </c>
      <c r="D30" s="137">
        <f t="shared" ref="D30:D67" si="9">$D$5</f>
        <v>83333.333333333328</v>
      </c>
      <c r="E30" s="139">
        <f>$D$9*VLOOKUP(A30,'Datos Mun'!$A$5:$AL$55,34,FALSE)</f>
        <v>13683.079523608896</v>
      </c>
      <c r="F30" s="216">
        <f t="shared" ref="F30:F67" si="10">ROUND(SUM(B30:E30),2)</f>
        <v>404808.11</v>
      </c>
      <c r="H30" s="150" t="s">
        <v>2</v>
      </c>
      <c r="I30" s="120">
        <f t="shared" si="7"/>
        <v>307791.70184705919</v>
      </c>
      <c r="J30" s="120">
        <f t="shared" si="4"/>
        <v>97016.412856942217</v>
      </c>
      <c r="L30" s="120" t="s">
        <v>17</v>
      </c>
      <c r="M30" s="120">
        <f t="shared" si="5"/>
        <v>948951.50226205238</v>
      </c>
      <c r="N30" s="120">
        <f t="shared" si="6"/>
        <v>248820.91516484565</v>
      </c>
    </row>
    <row r="31" spans="1:14">
      <c r="A31" s="150" t="s">
        <v>3</v>
      </c>
      <c r="B31" s="221">
        <f t="shared" si="8"/>
        <v>250000</v>
      </c>
      <c r="C31" s="139">
        <f>$B$9*VLOOKUP(A31,'Datos Mun'!$A$5:$AL$55,34,FALSE)</f>
        <v>24042.851714610362</v>
      </c>
      <c r="D31" s="137">
        <f t="shared" si="9"/>
        <v>83333.333333333328</v>
      </c>
      <c r="E31" s="139">
        <f>$D$9*VLOOKUP(A31,'Datos Mun'!$A$5:$AL$55,34,FALSE)</f>
        <v>5692.5171170070134</v>
      </c>
      <c r="F31" s="216">
        <f t="shared" si="10"/>
        <v>363068.7</v>
      </c>
      <c r="H31" s="150" t="s">
        <v>3</v>
      </c>
      <c r="I31" s="120">
        <f t="shared" si="7"/>
        <v>274042.85171461035</v>
      </c>
      <c r="J31" s="120">
        <f t="shared" si="4"/>
        <v>89025.850450340338</v>
      </c>
      <c r="L31" s="120" t="s">
        <v>18</v>
      </c>
      <c r="M31" s="120">
        <f t="shared" si="5"/>
        <v>2089846.5579558362</v>
      </c>
      <c r="N31" s="120">
        <f t="shared" si="6"/>
        <v>518945.47070161311</v>
      </c>
    </row>
    <row r="32" spans="1:14">
      <c r="A32" s="150" t="s">
        <v>4</v>
      </c>
      <c r="B32" s="221">
        <f t="shared" si="8"/>
        <v>250000</v>
      </c>
      <c r="C32" s="139">
        <f>$B$9*VLOOKUP(A32,'Datos Mun'!$A$5:$AL$55,34,FALSE)</f>
        <v>603019.3277589801</v>
      </c>
      <c r="D32" s="137">
        <f t="shared" si="9"/>
        <v>83333.333333333328</v>
      </c>
      <c r="E32" s="139">
        <f>$D$9*VLOOKUP(A32,'Datos Mun'!$A$5:$AL$55,34,FALSE)</f>
        <v>142774.15532484752</v>
      </c>
      <c r="F32" s="216">
        <f t="shared" si="10"/>
        <v>1079126.82</v>
      </c>
      <c r="H32" s="150" t="s">
        <v>4</v>
      </c>
      <c r="I32" s="120">
        <f t="shared" si="7"/>
        <v>853019.3277589801</v>
      </c>
      <c r="J32" s="120">
        <f t="shared" si="4"/>
        <v>226107.48865818087</v>
      </c>
      <c r="L32" s="120" t="s">
        <v>19</v>
      </c>
      <c r="M32" s="120">
        <f t="shared" si="5"/>
        <v>344086.66776165221</v>
      </c>
      <c r="N32" s="120">
        <f t="shared" si="6"/>
        <v>105609.80756662445</v>
      </c>
    </row>
    <row r="33" spans="1:14">
      <c r="A33" s="150" t="s">
        <v>5</v>
      </c>
      <c r="B33" s="221">
        <f t="shared" si="8"/>
        <v>250000</v>
      </c>
      <c r="C33" s="139">
        <f>$B$9*VLOOKUP(A33,'Datos Mun'!$A$5:$AL$55,34,FALSE)</f>
        <v>308097.09766483644</v>
      </c>
      <c r="D33" s="137">
        <f t="shared" si="9"/>
        <v>83333.333333333328</v>
      </c>
      <c r="E33" s="139">
        <f>$D$9*VLOOKUP(A33,'Datos Mun'!$A$5:$AL$55,34,FALSE)</f>
        <v>72946.7545271048</v>
      </c>
      <c r="F33" s="216">
        <f t="shared" si="10"/>
        <v>714377.19</v>
      </c>
      <c r="H33" s="150" t="s">
        <v>5</v>
      </c>
      <c r="I33" s="120">
        <f t="shared" si="7"/>
        <v>558097.09766483644</v>
      </c>
      <c r="J33" s="120">
        <f t="shared" si="4"/>
        <v>156280.08786043813</v>
      </c>
      <c r="L33" s="120" t="s">
        <v>20</v>
      </c>
      <c r="M33" s="120">
        <f t="shared" si="5"/>
        <v>2478970.1330386116</v>
      </c>
      <c r="N33" s="120">
        <f t="shared" si="6"/>
        <v>611076.49734033737</v>
      </c>
    </row>
    <row r="34" spans="1:14">
      <c r="A34" s="150" t="s">
        <v>7</v>
      </c>
      <c r="B34" s="221">
        <f t="shared" si="8"/>
        <v>250000</v>
      </c>
      <c r="C34" s="139">
        <f>$B$9*VLOOKUP(A34,'Datos Mun'!$A$5:$AL$55,34,FALSE)</f>
        <v>256183.6765497076</v>
      </c>
      <c r="D34" s="137">
        <f t="shared" si="9"/>
        <v>83333.333333333328</v>
      </c>
      <c r="E34" s="139">
        <f>$D$9*VLOOKUP(A34,'Datos Mun'!$A$5:$AL$55,34,FALSE)</f>
        <v>60655.448911278712</v>
      </c>
      <c r="F34" s="216">
        <f t="shared" si="10"/>
        <v>650172.46</v>
      </c>
      <c r="H34" s="150" t="s">
        <v>7</v>
      </c>
      <c r="I34" s="120">
        <f t="shared" si="7"/>
        <v>506183.6765497076</v>
      </c>
      <c r="J34" s="120">
        <f t="shared" si="4"/>
        <v>143988.78224461206</v>
      </c>
      <c r="L34" s="120" t="s">
        <v>21</v>
      </c>
      <c r="M34" s="120">
        <f t="shared" si="5"/>
        <v>491094.95013606083</v>
      </c>
      <c r="N34" s="120">
        <f t="shared" si="6"/>
        <v>140416.29282434395</v>
      </c>
    </row>
    <row r="35" spans="1:14">
      <c r="A35" s="150" t="s">
        <v>8</v>
      </c>
      <c r="B35" s="221">
        <f t="shared" si="8"/>
        <v>250000</v>
      </c>
      <c r="C35" s="139">
        <f>$B$9*VLOOKUP(A35,'Datos Mun'!$A$5:$AL$55,34,FALSE)</f>
        <v>62559.260929060794</v>
      </c>
      <c r="D35" s="137">
        <f t="shared" si="9"/>
        <v>83333.333333333328</v>
      </c>
      <c r="E35" s="139">
        <f>$D$9*VLOOKUP(A35,'Datos Mun'!$A$5:$AL$55,34,FALSE)</f>
        <v>14811.872896490884</v>
      </c>
      <c r="F35" s="216">
        <f t="shared" si="10"/>
        <v>410704.47</v>
      </c>
      <c r="H35" s="150" t="s">
        <v>8</v>
      </c>
      <c r="I35" s="120">
        <f t="shared" si="7"/>
        <v>312559.26092906081</v>
      </c>
      <c r="J35" s="120">
        <f t="shared" si="4"/>
        <v>98145.206229824209</v>
      </c>
      <c r="L35" s="120" t="s">
        <v>22</v>
      </c>
      <c r="M35" s="120">
        <f t="shared" si="5"/>
        <v>280895.14989340125</v>
      </c>
      <c r="N35" s="120">
        <f t="shared" si="6"/>
        <v>90648.238057959257</v>
      </c>
    </row>
    <row r="36" spans="1:14">
      <c r="A36" s="150" t="s">
        <v>10</v>
      </c>
      <c r="B36" s="221">
        <f t="shared" si="8"/>
        <v>250000</v>
      </c>
      <c r="C36" s="139">
        <f>$B$9*VLOOKUP(A36,'Datos Mun'!$A$5:$AL$55,34,FALSE)</f>
        <v>1785322.7160192335</v>
      </c>
      <c r="D36" s="137">
        <f t="shared" si="9"/>
        <v>83333.333333333328</v>
      </c>
      <c r="E36" s="139">
        <f>$D$9*VLOOKUP(A36,'Datos Mun'!$A$5:$AL$55,34,FALSE)</f>
        <v>422702.77423643123</v>
      </c>
      <c r="F36" s="216">
        <f t="shared" si="10"/>
        <v>2541358.8199999998</v>
      </c>
      <c r="H36" s="150" t="s">
        <v>10</v>
      </c>
      <c r="I36" s="120">
        <f t="shared" si="7"/>
        <v>2035322.7160192335</v>
      </c>
      <c r="J36" s="120">
        <f t="shared" si="4"/>
        <v>506036.10756976454</v>
      </c>
      <c r="L36" s="120" t="s">
        <v>23</v>
      </c>
      <c r="M36" s="120">
        <f t="shared" si="5"/>
        <v>357346.9754592625</v>
      </c>
      <c r="N36" s="120">
        <f t="shared" si="6"/>
        <v>108749.39056790195</v>
      </c>
    </row>
    <row r="37" spans="1:14">
      <c r="A37" s="150" t="s">
        <v>189</v>
      </c>
      <c r="B37" s="221">
        <f t="shared" si="8"/>
        <v>250000</v>
      </c>
      <c r="C37" s="139">
        <f>$B$9*VLOOKUP(A37,'Datos Mun'!$A$5:$AL$55,34,FALSE)</f>
        <v>125426.10631502491</v>
      </c>
      <c r="D37" s="137">
        <f t="shared" si="9"/>
        <v>83333.333333333328</v>
      </c>
      <c r="E37" s="139">
        <f>$D$9*VLOOKUP(A37,'Datos Mun'!$A$5:$AL$55,34,FALSE)</f>
        <v>29696.571171877378</v>
      </c>
      <c r="F37" s="216">
        <f t="shared" si="10"/>
        <v>488456.01</v>
      </c>
      <c r="H37" s="150" t="s">
        <v>189</v>
      </c>
      <c r="I37" s="120">
        <f t="shared" si="7"/>
        <v>375426.1063150249</v>
      </c>
      <c r="J37" s="120">
        <f t="shared" si="4"/>
        <v>113029.90450521071</v>
      </c>
      <c r="L37" s="120" t="s">
        <v>24</v>
      </c>
      <c r="M37" s="120">
        <f t="shared" si="5"/>
        <v>1995524.7049010193</v>
      </c>
      <c r="N37" s="120">
        <f t="shared" si="6"/>
        <v>496613.31271154899</v>
      </c>
    </row>
    <row r="38" spans="1:14">
      <c r="A38" s="150" t="s">
        <v>12</v>
      </c>
      <c r="B38" s="221">
        <f t="shared" si="8"/>
        <v>250000</v>
      </c>
      <c r="C38" s="139">
        <f>$B$9*VLOOKUP(A38,'Datos Mun'!$A$5:$AL$55,34,FALSE)</f>
        <v>169684.09205833753</v>
      </c>
      <c r="D38" s="137">
        <f t="shared" si="9"/>
        <v>83333.333333333328</v>
      </c>
      <c r="E38" s="139">
        <f>$D$9*VLOOKUP(A38,'Datos Mun'!$A$5:$AL$55,34,FALSE)</f>
        <v>40175.334024079348</v>
      </c>
      <c r="F38" s="216">
        <f t="shared" si="10"/>
        <v>543192.76</v>
      </c>
      <c r="H38" s="150" t="s">
        <v>12</v>
      </c>
      <c r="I38" s="120">
        <f t="shared" si="7"/>
        <v>419684.09205833753</v>
      </c>
      <c r="J38" s="120">
        <f t="shared" si="4"/>
        <v>123508.66735741268</v>
      </c>
      <c r="L38" s="120" t="s">
        <v>25</v>
      </c>
      <c r="M38" s="120">
        <f t="shared" si="5"/>
        <v>3229027.0384899243</v>
      </c>
      <c r="N38" s="120">
        <f t="shared" si="6"/>
        <v>788664.07404265879</v>
      </c>
    </row>
    <row r="39" spans="1:14">
      <c r="A39" s="150" t="s">
        <v>13</v>
      </c>
      <c r="B39" s="221">
        <f t="shared" si="8"/>
        <v>250000</v>
      </c>
      <c r="C39" s="139">
        <f>$B$9*VLOOKUP(A39,'Datos Mun'!$A$5:$AL$55,34,FALSE)</f>
        <v>1174750.4810407381</v>
      </c>
      <c r="D39" s="137">
        <f t="shared" si="9"/>
        <v>83333.333333333328</v>
      </c>
      <c r="E39" s="139">
        <f>$D$9*VLOOKUP(A39,'Datos Mun'!$A$5:$AL$55,34,FALSE)</f>
        <v>278140.35127425805</v>
      </c>
      <c r="F39" s="216">
        <f t="shared" si="10"/>
        <v>1786224.17</v>
      </c>
      <c r="H39" s="150" t="s">
        <v>13</v>
      </c>
      <c r="I39" s="120">
        <f t="shared" si="7"/>
        <v>1424750.4810407381</v>
      </c>
      <c r="J39" s="120">
        <f t="shared" si="4"/>
        <v>361473.68460759136</v>
      </c>
      <c r="L39" s="120" t="s">
        <v>26</v>
      </c>
      <c r="M39" s="120">
        <f t="shared" si="5"/>
        <v>283475.44172631251</v>
      </c>
      <c r="N39" s="120">
        <f t="shared" si="6"/>
        <v>91259.162069805781</v>
      </c>
    </row>
    <row r="40" spans="1:14">
      <c r="A40" s="150" t="s">
        <v>14</v>
      </c>
      <c r="B40" s="221">
        <f t="shared" si="8"/>
        <v>250000</v>
      </c>
      <c r="C40" s="139">
        <f>$B$9*VLOOKUP(A40,'Datos Mun'!$A$5:$AL$55,34,FALSE)</f>
        <v>616672.66004041128</v>
      </c>
      <c r="D40" s="137">
        <f t="shared" si="9"/>
        <v>83333.333333333328</v>
      </c>
      <c r="E40" s="139">
        <f>$D$9*VLOOKUP(A40,'Datos Mun'!$A$5:$AL$55,34,FALSE)</f>
        <v>146006.79297693609</v>
      </c>
      <c r="F40" s="216">
        <f t="shared" si="10"/>
        <v>1096012.79</v>
      </c>
      <c r="H40" s="150" t="s">
        <v>14</v>
      </c>
      <c r="I40" s="120">
        <f t="shared" si="7"/>
        <v>866672.66004041128</v>
      </c>
      <c r="J40" s="120">
        <f t="shared" si="4"/>
        <v>229340.12631026941</v>
      </c>
      <c r="L40" s="120" t="s">
        <v>27</v>
      </c>
      <c r="M40" s="120">
        <f t="shared" si="5"/>
        <v>524877.97631927673</v>
      </c>
      <c r="N40" s="120">
        <f t="shared" si="6"/>
        <v>148414.94693971201</v>
      </c>
    </row>
    <row r="41" spans="1:14">
      <c r="A41" s="150" t="s">
        <v>15</v>
      </c>
      <c r="B41" s="221">
        <f t="shared" si="8"/>
        <v>250000</v>
      </c>
      <c r="C41" s="139">
        <f>$B$9*VLOOKUP(A41,'Datos Mun'!$A$5:$AL$55,34,FALSE)</f>
        <v>23239.714521585</v>
      </c>
      <c r="D41" s="137">
        <f t="shared" si="9"/>
        <v>83333.333333333328</v>
      </c>
      <c r="E41" s="139">
        <f>$D$9*VLOOKUP(A41,'Datos Mun'!$A$5:$AL$55,34,FALSE)</f>
        <v>5502.361961001804</v>
      </c>
      <c r="F41" s="216">
        <f t="shared" si="10"/>
        <v>362075.41</v>
      </c>
      <c r="H41" s="150" t="s">
        <v>15</v>
      </c>
      <c r="I41" s="120">
        <f t="shared" si="7"/>
        <v>273239.71452158497</v>
      </c>
      <c r="J41" s="120">
        <f t="shared" si="4"/>
        <v>88835.695294335135</v>
      </c>
      <c r="L41" s="120" t="s">
        <v>28</v>
      </c>
      <c r="M41" s="120">
        <f t="shared" si="5"/>
        <v>273684.00318155647</v>
      </c>
      <c r="N41" s="120">
        <f t="shared" si="6"/>
        <v>88940.887508295462</v>
      </c>
    </row>
    <row r="42" spans="1:14">
      <c r="A42" s="150" t="s">
        <v>16</v>
      </c>
      <c r="B42" s="221">
        <f t="shared" si="8"/>
        <v>250000</v>
      </c>
      <c r="C42" s="139">
        <f>$B$9*VLOOKUP(A42,'Datos Mun'!$A$5:$AL$55,34,FALSE)</f>
        <v>55638.610648735848</v>
      </c>
      <c r="D42" s="137">
        <f t="shared" si="9"/>
        <v>83333.333333333328</v>
      </c>
      <c r="E42" s="139">
        <f>$D$9*VLOOKUP(A42,'Datos Mun'!$A$5:$AL$55,34,FALSE)</f>
        <v>13173.301871339612</v>
      </c>
      <c r="F42" s="216">
        <f t="shared" si="10"/>
        <v>402145.25</v>
      </c>
      <c r="H42" s="150" t="s">
        <v>16</v>
      </c>
      <c r="I42" s="120">
        <f t="shared" si="7"/>
        <v>305638.61064873583</v>
      </c>
      <c r="J42" s="120">
        <f t="shared" si="4"/>
        <v>96506.635204672944</v>
      </c>
      <c r="L42" s="120" t="s">
        <v>29</v>
      </c>
      <c r="M42" s="120">
        <f t="shared" si="5"/>
        <v>370060.46634460014</v>
      </c>
      <c r="N42" s="120">
        <f t="shared" si="6"/>
        <v>111759.50622892058</v>
      </c>
    </row>
    <row r="43" spans="1:14">
      <c r="A43" s="150" t="s">
        <v>17</v>
      </c>
      <c r="B43" s="221">
        <f t="shared" si="8"/>
        <v>250000</v>
      </c>
      <c r="C43" s="139">
        <f>$B$9*VLOOKUP(A43,'Datos Mun'!$A$5:$AL$55,34,FALSE)</f>
        <v>698951.50226205238</v>
      </c>
      <c r="D43" s="137">
        <f t="shared" si="9"/>
        <v>83333.333333333328</v>
      </c>
      <c r="E43" s="139">
        <f>$D$9*VLOOKUP(A43,'Datos Mun'!$A$5:$AL$55,34,FALSE)</f>
        <v>165487.58183151233</v>
      </c>
      <c r="F43" s="216">
        <f t="shared" si="10"/>
        <v>1197772.42</v>
      </c>
      <c r="H43" s="150" t="s">
        <v>17</v>
      </c>
      <c r="I43" s="120">
        <f t="shared" si="7"/>
        <v>948951.50226205238</v>
      </c>
      <c r="J43" s="120">
        <f t="shared" si="4"/>
        <v>248820.91516484565</v>
      </c>
      <c r="L43" s="120" t="s">
        <v>30</v>
      </c>
      <c r="M43" s="120">
        <f t="shared" si="5"/>
        <v>306356.30771484366</v>
      </c>
      <c r="N43" s="120">
        <f t="shared" si="6"/>
        <v>96676.561088762697</v>
      </c>
    </row>
    <row r="44" spans="1:14">
      <c r="A44" s="150" t="s">
        <v>19</v>
      </c>
      <c r="B44" s="221">
        <f t="shared" si="8"/>
        <v>250000</v>
      </c>
      <c r="C44" s="139">
        <f>$B$9*VLOOKUP(A44,'Datos Mun'!$A$5:$AL$55,34,FALSE)</f>
        <v>94086.667761652207</v>
      </c>
      <c r="D44" s="137">
        <f t="shared" si="9"/>
        <v>83333.333333333328</v>
      </c>
      <c r="E44" s="139">
        <f>$D$9*VLOOKUP(A44,'Datos Mun'!$A$5:$AL$55,34,FALSE)</f>
        <v>22276.474233291126</v>
      </c>
      <c r="F44" s="216">
        <f t="shared" si="10"/>
        <v>449696.48</v>
      </c>
      <c r="H44" s="150" t="s">
        <v>19</v>
      </c>
      <c r="I44" s="120">
        <f t="shared" si="7"/>
        <v>344086.66776165221</v>
      </c>
      <c r="J44" s="120">
        <f t="shared" si="4"/>
        <v>105609.80756662445</v>
      </c>
      <c r="L44" s="120" t="s">
        <v>31</v>
      </c>
      <c r="M44" s="120">
        <f t="shared" si="5"/>
        <v>2434086.2238567229</v>
      </c>
      <c r="N44" s="120">
        <f t="shared" si="6"/>
        <v>600449.53743021877</v>
      </c>
    </row>
    <row r="45" spans="1:14">
      <c r="A45" s="150" t="s">
        <v>21</v>
      </c>
      <c r="B45" s="221">
        <f t="shared" si="8"/>
        <v>250000</v>
      </c>
      <c r="C45" s="139">
        <f>$B$9*VLOOKUP(A45,'Datos Mun'!$A$5:$AL$55,34,FALSE)</f>
        <v>241094.95013606086</v>
      </c>
      <c r="D45" s="137">
        <f t="shared" si="9"/>
        <v>83333.333333333328</v>
      </c>
      <c r="E45" s="139">
        <f>$D$9*VLOOKUP(A45,'Datos Mun'!$A$5:$AL$55,34,FALSE)</f>
        <v>57082.959491010624</v>
      </c>
      <c r="F45" s="216">
        <f t="shared" si="10"/>
        <v>631511.24</v>
      </c>
      <c r="H45" s="150" t="s">
        <v>21</v>
      </c>
      <c r="I45" s="120">
        <f t="shared" si="7"/>
        <v>491094.95013606083</v>
      </c>
      <c r="J45" s="120">
        <f t="shared" si="4"/>
        <v>140416.29282434395</v>
      </c>
      <c r="L45" s="120" t="s">
        <v>32</v>
      </c>
      <c r="M45" s="120">
        <f t="shared" si="5"/>
        <v>341438.02382720687</v>
      </c>
      <c r="N45" s="120">
        <f t="shared" si="6"/>
        <v>104982.70013724557</v>
      </c>
    </row>
    <row r="46" spans="1:14">
      <c r="A46" s="150" t="s">
        <v>22</v>
      </c>
      <c r="B46" s="221">
        <f t="shared" si="8"/>
        <v>250000</v>
      </c>
      <c r="C46" s="139">
        <f>$B$9*VLOOKUP(A46,'Datos Mun'!$A$5:$AL$55,34,FALSE)</f>
        <v>30895.149893401234</v>
      </c>
      <c r="D46" s="137">
        <f t="shared" si="9"/>
        <v>83333.333333333328</v>
      </c>
      <c r="E46" s="139">
        <f>$D$9*VLOOKUP(A46,'Datos Mun'!$A$5:$AL$55,34,FALSE)</f>
        <v>7314.9047246259279</v>
      </c>
      <c r="F46" s="216">
        <f t="shared" si="10"/>
        <v>371543.39</v>
      </c>
      <c r="H46" s="150" t="s">
        <v>22</v>
      </c>
      <c r="I46" s="120">
        <f t="shared" si="7"/>
        <v>280895.14989340125</v>
      </c>
      <c r="J46" s="120">
        <f t="shared" si="4"/>
        <v>90648.238057959257</v>
      </c>
      <c r="L46" s="120" t="s">
        <v>33</v>
      </c>
      <c r="M46" s="120">
        <f t="shared" si="5"/>
        <v>1696774.7571209674</v>
      </c>
      <c r="N46" s="120">
        <f t="shared" si="6"/>
        <v>425879.64053199411</v>
      </c>
    </row>
    <row r="47" spans="1:14">
      <c r="A47" s="150" t="s">
        <v>23</v>
      </c>
      <c r="B47" s="221">
        <f t="shared" si="8"/>
        <v>250000</v>
      </c>
      <c r="C47" s="139">
        <f>$B$9*VLOOKUP(A47,'Datos Mun'!$A$5:$AL$55,34,FALSE)</f>
        <v>107346.97545926248</v>
      </c>
      <c r="D47" s="137">
        <f t="shared" si="9"/>
        <v>83333.333333333328</v>
      </c>
      <c r="E47" s="139">
        <f>$D$9*VLOOKUP(A47,'Datos Mun'!$A$5:$AL$55,34,FALSE)</f>
        <v>25416.057234568627</v>
      </c>
      <c r="F47" s="216">
        <f t="shared" si="10"/>
        <v>466096.37</v>
      </c>
      <c r="H47" s="150" t="s">
        <v>23</v>
      </c>
      <c r="I47" s="120">
        <f t="shared" si="7"/>
        <v>357346.9754592625</v>
      </c>
      <c r="J47" s="120">
        <f t="shared" si="4"/>
        <v>108749.39056790195</v>
      </c>
      <c r="L47" s="120" t="s">
        <v>34</v>
      </c>
      <c r="M47" s="120">
        <f t="shared" si="5"/>
        <v>337473.60193823057</v>
      </c>
      <c r="N47" s="120">
        <f t="shared" si="6"/>
        <v>104044.0619203688</v>
      </c>
    </row>
    <row r="48" spans="1:14">
      <c r="A48" s="150" t="s">
        <v>24</v>
      </c>
      <c r="B48" s="221">
        <f t="shared" si="8"/>
        <v>250000</v>
      </c>
      <c r="C48" s="139">
        <f>$B$9*VLOOKUP(A48,'Datos Mun'!$A$5:$AL$55,34,FALSE)</f>
        <v>1745524.7049010193</v>
      </c>
      <c r="D48" s="137">
        <f t="shared" si="9"/>
        <v>83333.333333333328</v>
      </c>
      <c r="E48" s="139">
        <f>$D$9*VLOOKUP(A48,'Datos Mun'!$A$5:$AL$55,34,FALSE)</f>
        <v>413279.97937821568</v>
      </c>
      <c r="F48" s="216">
        <f t="shared" si="10"/>
        <v>2492138.02</v>
      </c>
      <c r="H48" s="150" t="s">
        <v>24</v>
      </c>
      <c r="I48" s="120">
        <f t="shared" si="7"/>
        <v>1995524.7049010193</v>
      </c>
      <c r="J48" s="120">
        <f t="shared" si="4"/>
        <v>496613.31271154899</v>
      </c>
      <c r="L48" s="120" t="s">
        <v>35</v>
      </c>
      <c r="M48" s="120">
        <f t="shared" si="5"/>
        <v>275341.54164375778</v>
      </c>
      <c r="N48" s="120">
        <f t="shared" si="6"/>
        <v>89333.335383455153</v>
      </c>
    </row>
    <row r="49" spans="1:14">
      <c r="A49" s="150" t="s">
        <v>26</v>
      </c>
      <c r="B49" s="221">
        <f t="shared" si="8"/>
        <v>250000</v>
      </c>
      <c r="C49" s="139">
        <f>$B$9*VLOOKUP(A49,'Datos Mun'!$A$5:$AL$55,34,FALSE)</f>
        <v>33475.441726312514</v>
      </c>
      <c r="D49" s="137">
        <f t="shared" si="9"/>
        <v>83333.333333333328</v>
      </c>
      <c r="E49" s="139">
        <f>$D$9*VLOOKUP(A49,'Datos Mun'!$A$5:$AL$55,34,FALSE)</f>
        <v>7925.828736472452</v>
      </c>
      <c r="F49" s="216">
        <f t="shared" si="10"/>
        <v>374734.6</v>
      </c>
      <c r="H49" s="150" t="s">
        <v>26</v>
      </c>
      <c r="I49" s="120">
        <f t="shared" si="7"/>
        <v>283475.44172631251</v>
      </c>
      <c r="J49" s="120">
        <f t="shared" si="4"/>
        <v>91259.162069805781</v>
      </c>
      <c r="L49" s="120" t="s">
        <v>36</v>
      </c>
      <c r="M49" s="120">
        <f t="shared" si="5"/>
        <v>380757.57023468264</v>
      </c>
      <c r="N49" s="120">
        <f t="shared" si="6"/>
        <v>114292.21107273464</v>
      </c>
    </row>
    <row r="50" spans="1:14">
      <c r="A50" s="150" t="s">
        <v>27</v>
      </c>
      <c r="B50" s="221">
        <f t="shared" si="8"/>
        <v>250000</v>
      </c>
      <c r="C50" s="139">
        <f>$B$9*VLOOKUP(A50,'Datos Mun'!$A$5:$AL$55,34,FALSE)</f>
        <v>274877.97631927673</v>
      </c>
      <c r="D50" s="137">
        <f t="shared" si="9"/>
        <v>83333.333333333328</v>
      </c>
      <c r="E50" s="139">
        <f>$D$9*VLOOKUP(A50,'Datos Mun'!$A$5:$AL$55,34,FALSE)</f>
        <v>65081.613606378691</v>
      </c>
      <c r="F50" s="216">
        <f t="shared" si="10"/>
        <v>673292.92</v>
      </c>
      <c r="H50" s="150" t="s">
        <v>27</v>
      </c>
      <c r="I50" s="120">
        <f t="shared" si="7"/>
        <v>524877.97631927673</v>
      </c>
      <c r="J50" s="120">
        <f t="shared" si="4"/>
        <v>148414.94693971201</v>
      </c>
      <c r="L50" s="120" t="s">
        <v>37</v>
      </c>
      <c r="M50" s="120">
        <f t="shared" si="5"/>
        <v>353348.37751951918</v>
      </c>
      <c r="N50" s="120">
        <f t="shared" si="6"/>
        <v>107802.660642259</v>
      </c>
    </row>
    <row r="51" spans="1:14">
      <c r="A51" s="150" t="s">
        <v>28</v>
      </c>
      <c r="B51" s="221">
        <f t="shared" si="8"/>
        <v>250000</v>
      </c>
      <c r="C51" s="139">
        <f>$B$9*VLOOKUP(A51,'Datos Mun'!$A$5:$AL$55,34,FALSE)</f>
        <v>23684.003181556476</v>
      </c>
      <c r="D51" s="137">
        <f t="shared" si="9"/>
        <v>83333.333333333328</v>
      </c>
      <c r="E51" s="139">
        <f>$D$9*VLOOKUP(A51,'Datos Mun'!$A$5:$AL$55,34,FALSE)</f>
        <v>5607.5541749621325</v>
      </c>
      <c r="F51" s="216">
        <f t="shared" si="10"/>
        <v>362624.89</v>
      </c>
      <c r="H51" s="150" t="s">
        <v>28</v>
      </c>
      <c r="I51" s="120">
        <f t="shared" si="7"/>
        <v>273684.00318155647</v>
      </c>
      <c r="J51" s="120">
        <f t="shared" si="4"/>
        <v>88940.887508295462</v>
      </c>
      <c r="L51" s="120" t="s">
        <v>38</v>
      </c>
      <c r="M51" s="120">
        <f t="shared" si="5"/>
        <v>1402211.3755598776</v>
      </c>
      <c r="N51" s="120">
        <f t="shared" si="6"/>
        <v>356137.20267629629</v>
      </c>
    </row>
    <row r="52" spans="1:14">
      <c r="A52" s="150" t="s">
        <v>29</v>
      </c>
      <c r="B52" s="221">
        <f t="shared" si="8"/>
        <v>250000</v>
      </c>
      <c r="C52" s="139">
        <f>$B$9*VLOOKUP(A52,'Datos Mun'!$A$5:$AL$55,34,FALSE)</f>
        <v>120060.46634460014</v>
      </c>
      <c r="D52" s="137">
        <f t="shared" si="9"/>
        <v>83333.333333333328</v>
      </c>
      <c r="E52" s="139">
        <f>$D$9*VLOOKUP(A52,'Datos Mun'!$A$5:$AL$55,34,FALSE)</f>
        <v>28426.172895587257</v>
      </c>
      <c r="F52" s="216">
        <f t="shared" si="10"/>
        <v>481819.97</v>
      </c>
      <c r="H52" s="150" t="s">
        <v>29</v>
      </c>
      <c r="I52" s="120">
        <f t="shared" si="7"/>
        <v>370060.46634460014</v>
      </c>
      <c r="J52" s="120">
        <f t="shared" si="4"/>
        <v>111759.50622892058</v>
      </c>
      <c r="L52" s="120" t="s">
        <v>39</v>
      </c>
      <c r="M52" s="120">
        <f t="shared" si="5"/>
        <v>5544328.0589725031</v>
      </c>
      <c r="N52" s="120">
        <f t="shared" si="6"/>
        <v>1336847.4113009309</v>
      </c>
    </row>
    <row r="53" spans="1:14">
      <c r="A53" s="150" t="s">
        <v>30</v>
      </c>
      <c r="B53" s="221">
        <f t="shared" si="8"/>
        <v>250000</v>
      </c>
      <c r="C53" s="139">
        <f>$B$9*VLOOKUP(A53,'Datos Mun'!$A$5:$AL$55,34,FALSE)</f>
        <v>56356.307714843628</v>
      </c>
      <c r="D53" s="137">
        <f t="shared" si="9"/>
        <v>83333.333333333328</v>
      </c>
      <c r="E53" s="139">
        <f>$D$9*VLOOKUP(A53,'Datos Mun'!$A$5:$AL$55,34,FALSE)</f>
        <v>13343.227755429374</v>
      </c>
      <c r="F53" s="216">
        <f t="shared" si="10"/>
        <v>403032.87</v>
      </c>
      <c r="H53" s="150" t="s">
        <v>30</v>
      </c>
      <c r="I53" s="120">
        <f t="shared" si="7"/>
        <v>306356.30771484366</v>
      </c>
      <c r="J53" s="120">
        <f t="shared" si="4"/>
        <v>96676.561088762697</v>
      </c>
      <c r="L53" s="120" t="s">
        <v>40</v>
      </c>
      <c r="M53" s="120">
        <f t="shared" si="5"/>
        <v>265481.75099746767</v>
      </c>
      <c r="N53" s="120">
        <f t="shared" si="6"/>
        <v>86998.877404412473</v>
      </c>
    </row>
    <row r="54" spans="1:14">
      <c r="A54" s="150" t="s">
        <v>32</v>
      </c>
      <c r="B54" s="221">
        <f t="shared" si="8"/>
        <v>250000</v>
      </c>
      <c r="C54" s="139">
        <f>$B$9*VLOOKUP(A54,'Datos Mun'!$A$5:$AL$55,34,FALSE)</f>
        <v>91438.023827206867</v>
      </c>
      <c r="D54" s="137">
        <f t="shared" si="9"/>
        <v>83333.333333333328</v>
      </c>
      <c r="E54" s="139">
        <f>$D$9*VLOOKUP(A54,'Datos Mun'!$A$5:$AL$55,34,FALSE)</f>
        <v>21649.366803912246</v>
      </c>
      <c r="F54" s="216">
        <f t="shared" si="10"/>
        <v>446420.72</v>
      </c>
      <c r="H54" s="150" t="s">
        <v>32</v>
      </c>
      <c r="I54" s="120">
        <f t="shared" si="7"/>
        <v>341438.02382720687</v>
      </c>
      <c r="J54" s="120">
        <f t="shared" si="4"/>
        <v>104982.70013724557</v>
      </c>
      <c r="L54" s="120" t="s">
        <v>41</v>
      </c>
      <c r="M54" s="120">
        <f t="shared" si="5"/>
        <v>2772602.6592165176</v>
      </c>
      <c r="N54" s="120">
        <f t="shared" si="6"/>
        <v>680598.54078254686</v>
      </c>
    </row>
    <row r="55" spans="1:14">
      <c r="A55" s="150" t="s">
        <v>33</v>
      </c>
      <c r="B55" s="221">
        <f t="shared" si="8"/>
        <v>250000</v>
      </c>
      <c r="C55" s="139">
        <f>$B$9*VLOOKUP(A55,'Datos Mun'!$A$5:$AL$55,34,FALSE)</f>
        <v>1446774.7571209674</v>
      </c>
      <c r="D55" s="137">
        <f t="shared" si="9"/>
        <v>83333.333333333328</v>
      </c>
      <c r="E55" s="139">
        <f>$D$9*VLOOKUP(A55,'Datos Mun'!$A$5:$AL$55,34,FALSE)</f>
        <v>342546.3071986608</v>
      </c>
      <c r="F55" s="216">
        <f t="shared" si="10"/>
        <v>2122654.4</v>
      </c>
      <c r="H55" s="150" t="s">
        <v>33</v>
      </c>
      <c r="I55" s="120">
        <f t="shared" si="7"/>
        <v>1696774.7571209674</v>
      </c>
      <c r="J55" s="120">
        <f t="shared" si="4"/>
        <v>425879.64053199411</v>
      </c>
      <c r="L55" s="120" t="s">
        <v>42</v>
      </c>
      <c r="M55" s="120">
        <f t="shared" si="5"/>
        <v>342087.36879178055</v>
      </c>
      <c r="N55" s="120">
        <f t="shared" si="6"/>
        <v>105136.44260380298</v>
      </c>
    </row>
    <row r="56" spans="1:14">
      <c r="A56" s="150" t="s">
        <v>34</v>
      </c>
      <c r="B56" s="221">
        <f t="shared" si="8"/>
        <v>250000</v>
      </c>
      <c r="C56" s="139">
        <f>$B$9*VLOOKUP(A56,'Datos Mun'!$A$5:$AL$55,34,FALSE)</f>
        <v>87473.601938230597</v>
      </c>
      <c r="D56" s="137">
        <f t="shared" si="9"/>
        <v>83333.333333333328</v>
      </c>
      <c r="E56" s="139">
        <f>$D$9*VLOOKUP(A56,'Datos Mun'!$A$5:$AL$55,34,FALSE)</f>
        <v>20710.728587035464</v>
      </c>
      <c r="F56" s="216">
        <f t="shared" si="10"/>
        <v>441517.66</v>
      </c>
      <c r="H56" s="150" t="s">
        <v>34</v>
      </c>
      <c r="I56" s="120">
        <f t="shared" si="7"/>
        <v>337473.60193823057</v>
      </c>
      <c r="J56" s="120">
        <f t="shared" si="4"/>
        <v>104044.0619203688</v>
      </c>
      <c r="L56" s="120" t="s">
        <v>43</v>
      </c>
      <c r="M56" s="120">
        <f t="shared" si="5"/>
        <v>290618.2363366232</v>
      </c>
      <c r="N56" s="120">
        <f t="shared" si="6"/>
        <v>92950.329201937217</v>
      </c>
    </row>
    <row r="57" spans="1:14">
      <c r="A57" s="150" t="s">
        <v>35</v>
      </c>
      <c r="B57" s="221">
        <f t="shared" si="8"/>
        <v>250000</v>
      </c>
      <c r="C57" s="139">
        <f>$B$9*VLOOKUP(A57,'Datos Mun'!$A$5:$AL$55,34,FALSE)</f>
        <v>25341.541643757762</v>
      </c>
      <c r="D57" s="137">
        <f t="shared" si="9"/>
        <v>83333.333333333328</v>
      </c>
      <c r="E57" s="139">
        <f>$D$9*VLOOKUP(A57,'Datos Mun'!$A$5:$AL$55,34,FALSE)</f>
        <v>6000.0020501218205</v>
      </c>
      <c r="F57" s="216">
        <f t="shared" si="10"/>
        <v>364674.88</v>
      </c>
      <c r="H57" s="150" t="s">
        <v>35</v>
      </c>
      <c r="I57" s="120">
        <f t="shared" si="7"/>
        <v>275341.54164375778</v>
      </c>
      <c r="J57" s="120">
        <f t="shared" si="4"/>
        <v>89333.335383455153</v>
      </c>
      <c r="L57" s="120" t="s">
        <v>44</v>
      </c>
      <c r="M57" s="120">
        <f t="shared" si="5"/>
        <v>843108.27303653955</v>
      </c>
      <c r="N57" s="120">
        <f t="shared" si="6"/>
        <v>223760.89311598893</v>
      </c>
    </row>
    <row r="58" spans="1:14">
      <c r="A58" s="150" t="s">
        <v>36</v>
      </c>
      <c r="B58" s="221">
        <f t="shared" si="8"/>
        <v>250000</v>
      </c>
      <c r="C58" s="139">
        <f>$B$9*VLOOKUP(A58,'Datos Mun'!$A$5:$AL$55,34,FALSE)</f>
        <v>130757.57023468266</v>
      </c>
      <c r="D58" s="137">
        <f t="shared" si="9"/>
        <v>83333.333333333328</v>
      </c>
      <c r="E58" s="139">
        <f>$D$9*VLOOKUP(A58,'Datos Mun'!$A$5:$AL$55,34,FALSE)</f>
        <v>30958.877739401323</v>
      </c>
      <c r="F58" s="216">
        <f t="shared" si="10"/>
        <v>495049.78</v>
      </c>
      <c r="H58" s="150" t="s">
        <v>36</v>
      </c>
      <c r="I58" s="120">
        <f t="shared" si="7"/>
        <v>380757.57023468264</v>
      </c>
      <c r="J58" s="120">
        <f t="shared" si="4"/>
        <v>114292.21107273464</v>
      </c>
      <c r="L58" s="120" t="s">
        <v>45</v>
      </c>
      <c r="M58" s="120">
        <f t="shared" si="5"/>
        <v>651898.58246395714</v>
      </c>
      <c r="N58" s="120">
        <f t="shared" si="6"/>
        <v>178489.04061520583</v>
      </c>
    </row>
    <row r="59" spans="1:14">
      <c r="A59" s="150" t="s">
        <v>37</v>
      </c>
      <c r="B59" s="221">
        <f t="shared" si="8"/>
        <v>250000</v>
      </c>
      <c r="C59" s="139">
        <f>$B$9*VLOOKUP(A59,'Datos Mun'!$A$5:$AL$55,34,FALSE)</f>
        <v>103348.37751951917</v>
      </c>
      <c r="D59" s="137">
        <f t="shared" si="9"/>
        <v>83333.333333333328</v>
      </c>
      <c r="E59" s="139">
        <f>$D$9*VLOOKUP(A59,'Datos Mun'!$A$5:$AL$55,34,FALSE)</f>
        <v>24469.327308925669</v>
      </c>
      <c r="F59" s="216">
        <f t="shared" si="10"/>
        <v>461151.04</v>
      </c>
      <c r="H59" s="150" t="s">
        <v>37</v>
      </c>
      <c r="I59" s="120">
        <f t="shared" si="7"/>
        <v>353348.37751951918</v>
      </c>
      <c r="J59" s="120">
        <f t="shared" si="4"/>
        <v>107802.660642259</v>
      </c>
      <c r="L59" s="120" t="s">
        <v>46</v>
      </c>
      <c r="M59" s="120">
        <f t="shared" si="5"/>
        <v>2159298.5016372846</v>
      </c>
      <c r="N59" s="120">
        <f t="shared" si="6"/>
        <v>535389.29287832289</v>
      </c>
    </row>
    <row r="60" spans="1:14">
      <c r="A60" s="150" t="s">
        <v>38</v>
      </c>
      <c r="B60" s="221">
        <f t="shared" si="8"/>
        <v>250000</v>
      </c>
      <c r="C60" s="139">
        <f>$B$9*VLOOKUP(A60,'Datos Mun'!$A$5:$AL$55,34,FALSE)</f>
        <v>1152211.3755598776</v>
      </c>
      <c r="D60" s="137">
        <f t="shared" si="9"/>
        <v>83333.333333333328</v>
      </c>
      <c r="E60" s="139">
        <f>$D$9*VLOOKUP(A60,'Datos Mun'!$A$5:$AL$55,34,FALSE)</f>
        <v>272803.86934296298</v>
      </c>
      <c r="F60" s="216">
        <f t="shared" si="10"/>
        <v>1758348.58</v>
      </c>
      <c r="H60" s="150" t="s">
        <v>38</v>
      </c>
      <c r="I60" s="120">
        <f t="shared" si="7"/>
        <v>1402211.3755598776</v>
      </c>
      <c r="J60" s="120">
        <f t="shared" si="4"/>
        <v>356137.20267629629</v>
      </c>
      <c r="L60" s="120" t="s">
        <v>47</v>
      </c>
      <c r="M60" s="120">
        <f t="shared" si="5"/>
        <v>862204.4780867938</v>
      </c>
      <c r="N60" s="120">
        <f t="shared" si="6"/>
        <v>228282.21510427824</v>
      </c>
    </row>
    <row r="61" spans="1:14">
      <c r="A61" s="150" t="s">
        <v>40</v>
      </c>
      <c r="B61" s="221">
        <f t="shared" si="8"/>
        <v>250000</v>
      </c>
      <c r="C61" s="139">
        <f>$B$9*VLOOKUP(A61,'Datos Mun'!$A$5:$AL$55,34,FALSE)</f>
        <v>15481.750997467656</v>
      </c>
      <c r="D61" s="137">
        <f t="shared" si="9"/>
        <v>83333.333333333328</v>
      </c>
      <c r="E61" s="139">
        <f>$D$9*VLOOKUP(A61,'Datos Mun'!$A$5:$AL$55,34,FALSE)</f>
        <v>3665.5440710791431</v>
      </c>
      <c r="F61" s="216">
        <f t="shared" si="10"/>
        <v>352480.63</v>
      </c>
      <c r="H61" s="150" t="s">
        <v>40</v>
      </c>
      <c r="I61" s="120">
        <f t="shared" si="7"/>
        <v>265481.75099746767</v>
      </c>
      <c r="J61" s="120">
        <f t="shared" si="4"/>
        <v>86998.877404412473</v>
      </c>
      <c r="L61" s="120" t="s">
        <v>48</v>
      </c>
      <c r="M61" s="120">
        <f t="shared" si="5"/>
        <v>1668878.104067541</v>
      </c>
      <c r="N61" s="120">
        <f t="shared" si="6"/>
        <v>419274.67632480175</v>
      </c>
    </row>
    <row r="62" spans="1:14">
      <c r="A62" s="150" t="s">
        <v>41</v>
      </c>
      <c r="B62" s="221">
        <f t="shared" si="8"/>
        <v>250000</v>
      </c>
      <c r="C62" s="139">
        <f>$B$9*VLOOKUP(A62,'Datos Mun'!$A$5:$AL$55,34,FALSE)</f>
        <v>2522602.6592165176</v>
      </c>
      <c r="D62" s="137">
        <f t="shared" si="9"/>
        <v>83333.333333333328</v>
      </c>
      <c r="E62" s="139">
        <f>$D$9*VLOOKUP(A62,'Datos Mun'!$A$5:$AL$55,34,FALSE)</f>
        <v>597265.20744921349</v>
      </c>
      <c r="F62" s="216">
        <f t="shared" si="10"/>
        <v>3453201.2</v>
      </c>
      <c r="H62" s="150" t="s">
        <v>41</v>
      </c>
      <c r="I62" s="120">
        <f t="shared" si="7"/>
        <v>2772602.6592165176</v>
      </c>
      <c r="J62" s="120">
        <f t="shared" si="4"/>
        <v>680598.54078254686</v>
      </c>
      <c r="L62" s="120" t="s">
        <v>49</v>
      </c>
      <c r="M62" s="120">
        <f t="shared" si="5"/>
        <v>466702.6632781708</v>
      </c>
      <c r="N62" s="120">
        <f t="shared" si="6"/>
        <v>134641.04153095823</v>
      </c>
    </row>
    <row r="63" spans="1:14">
      <c r="A63" s="150" t="s">
        <v>42</v>
      </c>
      <c r="B63" s="221">
        <f t="shared" si="8"/>
        <v>250000</v>
      </c>
      <c r="C63" s="139">
        <f>$B$9*VLOOKUP(A63,'Datos Mun'!$A$5:$AL$55,34,FALSE)</f>
        <v>92087.368791780566</v>
      </c>
      <c r="D63" s="137">
        <f t="shared" si="9"/>
        <v>83333.333333333328</v>
      </c>
      <c r="E63" s="139">
        <f>$D$9*VLOOKUP(A63,'Datos Mun'!$A$5:$AL$55,34,FALSE)</f>
        <v>21803.109270469649</v>
      </c>
      <c r="F63" s="216">
        <f t="shared" si="10"/>
        <v>447223.81</v>
      </c>
      <c r="H63" s="150" t="s">
        <v>42</v>
      </c>
      <c r="I63" s="120">
        <f t="shared" si="7"/>
        <v>342087.36879178055</v>
      </c>
      <c r="J63" s="120">
        <f t="shared" si="4"/>
        <v>105136.44260380298</v>
      </c>
      <c r="L63" s="120" t="s">
        <v>50</v>
      </c>
      <c r="M63" s="120">
        <f t="shared" si="5"/>
        <v>276520.61539522052</v>
      </c>
      <c r="N63" s="120">
        <f t="shared" si="6"/>
        <v>89612.499335888322</v>
      </c>
    </row>
    <row r="64" spans="1:14">
      <c r="A64" s="150" t="s">
        <v>43</v>
      </c>
      <c r="B64" s="221">
        <f t="shared" si="8"/>
        <v>250000</v>
      </c>
      <c r="C64" s="139">
        <f>$B$9*VLOOKUP(A64,'Datos Mun'!$A$5:$AL$55,34,FALSE)</f>
        <v>40618.236336623188</v>
      </c>
      <c r="D64" s="137">
        <f t="shared" si="9"/>
        <v>83333.333333333328</v>
      </c>
      <c r="E64" s="139">
        <f>$D$9*VLOOKUP(A64,'Datos Mun'!$A$5:$AL$55,34,FALSE)</f>
        <v>9616.9958686038881</v>
      </c>
      <c r="F64" s="216">
        <f t="shared" si="10"/>
        <v>383568.57</v>
      </c>
      <c r="H64" s="150" t="s">
        <v>43</v>
      </c>
      <c r="I64" s="120">
        <f t="shared" si="7"/>
        <v>290618.2363366232</v>
      </c>
      <c r="J64" s="120">
        <f t="shared" si="4"/>
        <v>92950.329201937217</v>
      </c>
      <c r="L64" s="120" t="s">
        <v>51</v>
      </c>
      <c r="M64" s="120">
        <f t="shared" si="5"/>
        <v>311055.5146953112</v>
      </c>
      <c r="N64" s="120">
        <f t="shared" si="6"/>
        <v>97789.171044112329</v>
      </c>
    </row>
    <row r="65" spans="1:15">
      <c r="A65" s="150" t="s">
        <v>44</v>
      </c>
      <c r="B65" s="221">
        <f t="shared" si="8"/>
        <v>250000</v>
      </c>
      <c r="C65" s="139">
        <f>$B$9*VLOOKUP(A65,'Datos Mun'!$A$5:$AL$55,34,FALSE)</f>
        <v>593108.27303653955</v>
      </c>
      <c r="D65" s="137">
        <f t="shared" si="9"/>
        <v>83333.333333333328</v>
      </c>
      <c r="E65" s="139">
        <f>$D$9*VLOOKUP(A65,'Datos Mun'!$A$5:$AL$55,34,FALSE)</f>
        <v>140427.55978265559</v>
      </c>
      <c r="F65" s="216">
        <f t="shared" si="10"/>
        <v>1066869.17</v>
      </c>
      <c r="H65" s="150" t="s">
        <v>44</v>
      </c>
      <c r="I65" s="120">
        <f t="shared" si="7"/>
        <v>843108.27303653955</v>
      </c>
      <c r="J65" s="120">
        <f t="shared" si="4"/>
        <v>223760.89311598893</v>
      </c>
      <c r="M65" s="120">
        <f>SUM(M14:M64)</f>
        <v>50571054.74153161</v>
      </c>
      <c r="N65" s="120">
        <f>SUM(N14:N64)</f>
        <v>13204719.849999998</v>
      </c>
      <c r="O65" s="120">
        <f>SUM(M65:N65)</f>
        <v>63775774.591531605</v>
      </c>
    </row>
    <row r="66" spans="1:15">
      <c r="A66" s="150" t="s">
        <v>50</v>
      </c>
      <c r="B66" s="221">
        <f t="shared" si="8"/>
        <v>250000</v>
      </c>
      <c r="C66" s="139">
        <f>$B$9*VLOOKUP(A66,'Datos Mun'!$A$5:$AL$55,34,FALSE)</f>
        <v>26520.615395220528</v>
      </c>
      <c r="D66" s="137">
        <f t="shared" si="9"/>
        <v>83333.333333333328</v>
      </c>
      <c r="E66" s="139">
        <f>$D$9*VLOOKUP(A66,'Datos Mun'!$A$5:$AL$55,34,FALSE)</f>
        <v>6279.1660025549991</v>
      </c>
      <c r="F66" s="216">
        <f t="shared" si="10"/>
        <v>366133.11</v>
      </c>
      <c r="H66" s="150" t="s">
        <v>50</v>
      </c>
      <c r="I66" s="120">
        <f t="shared" si="7"/>
        <v>276520.61539522052</v>
      </c>
      <c r="J66" s="120">
        <f t="shared" si="4"/>
        <v>89612.499335888322</v>
      </c>
    </row>
    <row r="67" spans="1:15">
      <c r="A67" s="150" t="s">
        <v>51</v>
      </c>
      <c r="B67" s="221">
        <f t="shared" si="8"/>
        <v>250000</v>
      </c>
      <c r="C67" s="139">
        <f>$B$9*VLOOKUP(A67,'Datos Mun'!$A$5:$AL$55,34,FALSE)</f>
        <v>61055.514695311183</v>
      </c>
      <c r="D67" s="137">
        <f t="shared" si="9"/>
        <v>83333.333333333328</v>
      </c>
      <c r="E67" s="139">
        <f>$D$9*VLOOKUP(A67,'Datos Mun'!$A$5:$AL$55,34,FALSE)</f>
        <v>14455.837710779006</v>
      </c>
      <c r="F67" s="216">
        <f t="shared" si="10"/>
        <v>408844.69</v>
      </c>
      <c r="H67" s="150" t="s">
        <v>51</v>
      </c>
      <c r="I67" s="120">
        <f t="shared" si="7"/>
        <v>311055.5146953112</v>
      </c>
      <c r="J67" s="120">
        <f t="shared" si="4"/>
        <v>97789.171044112329</v>
      </c>
    </row>
    <row r="68" spans="1:15" s="154" customFormat="1">
      <c r="A68" s="151" t="s">
        <v>129</v>
      </c>
      <c r="B68" s="222">
        <f>SUM(B29:B67)</f>
        <v>9750000</v>
      </c>
      <c r="C68" s="153">
        <f>SUM(C29:C67)</f>
        <v>15128421.896612642</v>
      </c>
      <c r="D68" s="152">
        <f>SUM(D29:D67)</f>
        <v>3250000.0000000014</v>
      </c>
      <c r="E68" s="153">
        <f>SUM(E29:E67)</f>
        <v>3581887.9400000004</v>
      </c>
      <c r="F68" s="219">
        <f>SUM(F29:F67)</f>
        <v>31710309.861759227</v>
      </c>
    </row>
    <row r="69" spans="1:15" ht="13.8" thickBot="1">
      <c r="A69" s="155" t="s">
        <v>52</v>
      </c>
      <c r="B69" s="223">
        <f>B68+B26</f>
        <v>12750000</v>
      </c>
      <c r="C69" s="142">
        <f>C68+C26</f>
        <v>37821054.74153161</v>
      </c>
      <c r="D69" s="141">
        <f>D68+D26</f>
        <v>4250000.0000000019</v>
      </c>
      <c r="E69" s="142">
        <f>E68+E26</f>
        <v>8954719.8499999996</v>
      </c>
      <c r="F69" s="217">
        <f>F68+F26</f>
        <v>63775774.616678193</v>
      </c>
    </row>
    <row r="70" spans="1:15">
      <c r="C70" s="156"/>
      <c r="D70" s="156"/>
      <c r="E70" s="156"/>
    </row>
    <row r="71" spans="1:15">
      <c r="C71" s="156"/>
      <c r="D71" s="156"/>
      <c r="E71" s="156"/>
    </row>
    <row r="72" spans="1:15">
      <c r="C72" s="156"/>
      <c r="D72" s="156"/>
      <c r="E72" s="156"/>
    </row>
    <row r="73" spans="1:15">
      <c r="C73" s="156"/>
      <c r="D73" s="156"/>
      <c r="E73" s="156"/>
    </row>
    <row r="74" spans="1:15">
      <c r="C74" s="156"/>
      <c r="D74" s="156"/>
      <c r="E74" s="156"/>
    </row>
    <row r="75" spans="1:15">
      <c r="C75" s="156"/>
      <c r="D75" s="156"/>
      <c r="E75" s="156"/>
    </row>
    <row r="76" spans="1:15">
      <c r="C76" s="156"/>
      <c r="D76" s="156"/>
      <c r="E76" s="156"/>
    </row>
    <row r="77" spans="1:15">
      <c r="C77" s="156"/>
      <c r="D77" s="156"/>
      <c r="E77" s="156"/>
    </row>
    <row r="78" spans="1:15">
      <c r="C78" s="156"/>
      <c r="D78" s="156"/>
      <c r="E78" s="156"/>
    </row>
    <row r="79" spans="1:15">
      <c r="C79" s="156"/>
      <c r="D79" s="156"/>
      <c r="E79" s="156"/>
    </row>
    <row r="80" spans="1:15">
      <c r="C80" s="156"/>
      <c r="D80" s="156"/>
      <c r="E80" s="156"/>
    </row>
    <row r="81" spans="3:5">
      <c r="C81" s="156"/>
      <c r="D81" s="156"/>
      <c r="E81" s="156"/>
    </row>
    <row r="82" spans="3:5">
      <c r="C82" s="156"/>
      <c r="D82" s="156"/>
      <c r="E82" s="156"/>
    </row>
    <row r="83" spans="3:5">
      <c r="C83" s="156"/>
      <c r="D83" s="156"/>
      <c r="E83" s="156"/>
    </row>
    <row r="84" spans="3:5">
      <c r="C84" s="156"/>
      <c r="D84" s="156"/>
      <c r="E84" s="156"/>
    </row>
    <row r="85" spans="3:5">
      <c r="C85" s="156"/>
      <c r="D85" s="156"/>
      <c r="E85" s="156"/>
    </row>
    <row r="86" spans="3:5">
      <c r="C86" s="156"/>
      <c r="D86" s="156"/>
      <c r="E86" s="156"/>
    </row>
    <row r="87" spans="3:5">
      <c r="C87" s="156"/>
      <c r="D87" s="156"/>
      <c r="E87" s="156"/>
    </row>
    <row r="88" spans="3:5">
      <c r="C88" s="156"/>
      <c r="D88" s="156"/>
      <c r="E88" s="156"/>
    </row>
    <row r="89" spans="3:5">
      <c r="C89" s="156"/>
      <c r="D89" s="156"/>
      <c r="E89" s="156"/>
    </row>
    <row r="90" spans="3:5">
      <c r="C90" s="156"/>
      <c r="D90" s="156"/>
      <c r="E90" s="156"/>
    </row>
    <row r="91" spans="3:5">
      <c r="C91" s="156"/>
      <c r="D91" s="156"/>
      <c r="E91" s="156"/>
    </row>
    <row r="92" spans="3:5">
      <c r="C92" s="156"/>
      <c r="D92" s="156"/>
      <c r="E92" s="156"/>
    </row>
    <row r="93" spans="3:5">
      <c r="C93" s="156"/>
      <c r="D93" s="156"/>
      <c r="E93" s="156"/>
    </row>
    <row r="94" spans="3:5">
      <c r="C94" s="156"/>
      <c r="D94" s="156"/>
      <c r="E94" s="156"/>
    </row>
    <row r="95" spans="3:5">
      <c r="C95" s="156"/>
      <c r="D95" s="156"/>
      <c r="E95" s="156"/>
    </row>
    <row r="96" spans="3:5">
      <c r="C96" s="156"/>
      <c r="D96" s="156"/>
      <c r="E96" s="156"/>
    </row>
  </sheetData>
  <mergeCells count="16">
    <mergeCell ref="B8:C8"/>
    <mergeCell ref="D8:E8"/>
    <mergeCell ref="B9:C9"/>
    <mergeCell ref="D9:E9"/>
    <mergeCell ref="B5:C5"/>
    <mergeCell ref="D5:E5"/>
    <mergeCell ref="B6:C6"/>
    <mergeCell ref="D6:E6"/>
    <mergeCell ref="B7:C7"/>
    <mergeCell ref="D7:E7"/>
    <mergeCell ref="A1:F1"/>
    <mergeCell ref="A2:F2"/>
    <mergeCell ref="B3:C3"/>
    <mergeCell ref="D3:E3"/>
    <mergeCell ref="B4:C4"/>
    <mergeCell ref="D4:E4"/>
  </mergeCells>
  <printOptions horizontalCentered="1"/>
  <pageMargins left="0.27559055118110237" right="0.19685039370078741" top="0.19685039370078741" bottom="0.23622047244094491" header="0.39370078740157483" footer="0.23622047244094491"/>
  <pageSetup scale="80" orientation="portrait" r:id="rId1"/>
  <headerFooter alignWithMargins="0">
    <oddFooter>&amp;R&amp;F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F47"/>
  <sheetViews>
    <sheetView showGridLines="0" topLeftCell="A7" zoomScaleNormal="100" zoomScaleSheetLayoutView="100" workbookViewId="0">
      <selection activeCell="D20" sqref="D20"/>
    </sheetView>
  </sheetViews>
  <sheetFormatPr baseColWidth="10" defaultColWidth="11.44140625" defaultRowHeight="13.2"/>
  <cols>
    <col min="1" max="1" width="50.5546875" style="66" customWidth="1"/>
    <col min="2" max="2" width="15.6640625" style="66" customWidth="1"/>
    <col min="3" max="3" width="20.44140625" style="66" customWidth="1"/>
    <col min="4" max="4" width="25.6640625" style="66" bestFit="1" customWidth="1"/>
    <col min="5" max="5" width="18.44140625" style="66" customWidth="1"/>
    <col min="6" max="6" width="15.44140625" style="66" customWidth="1"/>
    <col min="7" max="16384" width="11.44140625" style="66"/>
  </cols>
  <sheetData>
    <row r="1" spans="1:6" ht="27.75" customHeight="1">
      <c r="A1" s="384" t="s">
        <v>222</v>
      </c>
      <c r="B1" s="384"/>
      <c r="C1" s="384"/>
      <c r="D1" s="384"/>
    </row>
    <row r="2" spans="1:6" ht="26.4">
      <c r="A2" s="92" t="s">
        <v>104</v>
      </c>
      <c r="B2" s="92" t="s">
        <v>86</v>
      </c>
      <c r="C2" s="92" t="s">
        <v>87</v>
      </c>
      <c r="D2" s="92" t="s">
        <v>88</v>
      </c>
      <c r="E2" s="92" t="s">
        <v>107</v>
      </c>
    </row>
    <row r="3" spans="1:6" ht="25.5" customHeight="1">
      <c r="A3" s="93" t="s">
        <v>55</v>
      </c>
      <c r="B3" s="94">
        <v>36165566160</v>
      </c>
      <c r="C3" s="95">
        <v>0.2</v>
      </c>
      <c r="D3" s="103">
        <f>B3*C3</f>
        <v>7233113232</v>
      </c>
      <c r="E3" s="103">
        <f>B3-D3</f>
        <v>28932452928</v>
      </c>
    </row>
    <row r="4" spans="1:6" ht="25.5" customHeight="1">
      <c r="A4" s="93" t="s">
        <v>60</v>
      </c>
      <c r="B4" s="94">
        <v>1008332033</v>
      </c>
      <c r="C4" s="95">
        <v>1</v>
      </c>
      <c r="D4" s="103">
        <f t="shared" ref="D4:D12" si="0">B4*C4</f>
        <v>1008332033</v>
      </c>
      <c r="E4" s="103">
        <f t="shared" ref="E4:E12" si="1">B4-D4</f>
        <v>0</v>
      </c>
    </row>
    <row r="5" spans="1:6" ht="25.5" customHeight="1">
      <c r="A5" s="93" t="s">
        <v>61</v>
      </c>
      <c r="B5" s="94">
        <v>339287460</v>
      </c>
      <c r="C5" s="95">
        <v>1</v>
      </c>
      <c r="D5" s="103">
        <f t="shared" si="0"/>
        <v>339287460</v>
      </c>
      <c r="E5" s="103">
        <f t="shared" si="1"/>
        <v>0</v>
      </c>
      <c r="F5" s="67"/>
    </row>
    <row r="6" spans="1:6" ht="25.5" customHeight="1">
      <c r="A6" s="93" t="s">
        <v>56</v>
      </c>
      <c r="B6" s="94">
        <v>1197376503</v>
      </c>
      <c r="C6" s="95">
        <v>0.2</v>
      </c>
      <c r="D6" s="103">
        <f t="shared" si="0"/>
        <v>239475300.60000002</v>
      </c>
      <c r="E6" s="103">
        <f t="shared" si="1"/>
        <v>957901202.39999998</v>
      </c>
    </row>
    <row r="7" spans="1:6" ht="25.5" customHeight="1">
      <c r="A7" s="93" t="s">
        <v>57</v>
      </c>
      <c r="B7" s="94">
        <v>2189235910</v>
      </c>
      <c r="C7" s="95">
        <v>0.2</v>
      </c>
      <c r="D7" s="103">
        <f t="shared" si="0"/>
        <v>437847182</v>
      </c>
      <c r="E7" s="103">
        <f t="shared" si="1"/>
        <v>1751388728</v>
      </c>
    </row>
    <row r="8" spans="1:6" ht="25.5" customHeight="1">
      <c r="A8" s="93" t="s">
        <v>183</v>
      </c>
      <c r="B8" s="94">
        <v>0</v>
      </c>
      <c r="C8" s="95">
        <v>0.2</v>
      </c>
      <c r="D8" s="103">
        <f t="shared" si="0"/>
        <v>0</v>
      </c>
      <c r="E8" s="103">
        <f t="shared" si="1"/>
        <v>0</v>
      </c>
    </row>
    <row r="9" spans="1:6" ht="25.5" customHeight="1">
      <c r="A9" s="93" t="s">
        <v>58</v>
      </c>
      <c r="B9" s="94">
        <v>927868809</v>
      </c>
      <c r="C9" s="95">
        <v>0.2</v>
      </c>
      <c r="D9" s="103">
        <f t="shared" si="0"/>
        <v>185573761.80000001</v>
      </c>
      <c r="E9" s="103">
        <f t="shared" si="1"/>
        <v>742295047.20000005</v>
      </c>
    </row>
    <row r="10" spans="1:6" ht="25.5" customHeight="1">
      <c r="A10" s="93" t="s">
        <v>105</v>
      </c>
      <c r="B10" s="94">
        <v>207677784</v>
      </c>
      <c r="C10" s="95">
        <v>0.2</v>
      </c>
      <c r="D10" s="103">
        <f t="shared" si="0"/>
        <v>41535556.800000004</v>
      </c>
      <c r="E10" s="103">
        <f t="shared" si="1"/>
        <v>166142227.19999999</v>
      </c>
    </row>
    <row r="11" spans="1:6" ht="25.5" customHeight="1">
      <c r="A11" s="93" t="s">
        <v>59</v>
      </c>
      <c r="B11" s="94">
        <v>1270773990</v>
      </c>
      <c r="C11" s="95">
        <v>0.2</v>
      </c>
      <c r="D11" s="103">
        <f t="shared" si="0"/>
        <v>254154798</v>
      </c>
      <c r="E11" s="103">
        <f t="shared" si="1"/>
        <v>1016619192</v>
      </c>
    </row>
    <row r="12" spans="1:6" ht="25.5" customHeight="1">
      <c r="A12" s="93" t="s">
        <v>171</v>
      </c>
      <c r="B12" s="94">
        <v>530000000</v>
      </c>
      <c r="C12" s="95">
        <v>0.2</v>
      </c>
      <c r="D12" s="103">
        <f t="shared" si="0"/>
        <v>106000000</v>
      </c>
      <c r="E12" s="103">
        <f t="shared" si="1"/>
        <v>424000000</v>
      </c>
    </row>
    <row r="13" spans="1:6" ht="25.5" customHeight="1">
      <c r="A13" s="96" t="s">
        <v>53</v>
      </c>
      <c r="B13" s="97">
        <f>SUM(B3:B12)</f>
        <v>43836118649</v>
      </c>
      <c r="C13" s="96"/>
      <c r="D13" s="97">
        <f>SUM(D3:D12)</f>
        <v>9845319324.1999989</v>
      </c>
      <c r="E13" s="97">
        <f>SUM(E3:E12)</f>
        <v>33990799324.800003</v>
      </c>
    </row>
    <row r="14" spans="1:6">
      <c r="A14" s="98"/>
      <c r="B14" s="98"/>
      <c r="C14" s="99"/>
      <c r="D14" s="100"/>
    </row>
    <row r="15" spans="1:6">
      <c r="A15" s="101" t="s">
        <v>106</v>
      </c>
      <c r="B15" s="101"/>
    </row>
    <row r="16" spans="1:6" ht="13.8" thickBot="1">
      <c r="B16" s="102"/>
    </row>
    <row r="17" spans="1:4" ht="40.200000000000003" thickTop="1">
      <c r="A17" s="107" t="s">
        <v>114</v>
      </c>
      <c r="B17" s="108" t="s">
        <v>108</v>
      </c>
      <c r="C17" s="108" t="s">
        <v>109</v>
      </c>
      <c r="D17" s="109" t="s">
        <v>170</v>
      </c>
    </row>
    <row r="18" spans="1:4" ht="17.25" customHeight="1">
      <c r="A18" s="110" t="s">
        <v>112</v>
      </c>
      <c r="B18" s="104">
        <f>E13</f>
        <v>33990799324.800003</v>
      </c>
      <c r="C18" s="104">
        <f>C20/C19</f>
        <v>495000000.00000006</v>
      </c>
      <c r="D18" s="111">
        <v>637047533</v>
      </c>
    </row>
    <row r="19" spans="1:4" ht="17.25" customHeight="1">
      <c r="A19" s="110" t="s">
        <v>87</v>
      </c>
      <c r="B19" s="105">
        <v>1.84E-2</v>
      </c>
      <c r="C19" s="105">
        <v>0.35</v>
      </c>
      <c r="D19" s="112">
        <v>1</v>
      </c>
    </row>
    <row r="20" spans="1:4" ht="17.25" customHeight="1">
      <c r="A20" s="110" t="s">
        <v>86</v>
      </c>
      <c r="B20" s="106">
        <f>B18*B19</f>
        <v>625430707.57632005</v>
      </c>
      <c r="C20" s="106">
        <v>173250000</v>
      </c>
      <c r="D20" s="262">
        <f>D18*D19</f>
        <v>637047533</v>
      </c>
    </row>
    <row r="21" spans="1:4" ht="17.25" customHeight="1">
      <c r="A21" s="114"/>
      <c r="B21" s="115"/>
      <c r="C21" s="115"/>
      <c r="D21" s="116"/>
    </row>
    <row r="22" spans="1:4" ht="24.75" customHeight="1">
      <c r="A22" s="350" t="s">
        <v>111</v>
      </c>
      <c r="B22" s="353" t="s">
        <v>110</v>
      </c>
      <c r="C22" s="385"/>
      <c r="D22" s="386"/>
    </row>
    <row r="23" spans="1:4">
      <c r="A23" s="351"/>
      <c r="B23" s="355" t="str">
        <f>IF(B20&gt;D20,"1.84% Particpaciones del Estado","Ley de Egresos 2020")</f>
        <v>Ley de Egresos 2020</v>
      </c>
      <c r="C23" s="355"/>
      <c r="D23" s="356"/>
    </row>
    <row r="24" spans="1:4">
      <c r="A24" s="352"/>
      <c r="B24" s="115"/>
      <c r="C24" s="115"/>
      <c r="D24" s="116"/>
    </row>
    <row r="25" spans="1:4" ht="13.8" thickBot="1">
      <c r="A25" s="117" t="s">
        <v>113</v>
      </c>
      <c r="B25" s="382">
        <f>IF(B23="Ley de Egresos 2020",D20+C20,B20+C20)</f>
        <v>810297533</v>
      </c>
      <c r="C25" s="387"/>
      <c r="D25" s="383"/>
    </row>
    <row r="26" spans="1:4" ht="13.8" thickTop="1"/>
    <row r="27" spans="1:4" ht="13.8" thickBot="1"/>
    <row r="28" spans="1:4" ht="27" thickTop="1">
      <c r="A28" s="107" t="s">
        <v>162</v>
      </c>
      <c r="B28" s="109" t="s">
        <v>108</v>
      </c>
    </row>
    <row r="29" spans="1:4">
      <c r="A29" s="110" t="s">
        <v>151</v>
      </c>
      <c r="B29" s="111">
        <f>E13</f>
        <v>33990799324.800003</v>
      </c>
    </row>
    <row r="30" spans="1:4">
      <c r="A30" s="110" t="s">
        <v>87</v>
      </c>
      <c r="B30" s="112">
        <v>1.5299999999999999E-2</v>
      </c>
    </row>
    <row r="31" spans="1:4" ht="13.8" thickBot="1">
      <c r="A31" s="117" t="s">
        <v>86</v>
      </c>
      <c r="B31" s="194">
        <f>B29*B30</f>
        <v>520059229.66944003</v>
      </c>
    </row>
    <row r="32" spans="1:4" ht="14.4" thickTop="1" thickBot="1"/>
    <row r="33" spans="1:5" ht="27.75" customHeight="1" thickTop="1">
      <c r="A33" s="107" t="s">
        <v>148</v>
      </c>
      <c r="B33" s="109" t="s">
        <v>108</v>
      </c>
    </row>
    <row r="34" spans="1:5">
      <c r="A34" s="110" t="s">
        <v>112</v>
      </c>
      <c r="B34" s="111">
        <f>$E$13</f>
        <v>33990799324.800003</v>
      </c>
    </row>
    <row r="35" spans="1:5">
      <c r="A35" s="110" t="s">
        <v>87</v>
      </c>
      <c r="B35" s="112">
        <v>5.4000000000000003E-3</v>
      </c>
    </row>
    <row r="36" spans="1:5" ht="13.8" thickBot="1">
      <c r="A36" s="117" t="s">
        <v>86</v>
      </c>
      <c r="B36" s="194">
        <f>B34*B35</f>
        <v>183550316.35392001</v>
      </c>
    </row>
    <row r="37" spans="1:5" ht="14.4" thickTop="1" thickBot="1"/>
    <row r="38" spans="1:5" ht="27" thickTop="1">
      <c r="A38" s="107" t="s">
        <v>150</v>
      </c>
      <c r="B38" s="108" t="s">
        <v>108</v>
      </c>
      <c r="C38" s="109" t="s">
        <v>170</v>
      </c>
    </row>
    <row r="39" spans="1:5">
      <c r="A39" s="110" t="s">
        <v>112</v>
      </c>
      <c r="B39" s="104">
        <f>$E$13</f>
        <v>33990799324.800003</v>
      </c>
      <c r="C39" s="111">
        <v>443163501</v>
      </c>
    </row>
    <row r="40" spans="1:5">
      <c r="A40" s="110" t="s">
        <v>87</v>
      </c>
      <c r="B40" s="105">
        <v>1.2800000000000001E-2</v>
      </c>
      <c r="C40" s="112">
        <v>1</v>
      </c>
    </row>
    <row r="41" spans="1:5">
      <c r="A41" s="110" t="s">
        <v>86</v>
      </c>
      <c r="B41" s="106">
        <f>B39*B40</f>
        <v>435082231.35744005</v>
      </c>
      <c r="C41" s="113">
        <f>C39*C40</f>
        <v>443163501</v>
      </c>
    </row>
    <row r="42" spans="1:5">
      <c r="A42" s="114"/>
      <c r="B42" s="115"/>
      <c r="C42" s="116"/>
      <c r="D42" s="264"/>
      <c r="E42" s="264">
        <f>C41/12</f>
        <v>36930291.75</v>
      </c>
    </row>
    <row r="43" spans="1:5" ht="24" customHeight="1">
      <c r="A43" s="350" t="s">
        <v>111</v>
      </c>
      <c r="B43" s="353" t="s">
        <v>152</v>
      </c>
      <c r="C43" s="354"/>
    </row>
    <row r="44" spans="1:5">
      <c r="A44" s="351"/>
      <c r="B44" s="358" t="str">
        <f>IF(B41&gt;C41,"1.28% Participaciones del Estado","Ley de Egresos 2021")</f>
        <v>Ley de Egresos 2021</v>
      </c>
      <c r="C44" s="359"/>
    </row>
    <row r="45" spans="1:5">
      <c r="A45" s="352"/>
      <c r="B45" s="360"/>
      <c r="C45" s="361"/>
    </row>
    <row r="46" spans="1:5" ht="13.8" thickBot="1">
      <c r="A46" s="117" t="s">
        <v>163</v>
      </c>
      <c r="B46" s="382">
        <f>IF($B$44="1.28% Participaciones del Estado",B41,C41)</f>
        <v>443163501</v>
      </c>
      <c r="C46" s="383"/>
    </row>
    <row r="47" spans="1:5" ht="13.8" thickTop="1"/>
  </sheetData>
  <mergeCells count="9">
    <mergeCell ref="B46:C46"/>
    <mergeCell ref="B44:C45"/>
    <mergeCell ref="A1:D1"/>
    <mergeCell ref="B22:D22"/>
    <mergeCell ref="B23:D23"/>
    <mergeCell ref="B25:D25"/>
    <mergeCell ref="A43:A45"/>
    <mergeCell ref="A22:A24"/>
    <mergeCell ref="B43:C43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pageSetUpPr fitToPage="1"/>
  </sheetPr>
  <dimension ref="A1:Q119"/>
  <sheetViews>
    <sheetView zoomScaleNormal="100" workbookViewId="0">
      <selection activeCell="G113" sqref="G113"/>
    </sheetView>
  </sheetViews>
  <sheetFormatPr baseColWidth="10" defaultColWidth="11.44140625" defaultRowHeight="13.2"/>
  <cols>
    <col min="1" max="1" width="27.21875" style="13" bestFit="1" customWidth="1"/>
    <col min="2" max="2" width="28.33203125" style="9" customWidth="1"/>
    <col min="3" max="4" width="18.44140625" style="9" customWidth="1"/>
    <col min="5" max="5" width="15.109375" style="9" customWidth="1"/>
    <col min="6" max="6" width="19.6640625" style="9" customWidth="1"/>
    <col min="7" max="8" width="20.6640625" style="9" customWidth="1"/>
    <col min="9" max="9" width="15.109375" style="9" customWidth="1"/>
    <col min="10" max="11" width="11.44140625" style="13"/>
    <col min="12" max="12" width="28.109375" style="13" bestFit="1" customWidth="1"/>
    <col min="13" max="17" width="20.6640625" style="13" customWidth="1"/>
    <col min="18" max="16384" width="11.44140625" style="13"/>
  </cols>
  <sheetData>
    <row r="1" spans="1:17">
      <c r="B1" s="362" t="s">
        <v>84</v>
      </c>
      <c r="C1" s="362"/>
      <c r="D1" s="362"/>
      <c r="E1" s="362"/>
      <c r="F1" s="362"/>
      <c r="G1" s="362"/>
      <c r="H1" s="362"/>
      <c r="I1" s="362"/>
      <c r="L1" s="362" t="s">
        <v>84</v>
      </c>
      <c r="M1" s="362"/>
      <c r="N1" s="362"/>
      <c r="O1" s="362"/>
      <c r="P1" s="362"/>
      <c r="Q1" s="362"/>
    </row>
    <row r="2" spans="1:17">
      <c r="B2" s="362" t="s">
        <v>85</v>
      </c>
      <c r="C2" s="362"/>
      <c r="D2" s="362"/>
      <c r="E2" s="362"/>
      <c r="F2" s="362"/>
      <c r="G2" s="362"/>
      <c r="H2" s="362"/>
      <c r="I2" s="362"/>
      <c r="L2" s="362" t="s">
        <v>85</v>
      </c>
      <c r="M2" s="362"/>
      <c r="N2" s="362"/>
      <c r="O2" s="362"/>
      <c r="P2" s="362"/>
      <c r="Q2" s="362"/>
    </row>
    <row r="3" spans="1:17">
      <c r="B3" s="362" t="s">
        <v>165</v>
      </c>
      <c r="C3" s="362"/>
      <c r="D3" s="362"/>
      <c r="E3" s="362"/>
      <c r="F3" s="362"/>
      <c r="G3" s="362"/>
      <c r="H3" s="362"/>
      <c r="I3" s="362"/>
      <c r="L3" s="362" t="s">
        <v>165</v>
      </c>
      <c r="M3" s="362"/>
      <c r="N3" s="362"/>
      <c r="O3" s="362"/>
      <c r="P3" s="362"/>
      <c r="Q3" s="362"/>
    </row>
    <row r="4" spans="1:17" ht="13.8" thickBot="1">
      <c r="B4" s="362" t="s">
        <v>175</v>
      </c>
      <c r="C4" s="362"/>
      <c r="D4" s="362"/>
      <c r="E4" s="362"/>
      <c r="F4" s="362"/>
      <c r="G4" s="362"/>
      <c r="H4" s="362"/>
      <c r="I4" s="362"/>
      <c r="L4" s="362" t="s">
        <v>175</v>
      </c>
      <c r="M4" s="362"/>
      <c r="N4" s="362"/>
      <c r="O4" s="362"/>
      <c r="P4" s="362"/>
      <c r="Q4" s="362"/>
    </row>
    <row r="5" spans="1:17" ht="40.799999999999997" thickTop="1" thickBot="1">
      <c r="B5" s="63" t="s">
        <v>0</v>
      </c>
      <c r="C5" s="60" t="s">
        <v>136</v>
      </c>
      <c r="D5" s="267" t="s">
        <v>190</v>
      </c>
      <c r="E5" s="60" t="s">
        <v>144</v>
      </c>
      <c r="F5" s="60" t="s">
        <v>149</v>
      </c>
      <c r="G5" s="60" t="s">
        <v>164</v>
      </c>
      <c r="H5" s="267" t="s">
        <v>191</v>
      </c>
      <c r="I5" s="61" t="s">
        <v>53</v>
      </c>
      <c r="L5" s="257"/>
      <c r="M5" s="252" t="s">
        <v>166</v>
      </c>
      <c r="N5" s="252" t="s">
        <v>167</v>
      </c>
      <c r="O5" s="252" t="s">
        <v>168</v>
      </c>
      <c r="P5" s="254" t="s">
        <v>169</v>
      </c>
      <c r="Q5" s="253" t="s">
        <v>53</v>
      </c>
    </row>
    <row r="6" spans="1:17">
      <c r="A6" s="13" t="s">
        <v>1</v>
      </c>
      <c r="B6" s="64" t="s">
        <v>1</v>
      </c>
      <c r="C6" s="9">
        <v>3634800.5978979315</v>
      </c>
      <c r="D6" s="9">
        <v>1164266.1491907474</v>
      </c>
      <c r="E6" s="9">
        <v>3133486.17</v>
      </c>
      <c r="F6" s="9">
        <v>0</v>
      </c>
      <c r="G6" s="9">
        <v>786456.87887226848</v>
      </c>
      <c r="H6" s="9">
        <v>957977.40371158405</v>
      </c>
      <c r="I6" s="62">
        <f>SUM(C6:H6)</f>
        <v>9676987.1996725313</v>
      </c>
      <c r="L6" s="257" t="s">
        <v>6</v>
      </c>
      <c r="M6" s="250">
        <f t="shared" ref="M6:M17" si="0">VLOOKUP(L6,$B$6:$G$56,3,FALSE)</f>
        <v>10828631.311058171</v>
      </c>
      <c r="N6" s="250">
        <f t="shared" ref="N6:N17" si="1">VLOOKUP(L6,$B$6:$G$56,4,FALSE)</f>
        <v>29150918.780000001</v>
      </c>
      <c r="O6" s="250">
        <f t="shared" ref="O6:O17" si="2">VLOOKUP(L6,$B$6:$G$56,5,FALSE)</f>
        <v>30500525.904894315</v>
      </c>
      <c r="P6" s="251">
        <f t="shared" ref="P6:P17" si="3">VLOOKUP(L6,$B$6:$G$56,2,FALSE)</f>
        <v>40982390.550429337</v>
      </c>
      <c r="Q6" s="255">
        <f>SUM(M6:P6)</f>
        <v>111462466.54638183</v>
      </c>
    </row>
    <row r="7" spans="1:17">
      <c r="A7" s="13" t="s">
        <v>2</v>
      </c>
      <c r="B7" s="64" t="s">
        <v>2</v>
      </c>
      <c r="C7" s="9">
        <v>3721888.2387662423</v>
      </c>
      <c r="D7" s="9">
        <v>1186801.6531819459</v>
      </c>
      <c r="E7" s="9">
        <v>3504850.52</v>
      </c>
      <c r="F7" s="9">
        <v>0</v>
      </c>
      <c r="G7" s="9">
        <v>1406832.0655235953</v>
      </c>
      <c r="H7" s="9">
        <v>1493800.6134079469</v>
      </c>
      <c r="I7" s="62">
        <f t="shared" ref="I7:I56" si="4">SUM(C7:H7)</f>
        <v>11314173.090879729</v>
      </c>
      <c r="L7" s="258" t="s">
        <v>9</v>
      </c>
      <c r="M7" s="249">
        <f t="shared" si="0"/>
        <v>2831639.3110679695</v>
      </c>
      <c r="N7" s="249">
        <f t="shared" si="1"/>
        <v>11301342.189999999</v>
      </c>
      <c r="O7" s="249">
        <f t="shared" si="2"/>
        <v>10807381.677791363</v>
      </c>
      <c r="P7" s="211">
        <f t="shared" si="3"/>
        <v>10078303.932535332</v>
      </c>
      <c r="Q7" s="208">
        <f t="shared" ref="Q7:Q57" si="5">SUM(M7:P7)</f>
        <v>35018667.111394659</v>
      </c>
    </row>
    <row r="8" spans="1:17">
      <c r="A8" s="13" t="s">
        <v>192</v>
      </c>
      <c r="B8" s="64" t="s">
        <v>3</v>
      </c>
      <c r="C8" s="9">
        <v>3300324.2909355713</v>
      </c>
      <c r="D8" s="9">
        <v>1077714.3483225896</v>
      </c>
      <c r="E8" s="9">
        <v>3726741.57</v>
      </c>
      <c r="F8" s="9">
        <v>0</v>
      </c>
      <c r="G8" s="9">
        <v>1777507.6809280245</v>
      </c>
      <c r="H8" s="9">
        <v>432281.36959834397</v>
      </c>
      <c r="I8" s="62">
        <f t="shared" si="4"/>
        <v>10314569.259784531</v>
      </c>
      <c r="L8" s="258" t="s">
        <v>18</v>
      </c>
      <c r="M8" s="249">
        <f t="shared" si="0"/>
        <v>6946984.9068781547</v>
      </c>
      <c r="N8" s="249">
        <f t="shared" si="1"/>
        <v>17931628.760000002</v>
      </c>
      <c r="O8" s="249">
        <f t="shared" si="2"/>
        <v>19432331.817890011</v>
      </c>
      <c r="P8" s="211">
        <f t="shared" si="3"/>
        <v>25981908.282226115</v>
      </c>
      <c r="Q8" s="208">
        <f t="shared" si="5"/>
        <v>70292853.766994283</v>
      </c>
    </row>
    <row r="9" spans="1:17">
      <c r="A9" s="13" t="s">
        <v>4</v>
      </c>
      <c r="B9" s="64" t="s">
        <v>4</v>
      </c>
      <c r="C9" s="9">
        <v>10532440.584808372</v>
      </c>
      <c r="D9" s="9">
        <v>2949155.3930034572</v>
      </c>
      <c r="E9" s="9">
        <v>7665104.1799999997</v>
      </c>
      <c r="F9" s="9">
        <v>0</v>
      </c>
      <c r="G9" s="9">
        <v>8356659.6481780438</v>
      </c>
      <c r="H9" s="9">
        <v>161580.9495005114</v>
      </c>
      <c r="I9" s="62">
        <f t="shared" si="4"/>
        <v>29664940.755490385</v>
      </c>
      <c r="L9" s="258" t="s">
        <v>20</v>
      </c>
      <c r="M9" s="249">
        <f t="shared" si="0"/>
        <v>8204759.3761245646</v>
      </c>
      <c r="N9" s="249">
        <f t="shared" si="1"/>
        <v>21751610.190000001</v>
      </c>
      <c r="O9" s="249">
        <f t="shared" si="2"/>
        <v>23127800.437401839</v>
      </c>
      <c r="P9" s="211">
        <f t="shared" si="3"/>
        <v>30842532.269772224</v>
      </c>
      <c r="Q9" s="208">
        <f t="shared" si="5"/>
        <v>83926702.273298621</v>
      </c>
    </row>
    <row r="10" spans="1:17">
      <c r="A10" s="13" t="s">
        <v>193</v>
      </c>
      <c r="B10" s="64" t="s">
        <v>5</v>
      </c>
      <c r="C10" s="9">
        <v>6848505.3060187306</v>
      </c>
      <c r="D10" s="9">
        <v>1995870.433728707</v>
      </c>
      <c r="E10" s="9">
        <v>6113138.6200000001</v>
      </c>
      <c r="F10" s="9">
        <v>0</v>
      </c>
      <c r="G10" s="9">
        <v>5764054.9902188107</v>
      </c>
      <c r="H10" s="9">
        <v>373573.40857122</v>
      </c>
      <c r="I10" s="62">
        <f t="shared" si="4"/>
        <v>21095142.758537471</v>
      </c>
      <c r="L10" s="258" t="s">
        <v>25</v>
      </c>
      <c r="M10" s="249">
        <f t="shared" si="0"/>
        <v>10629188.237721926</v>
      </c>
      <c r="N10" s="249">
        <f t="shared" si="1"/>
        <v>25819930.120000001</v>
      </c>
      <c r="O10" s="249">
        <f t="shared" si="2"/>
        <v>0</v>
      </c>
      <c r="P10" s="211">
        <f t="shared" si="3"/>
        <v>40211650.000266239</v>
      </c>
      <c r="Q10" s="208">
        <f t="shared" si="5"/>
        <v>76660768.357988164</v>
      </c>
    </row>
    <row r="11" spans="1:17">
      <c r="A11" s="13" t="s">
        <v>6</v>
      </c>
      <c r="B11" s="64" t="s">
        <v>6</v>
      </c>
      <c r="C11" s="9">
        <v>40982390.550429337</v>
      </c>
      <c r="D11" s="9">
        <v>10828631.311058171</v>
      </c>
      <c r="E11" s="9">
        <v>29150918.780000001</v>
      </c>
      <c r="F11" s="9">
        <v>30500525.904894315</v>
      </c>
      <c r="G11" s="9">
        <v>25555475.876100872</v>
      </c>
      <c r="H11" s="9">
        <v>0</v>
      </c>
      <c r="I11" s="62">
        <f t="shared" si="4"/>
        <v>137017942.4224827</v>
      </c>
      <c r="L11" s="258" t="s">
        <v>31</v>
      </c>
      <c r="M11" s="249">
        <f t="shared" si="0"/>
        <v>8059679.9240843095</v>
      </c>
      <c r="N11" s="249">
        <f t="shared" si="1"/>
        <v>20539885.899999999</v>
      </c>
      <c r="O11" s="249">
        <f t="shared" si="2"/>
        <v>22246066.818953641</v>
      </c>
      <c r="P11" s="211">
        <f t="shared" si="3"/>
        <v>30281877.969713636</v>
      </c>
      <c r="Q11" s="208">
        <f t="shared" si="5"/>
        <v>81127510.612751573</v>
      </c>
    </row>
    <row r="12" spans="1:17">
      <c r="A12" s="13" t="s">
        <v>7</v>
      </c>
      <c r="B12" s="64" t="s">
        <v>7</v>
      </c>
      <c r="C12" s="9">
        <v>6200043.9017100837</v>
      </c>
      <c r="D12" s="9">
        <v>1828069.3035197323</v>
      </c>
      <c r="E12" s="9">
        <v>5776124.2000000002</v>
      </c>
      <c r="F12" s="9">
        <v>0</v>
      </c>
      <c r="G12" s="9">
        <v>5201062.357268923</v>
      </c>
      <c r="H12" s="9">
        <v>3023612.73697457</v>
      </c>
      <c r="I12" s="62">
        <f t="shared" si="4"/>
        <v>22028912.499473311</v>
      </c>
      <c r="L12" s="258" t="s">
        <v>39</v>
      </c>
      <c r="M12" s="249">
        <f t="shared" si="0"/>
        <v>18112997.234808952</v>
      </c>
      <c r="N12" s="249">
        <f t="shared" si="1"/>
        <v>77841174.790000007</v>
      </c>
      <c r="O12" s="249">
        <f t="shared" si="2"/>
        <v>0</v>
      </c>
      <c r="P12" s="211">
        <f t="shared" si="3"/>
        <v>69132559.446972609</v>
      </c>
      <c r="Q12" s="208">
        <f t="shared" si="5"/>
        <v>165086731.47178155</v>
      </c>
    </row>
    <row r="13" spans="1:17">
      <c r="A13" s="13" t="s">
        <v>8</v>
      </c>
      <c r="B13" s="64" t="s">
        <v>8</v>
      </c>
      <c r="C13" s="9">
        <v>3781440.8167129545</v>
      </c>
      <c r="D13" s="9">
        <v>1202211.9610582804</v>
      </c>
      <c r="E13" s="9">
        <v>3542810.45</v>
      </c>
      <c r="F13" s="9">
        <v>0</v>
      </c>
      <c r="G13" s="9">
        <v>1470245.2649857672</v>
      </c>
      <c r="H13" s="9">
        <v>1503973.8146353802</v>
      </c>
      <c r="I13" s="62">
        <f t="shared" si="4"/>
        <v>11500682.307392381</v>
      </c>
      <c r="L13" s="258" t="s">
        <v>45</v>
      </c>
      <c r="M13" s="249">
        <f t="shared" si="0"/>
        <v>2299067.4649870722</v>
      </c>
      <c r="N13" s="249">
        <f t="shared" si="1"/>
        <v>10527748.359999999</v>
      </c>
      <c r="O13" s="249">
        <f t="shared" si="2"/>
        <v>9741093.1909087617</v>
      </c>
      <c r="P13" s="211">
        <f t="shared" si="3"/>
        <v>8020199.2774905432</v>
      </c>
      <c r="Q13" s="208">
        <f t="shared" si="5"/>
        <v>30588108.293386377</v>
      </c>
    </row>
    <row r="14" spans="1:17">
      <c r="A14" s="13" t="s">
        <v>194</v>
      </c>
      <c r="B14" s="64" t="s">
        <v>9</v>
      </c>
      <c r="C14" s="9">
        <v>10078303.932535332</v>
      </c>
      <c r="D14" s="9">
        <v>2831639.3110679695</v>
      </c>
      <c r="E14" s="9">
        <v>11301342.189999999</v>
      </c>
      <c r="F14" s="9">
        <v>10807381.677791363</v>
      </c>
      <c r="G14" s="9">
        <v>4000944.8289309465</v>
      </c>
      <c r="H14" s="9">
        <v>2079827.3052378078</v>
      </c>
      <c r="I14" s="62">
        <f t="shared" si="4"/>
        <v>41099439.245563418</v>
      </c>
      <c r="L14" s="258" t="s">
        <v>46</v>
      </c>
      <c r="M14" s="249">
        <f t="shared" si="0"/>
        <v>7171476.2695088647</v>
      </c>
      <c r="N14" s="249">
        <f t="shared" si="1"/>
        <v>25672427.239999998</v>
      </c>
      <c r="O14" s="249">
        <f t="shared" si="2"/>
        <v>0</v>
      </c>
      <c r="P14" s="211">
        <f t="shared" si="3"/>
        <v>26849447.041264139</v>
      </c>
      <c r="Q14" s="208">
        <f t="shared" si="5"/>
        <v>59693350.550773002</v>
      </c>
    </row>
    <row r="15" spans="1:17">
      <c r="A15" s="13" t="s">
        <v>195</v>
      </c>
      <c r="B15" s="64" t="s">
        <v>10</v>
      </c>
      <c r="C15" s="9">
        <v>25300839.565292563</v>
      </c>
      <c r="D15" s="9">
        <v>6770746.0440991595</v>
      </c>
      <c r="E15" s="9">
        <v>9031679.4000000004</v>
      </c>
      <c r="F15" s="9">
        <v>9994317.4785233811</v>
      </c>
      <c r="G15" s="9">
        <v>10639564.233837573</v>
      </c>
      <c r="H15" s="9">
        <v>0</v>
      </c>
      <c r="I15" s="62">
        <f t="shared" si="4"/>
        <v>61737146.721752681</v>
      </c>
      <c r="L15" s="258" t="s">
        <v>47</v>
      </c>
      <c r="M15" s="249">
        <f t="shared" si="0"/>
        <v>2978844.7984219203</v>
      </c>
      <c r="N15" s="249">
        <f t="shared" si="1"/>
        <v>42048535.149999999</v>
      </c>
      <c r="O15" s="249">
        <f t="shared" si="2"/>
        <v>0</v>
      </c>
      <c r="P15" s="211">
        <f t="shared" si="3"/>
        <v>10647174.219240803</v>
      </c>
      <c r="Q15" s="208">
        <f t="shared" si="5"/>
        <v>55674554.167662725</v>
      </c>
    </row>
    <row r="16" spans="1:17">
      <c r="A16" s="13" t="s">
        <v>189</v>
      </c>
      <c r="B16" s="64" t="s">
        <v>189</v>
      </c>
      <c r="C16" s="9">
        <v>4566723.7352289231</v>
      </c>
      <c r="D16" s="9">
        <v>1405418.1355279372</v>
      </c>
      <c r="E16" s="9">
        <v>5101028.28</v>
      </c>
      <c r="F16" s="9">
        <v>0</v>
      </c>
      <c r="G16" s="9">
        <v>4073294.5275232112</v>
      </c>
      <c r="H16" s="9">
        <v>0</v>
      </c>
      <c r="I16" s="62">
        <f t="shared" si="4"/>
        <v>15146464.678280074</v>
      </c>
      <c r="L16" s="258" t="s">
        <v>48</v>
      </c>
      <c r="M16" s="249">
        <f t="shared" si="0"/>
        <v>5586277.389873567</v>
      </c>
      <c r="N16" s="249">
        <f t="shared" si="1"/>
        <v>17098937.399999999</v>
      </c>
      <c r="O16" s="249">
        <f t="shared" si="2"/>
        <v>17383623.776573174</v>
      </c>
      <c r="P16" s="211">
        <f t="shared" si="3"/>
        <v>20723503.251036789</v>
      </c>
      <c r="Q16" s="208">
        <f t="shared" si="5"/>
        <v>60792341.817483529</v>
      </c>
    </row>
    <row r="17" spans="1:17" ht="13.8" thickBot="1">
      <c r="A17" s="13" t="s">
        <v>12</v>
      </c>
      <c r="B17" s="64" t="s">
        <v>12</v>
      </c>
      <c r="C17" s="9">
        <v>5119559.4946625624</v>
      </c>
      <c r="D17" s="9">
        <v>1548474.3986093211</v>
      </c>
      <c r="E17" s="9">
        <v>5697087.5800000001</v>
      </c>
      <c r="F17" s="9">
        <v>0</v>
      </c>
      <c r="G17" s="9">
        <v>5069029.336094101</v>
      </c>
      <c r="H17" s="9">
        <v>494102.94496419467</v>
      </c>
      <c r="I17" s="62">
        <f t="shared" si="4"/>
        <v>17928253.754330181</v>
      </c>
      <c r="L17" s="258" t="s">
        <v>49</v>
      </c>
      <c r="M17" s="249">
        <f t="shared" si="0"/>
        <v>1700453.7754645273</v>
      </c>
      <c r="N17" s="249">
        <f t="shared" si="1"/>
        <v>12351398.9</v>
      </c>
      <c r="O17" s="249">
        <f t="shared" si="2"/>
        <v>10133382.321452726</v>
      </c>
      <c r="P17" s="211">
        <f t="shared" si="3"/>
        <v>5706878.3048442658</v>
      </c>
      <c r="Q17" s="208">
        <f t="shared" si="5"/>
        <v>29892113.301761523</v>
      </c>
    </row>
    <row r="18" spans="1:17" ht="13.8" thickBot="1">
      <c r="A18" s="13" t="s">
        <v>196</v>
      </c>
      <c r="B18" s="64" t="s">
        <v>13</v>
      </c>
      <c r="C18" s="9">
        <v>17674054.036210187</v>
      </c>
      <c r="D18" s="9">
        <v>4797177.1884385701</v>
      </c>
      <c r="E18" s="9">
        <v>7439228.0999999996</v>
      </c>
      <c r="F18" s="9">
        <v>9019705.8356857095</v>
      </c>
      <c r="G18" s="9">
        <v>7979326.9282206465</v>
      </c>
      <c r="H18" s="9">
        <v>0</v>
      </c>
      <c r="I18" s="62">
        <f t="shared" si="4"/>
        <v>46909492.088555112</v>
      </c>
      <c r="L18" s="259" t="s">
        <v>129</v>
      </c>
      <c r="M18" s="260">
        <f>SUM(M6:M17)</f>
        <v>85350000</v>
      </c>
      <c r="N18" s="260">
        <f>SUM(N6:N17)</f>
        <v>312035537.77999997</v>
      </c>
      <c r="O18" s="260">
        <f>SUM(O6:O17)</f>
        <v>143372205.94586584</v>
      </c>
      <c r="P18" s="261">
        <f>SUM(P6:P17)</f>
        <v>319458424.54579198</v>
      </c>
      <c r="Q18" s="256">
        <f>SUM(Q6:Q17)</f>
        <v>860216168.27165782</v>
      </c>
    </row>
    <row r="19" spans="1:17">
      <c r="A19" s="13" t="s">
        <v>14</v>
      </c>
      <c r="B19" s="64" t="s">
        <v>14</v>
      </c>
      <c r="C19" s="9">
        <v>10702987.214842148</v>
      </c>
      <c r="D19" s="9">
        <v>2993287.4216528879</v>
      </c>
      <c r="E19" s="9">
        <v>9528922.0099999998</v>
      </c>
      <c r="F19" s="9">
        <v>0</v>
      </c>
      <c r="G19" s="9">
        <v>11470222.812779348</v>
      </c>
      <c r="H19" s="9">
        <v>7561413.6032698527</v>
      </c>
      <c r="I19" s="62">
        <f t="shared" si="4"/>
        <v>42256833.062544234</v>
      </c>
      <c r="L19" s="258" t="s">
        <v>1</v>
      </c>
      <c r="M19" s="249">
        <f t="shared" ref="M19:M57" si="6">VLOOKUP(L19,$B$6:$G$56,3,FALSE)</f>
        <v>1164266.1491907474</v>
      </c>
      <c r="N19" s="249">
        <f t="shared" ref="N19:N57" si="7">VLOOKUP(L19,$B$6:$G$56,4,FALSE)</f>
        <v>3133486.17</v>
      </c>
      <c r="O19" s="249">
        <f t="shared" ref="O19:O57" si="8">VLOOKUP(L19,$B$6:$G$56,5,FALSE)</f>
        <v>0</v>
      </c>
      <c r="P19" s="211">
        <f t="shared" ref="P19:P57" si="9">VLOOKUP(L19,$B$6:$G$56,2,FALSE)</f>
        <v>3634800.5978979315</v>
      </c>
      <c r="Q19" s="208">
        <f t="shared" si="5"/>
        <v>7932552.9170886781</v>
      </c>
    </row>
    <row r="20" spans="1:17">
      <c r="A20" s="13" t="s">
        <v>15</v>
      </c>
      <c r="B20" s="64" t="s">
        <v>15</v>
      </c>
      <c r="C20" s="9">
        <v>3290292.1362277023</v>
      </c>
      <c r="D20" s="9">
        <v>1075118.3466373291</v>
      </c>
      <c r="E20" s="9">
        <v>3657728.35</v>
      </c>
      <c r="F20" s="9">
        <v>0</v>
      </c>
      <c r="G20" s="9">
        <v>1662219.0344746455</v>
      </c>
      <c r="H20" s="9">
        <v>965586.7737256519</v>
      </c>
      <c r="I20" s="62">
        <f t="shared" si="4"/>
        <v>10650944.641065327</v>
      </c>
      <c r="L20" s="258" t="s">
        <v>2</v>
      </c>
      <c r="M20" s="249">
        <f t="shared" si="6"/>
        <v>1186801.6531819459</v>
      </c>
      <c r="N20" s="249">
        <f t="shared" si="7"/>
        <v>3504850.52</v>
      </c>
      <c r="O20" s="249">
        <f t="shared" si="8"/>
        <v>0</v>
      </c>
      <c r="P20" s="211">
        <f t="shared" si="9"/>
        <v>3721888.2387662423</v>
      </c>
      <c r="Q20" s="208">
        <f t="shared" si="5"/>
        <v>8413540.4119481873</v>
      </c>
    </row>
    <row r="21" spans="1:17">
      <c r="A21" s="13" t="s">
        <v>197</v>
      </c>
      <c r="B21" s="64" t="s">
        <v>16</v>
      </c>
      <c r="C21" s="9">
        <v>3694993.5261451462</v>
      </c>
      <c r="D21" s="9">
        <v>1179842.159302311</v>
      </c>
      <c r="E21" s="9">
        <v>3329926.12</v>
      </c>
      <c r="F21" s="9">
        <v>0</v>
      </c>
      <c r="G21" s="9">
        <v>1114615.6617491418</v>
      </c>
      <c r="H21" s="9">
        <v>203709.88964086445</v>
      </c>
      <c r="I21" s="62">
        <f t="shared" si="4"/>
        <v>9523087.3568374626</v>
      </c>
      <c r="L21" s="258" t="s">
        <v>3</v>
      </c>
      <c r="M21" s="249">
        <f t="shared" si="6"/>
        <v>1077714.3483225896</v>
      </c>
      <c r="N21" s="249">
        <f t="shared" si="7"/>
        <v>3726741.57</v>
      </c>
      <c r="O21" s="249">
        <f t="shared" si="8"/>
        <v>0</v>
      </c>
      <c r="P21" s="211">
        <f t="shared" si="9"/>
        <v>3300324.2909355713</v>
      </c>
      <c r="Q21" s="208">
        <f t="shared" si="5"/>
        <v>8104780.2092581606</v>
      </c>
    </row>
    <row r="22" spans="1:17">
      <c r="A22" s="13" t="s">
        <v>17</v>
      </c>
      <c r="B22" s="64" t="s">
        <v>17</v>
      </c>
      <c r="C22" s="9">
        <v>11730749.447148316</v>
      </c>
      <c r="D22" s="9">
        <v>3259239.5091960789</v>
      </c>
      <c r="E22" s="9">
        <v>9076729.6300000008</v>
      </c>
      <c r="F22" s="9">
        <v>0</v>
      </c>
      <c r="G22" s="9">
        <v>10714821.975123702</v>
      </c>
      <c r="H22" s="9">
        <v>3055885.6072130613</v>
      </c>
      <c r="I22" s="62">
        <f t="shared" si="4"/>
        <v>37837426.16868116</v>
      </c>
      <c r="L22" s="258" t="s">
        <v>4</v>
      </c>
      <c r="M22" s="249">
        <f t="shared" si="6"/>
        <v>2949155.3930034572</v>
      </c>
      <c r="N22" s="249">
        <f t="shared" si="7"/>
        <v>7665104.1799999997</v>
      </c>
      <c r="O22" s="249">
        <f t="shared" si="8"/>
        <v>0</v>
      </c>
      <c r="P22" s="211">
        <f t="shared" si="9"/>
        <v>10532440.584808372</v>
      </c>
      <c r="Q22" s="208">
        <f t="shared" si="5"/>
        <v>21146700.157811828</v>
      </c>
    </row>
    <row r="23" spans="1:17">
      <c r="A23" s="13" t="s">
        <v>198</v>
      </c>
      <c r="B23" s="64" t="s">
        <v>18</v>
      </c>
      <c r="C23" s="9">
        <v>25981908.282226115</v>
      </c>
      <c r="D23" s="9">
        <v>6946984.9068781547</v>
      </c>
      <c r="E23" s="9">
        <v>17931628.760000002</v>
      </c>
      <c r="F23" s="9">
        <v>19432331.817890011</v>
      </c>
      <c r="G23" s="9">
        <v>12007449.466503495</v>
      </c>
      <c r="H23" s="9">
        <v>0</v>
      </c>
      <c r="I23" s="62">
        <f t="shared" si="4"/>
        <v>82300303.233497784</v>
      </c>
      <c r="L23" s="258" t="s">
        <v>5</v>
      </c>
      <c r="M23" s="249">
        <f t="shared" si="6"/>
        <v>1995870.433728707</v>
      </c>
      <c r="N23" s="249">
        <f t="shared" si="7"/>
        <v>6113138.6200000001</v>
      </c>
      <c r="O23" s="249">
        <f t="shared" si="8"/>
        <v>0</v>
      </c>
      <c r="P23" s="211">
        <f t="shared" si="9"/>
        <v>6848505.3060187306</v>
      </c>
      <c r="Q23" s="208">
        <f t="shared" si="5"/>
        <v>14957514.359747438</v>
      </c>
    </row>
    <row r="24" spans="1:17">
      <c r="A24" s="13" t="s">
        <v>19</v>
      </c>
      <c r="B24" s="64" t="s">
        <v>19</v>
      </c>
      <c r="C24" s="9">
        <v>4175256.2515218593</v>
      </c>
      <c r="D24" s="9">
        <v>1304118.8357243626</v>
      </c>
      <c r="E24" s="9">
        <v>4493475.45</v>
      </c>
      <c r="F24" s="9">
        <v>0</v>
      </c>
      <c r="G24" s="9">
        <v>3058359.4497591765</v>
      </c>
      <c r="H24" s="9">
        <v>0</v>
      </c>
      <c r="I24" s="62">
        <f t="shared" si="4"/>
        <v>13031209.9870054</v>
      </c>
      <c r="L24" s="258" t="s">
        <v>7</v>
      </c>
      <c r="M24" s="249">
        <f t="shared" si="6"/>
        <v>1828069.3035197323</v>
      </c>
      <c r="N24" s="249">
        <f t="shared" si="7"/>
        <v>5776124.2000000002</v>
      </c>
      <c r="O24" s="249">
        <f t="shared" si="8"/>
        <v>0</v>
      </c>
      <c r="P24" s="211">
        <f t="shared" si="9"/>
        <v>6200043.9017100837</v>
      </c>
      <c r="Q24" s="208">
        <f t="shared" si="5"/>
        <v>13804237.405229816</v>
      </c>
    </row>
    <row r="25" spans="1:17">
      <c r="A25" s="13" t="s">
        <v>20</v>
      </c>
      <c r="B25" s="64" t="s">
        <v>20</v>
      </c>
      <c r="C25" s="9">
        <v>30842532.269772224</v>
      </c>
      <c r="D25" s="9">
        <v>8204759.3761245646</v>
      </c>
      <c r="E25" s="9">
        <v>21751610.190000001</v>
      </c>
      <c r="F25" s="9">
        <v>23127800.437401839</v>
      </c>
      <c r="G25" s="9">
        <v>16620326.859381488</v>
      </c>
      <c r="H25" s="9">
        <v>0</v>
      </c>
      <c r="I25" s="62">
        <f t="shared" si="4"/>
        <v>100547029.1326801</v>
      </c>
      <c r="L25" s="258" t="s">
        <v>8</v>
      </c>
      <c r="M25" s="249">
        <f t="shared" si="6"/>
        <v>1202211.9610582804</v>
      </c>
      <c r="N25" s="249">
        <f t="shared" si="7"/>
        <v>3542810.45</v>
      </c>
      <c r="O25" s="249">
        <f t="shared" si="8"/>
        <v>0</v>
      </c>
      <c r="P25" s="211">
        <f t="shared" si="9"/>
        <v>3781440.8167129545</v>
      </c>
      <c r="Q25" s="208">
        <f t="shared" si="5"/>
        <v>8526463.2277712356</v>
      </c>
    </row>
    <row r="26" spans="1:17">
      <c r="A26" s="13" t="s">
        <v>200</v>
      </c>
      <c r="B26" s="64" t="s">
        <v>21</v>
      </c>
      <c r="C26" s="9">
        <v>6011567.4632622451</v>
      </c>
      <c r="D26" s="9">
        <v>1779297.6122838783</v>
      </c>
      <c r="E26" s="9">
        <v>5580952.8300000001</v>
      </c>
      <c r="F26" s="9">
        <v>0</v>
      </c>
      <c r="G26" s="9">
        <v>4875022.774231459</v>
      </c>
      <c r="H26" s="9">
        <v>160782.18650673423</v>
      </c>
      <c r="I26" s="62">
        <f t="shared" si="4"/>
        <v>18407622.866284315</v>
      </c>
      <c r="L26" s="258" t="s">
        <v>10</v>
      </c>
      <c r="M26" s="249">
        <f t="shared" si="6"/>
        <v>6770746.0440991595</v>
      </c>
      <c r="N26" s="249">
        <f t="shared" si="7"/>
        <v>9031679.4000000004</v>
      </c>
      <c r="O26" s="249">
        <f t="shared" si="8"/>
        <v>9994317.4785233811</v>
      </c>
      <c r="P26" s="211">
        <f t="shared" si="9"/>
        <v>25300839.565292563</v>
      </c>
      <c r="Q26" s="208">
        <f t="shared" si="5"/>
        <v>51097582.487915099</v>
      </c>
    </row>
    <row r="27" spans="1:17">
      <c r="A27" s="13" t="s">
        <v>22</v>
      </c>
      <c r="B27" s="64" t="s">
        <v>22</v>
      </c>
      <c r="C27" s="9">
        <v>3385917.7811027104</v>
      </c>
      <c r="D27" s="9">
        <v>1099863.2137649197</v>
      </c>
      <c r="E27" s="9">
        <v>3243351.66</v>
      </c>
      <c r="F27" s="9">
        <v>0</v>
      </c>
      <c r="G27" s="9">
        <v>969990.43592066725</v>
      </c>
      <c r="H27" s="9">
        <v>1609276.8473508339</v>
      </c>
      <c r="I27" s="62">
        <f t="shared" si="4"/>
        <v>10308399.938139131</v>
      </c>
      <c r="L27" s="258" t="s">
        <v>189</v>
      </c>
      <c r="M27" s="249">
        <f t="shared" si="6"/>
        <v>1405418.1355279372</v>
      </c>
      <c r="N27" s="249">
        <f t="shared" si="7"/>
        <v>5101028.28</v>
      </c>
      <c r="O27" s="249">
        <f t="shared" si="8"/>
        <v>0</v>
      </c>
      <c r="P27" s="211">
        <f t="shared" si="9"/>
        <v>4566723.7352289231</v>
      </c>
      <c r="Q27" s="208">
        <f t="shared" si="5"/>
        <v>11073170.150756862</v>
      </c>
    </row>
    <row r="28" spans="1:17">
      <c r="A28" s="13" t="s">
        <v>23</v>
      </c>
      <c r="B28" s="64" t="s">
        <v>23</v>
      </c>
      <c r="C28" s="9">
        <v>4340893.5292517841</v>
      </c>
      <c r="D28" s="9">
        <v>1346980.480570368</v>
      </c>
      <c r="E28" s="9">
        <v>4327252.8600000003</v>
      </c>
      <c r="F28" s="9">
        <v>0</v>
      </c>
      <c r="G28" s="9">
        <v>2780679.6552892257</v>
      </c>
      <c r="H28" s="9">
        <v>1303309.7319823699</v>
      </c>
      <c r="I28" s="62">
        <f t="shared" si="4"/>
        <v>14099116.257093746</v>
      </c>
      <c r="L28" s="258" t="s">
        <v>12</v>
      </c>
      <c r="M28" s="249">
        <f t="shared" si="6"/>
        <v>1548474.3986093211</v>
      </c>
      <c r="N28" s="249">
        <f t="shared" si="7"/>
        <v>5697087.5800000001</v>
      </c>
      <c r="O28" s="249">
        <f t="shared" si="8"/>
        <v>0</v>
      </c>
      <c r="P28" s="211">
        <f t="shared" si="9"/>
        <v>5119559.4946625624</v>
      </c>
      <c r="Q28" s="208">
        <f t="shared" si="5"/>
        <v>12365121.473271884</v>
      </c>
    </row>
    <row r="29" spans="1:17">
      <c r="A29" s="13" t="s">
        <v>24</v>
      </c>
      <c r="B29" s="64" t="s">
        <v>24</v>
      </c>
      <c r="C29" s="9">
        <v>24803714.282002624</v>
      </c>
      <c r="D29" s="9">
        <v>6642105.8754827334</v>
      </c>
      <c r="E29" s="9">
        <v>8685943.0199999996</v>
      </c>
      <c r="F29" s="9">
        <v>9875712.5928713474</v>
      </c>
      <c r="G29" s="9">
        <v>10062001.31197078</v>
      </c>
      <c r="H29" s="9">
        <v>0</v>
      </c>
      <c r="I29" s="62">
        <f t="shared" si="4"/>
        <v>60069477.082327485</v>
      </c>
      <c r="L29" s="258" t="s">
        <v>13</v>
      </c>
      <c r="M29" s="249">
        <f t="shared" si="6"/>
        <v>4797177.1884385701</v>
      </c>
      <c r="N29" s="249">
        <f t="shared" si="7"/>
        <v>7439228.0999999996</v>
      </c>
      <c r="O29" s="249">
        <f t="shared" si="8"/>
        <v>9019705.8356857095</v>
      </c>
      <c r="P29" s="211">
        <f t="shared" si="9"/>
        <v>17674054.036210187</v>
      </c>
      <c r="Q29" s="208">
        <f t="shared" si="5"/>
        <v>38930165.160334468</v>
      </c>
    </row>
    <row r="30" spans="1:17">
      <c r="A30" s="13" t="s">
        <v>25</v>
      </c>
      <c r="B30" s="64" t="s">
        <v>25</v>
      </c>
      <c r="C30" s="9">
        <v>40211650.000266239</v>
      </c>
      <c r="D30" s="9">
        <v>10629188.237721926</v>
      </c>
      <c r="E30" s="9">
        <v>25819930.120000001</v>
      </c>
      <c r="F30" s="9">
        <v>0</v>
      </c>
      <c r="G30" s="9">
        <v>21533089.225419503</v>
      </c>
      <c r="H30" s="9">
        <v>0</v>
      </c>
      <c r="I30" s="62">
        <f t="shared" si="4"/>
        <v>98193857.58340767</v>
      </c>
      <c r="L30" s="258" t="s">
        <v>14</v>
      </c>
      <c r="M30" s="249">
        <f t="shared" si="6"/>
        <v>2993287.4216528879</v>
      </c>
      <c r="N30" s="249">
        <f t="shared" si="7"/>
        <v>9528922.0099999998</v>
      </c>
      <c r="O30" s="249">
        <f t="shared" si="8"/>
        <v>0</v>
      </c>
      <c r="P30" s="211">
        <f t="shared" si="9"/>
        <v>10702987.214842148</v>
      </c>
      <c r="Q30" s="208">
        <f t="shared" si="5"/>
        <v>23225196.646495037</v>
      </c>
    </row>
    <row r="31" spans="1:17">
      <c r="A31" s="13" t="s">
        <v>201</v>
      </c>
      <c r="B31" s="64" t="s">
        <v>26</v>
      </c>
      <c r="C31" s="9">
        <v>3418148.7462279918</v>
      </c>
      <c r="D31" s="9">
        <v>1108203.5596047996</v>
      </c>
      <c r="E31" s="9">
        <v>3270671.09</v>
      </c>
      <c r="F31" s="9">
        <v>0</v>
      </c>
      <c r="G31" s="9">
        <v>1015628.3716966492</v>
      </c>
      <c r="H31" s="9">
        <v>1400552.1969527467</v>
      </c>
      <c r="I31" s="62">
        <f t="shared" si="4"/>
        <v>10213203.964482188</v>
      </c>
      <c r="L31" s="258" t="s">
        <v>15</v>
      </c>
      <c r="M31" s="249">
        <f t="shared" si="6"/>
        <v>1075118.3466373291</v>
      </c>
      <c r="N31" s="249">
        <f t="shared" si="7"/>
        <v>3657728.35</v>
      </c>
      <c r="O31" s="249">
        <f t="shared" si="8"/>
        <v>0</v>
      </c>
      <c r="P31" s="211">
        <f t="shared" si="9"/>
        <v>3290292.1362277023</v>
      </c>
      <c r="Q31" s="208">
        <f t="shared" si="5"/>
        <v>8023138.8328650314</v>
      </c>
    </row>
    <row r="32" spans="1:17">
      <c r="A32" s="13" t="s">
        <v>27</v>
      </c>
      <c r="B32" s="64" t="s">
        <v>27</v>
      </c>
      <c r="C32" s="9">
        <v>6433558.3112932499</v>
      </c>
      <c r="D32" s="9">
        <v>1888495.3853000544</v>
      </c>
      <c r="E32" s="9">
        <v>3815699.12</v>
      </c>
      <c r="F32" s="9">
        <v>0</v>
      </c>
      <c r="G32" s="9">
        <v>1926113.909807907</v>
      </c>
      <c r="H32" s="9">
        <v>597561.13833998377</v>
      </c>
      <c r="I32" s="62">
        <f t="shared" si="4"/>
        <v>14661427.864741195</v>
      </c>
      <c r="L32" s="258" t="s">
        <v>16</v>
      </c>
      <c r="M32" s="249">
        <f t="shared" si="6"/>
        <v>1179842.159302311</v>
      </c>
      <c r="N32" s="249">
        <f t="shared" si="7"/>
        <v>3329926.12</v>
      </c>
      <c r="O32" s="249">
        <f t="shared" si="8"/>
        <v>0</v>
      </c>
      <c r="P32" s="211">
        <f t="shared" si="9"/>
        <v>3694993.5261451462</v>
      </c>
      <c r="Q32" s="208">
        <f t="shared" si="5"/>
        <v>8204761.8054474574</v>
      </c>
    </row>
    <row r="33" spans="1:17">
      <c r="A33" s="13" t="s">
        <v>28</v>
      </c>
      <c r="B33" s="64" t="s">
        <v>28</v>
      </c>
      <c r="C33" s="9">
        <v>3295841.8388320552</v>
      </c>
      <c r="D33" s="9">
        <v>1076554.4326759838</v>
      </c>
      <c r="E33" s="9">
        <v>3521482.98</v>
      </c>
      <c r="F33" s="9">
        <v>0</v>
      </c>
      <c r="G33" s="9">
        <v>1434617.0971836334</v>
      </c>
      <c r="H33" s="9">
        <v>777725.66762956302</v>
      </c>
      <c r="I33" s="62">
        <f t="shared" si="4"/>
        <v>10106222.016321234</v>
      </c>
      <c r="L33" s="258" t="s">
        <v>17</v>
      </c>
      <c r="M33" s="249">
        <f t="shared" si="6"/>
        <v>3259239.5091960789</v>
      </c>
      <c r="N33" s="249">
        <f t="shared" si="7"/>
        <v>9076729.6300000008</v>
      </c>
      <c r="O33" s="249">
        <f t="shared" si="8"/>
        <v>0</v>
      </c>
      <c r="P33" s="211">
        <f t="shared" si="9"/>
        <v>11730749.447148316</v>
      </c>
      <c r="Q33" s="208">
        <f t="shared" si="5"/>
        <v>24066718.586344395</v>
      </c>
    </row>
    <row r="34" spans="1:17">
      <c r="A34" s="13" t="s">
        <v>29</v>
      </c>
      <c r="B34" s="64" t="s">
        <v>29</v>
      </c>
      <c r="C34" s="9">
        <v>4499700.4037763504</v>
      </c>
      <c r="D34" s="9">
        <v>1388074.6349072598</v>
      </c>
      <c r="E34" s="9">
        <v>3684977.98</v>
      </c>
      <c r="F34" s="9">
        <v>0</v>
      </c>
      <c r="G34" s="9">
        <v>1707740.3481501609</v>
      </c>
      <c r="H34" s="9">
        <v>129719.15557216387</v>
      </c>
      <c r="I34" s="62">
        <f t="shared" si="4"/>
        <v>11410212.522405934</v>
      </c>
      <c r="L34" s="258" t="s">
        <v>19</v>
      </c>
      <c r="M34" s="249">
        <f t="shared" si="6"/>
        <v>1304118.8357243626</v>
      </c>
      <c r="N34" s="249">
        <f t="shared" si="7"/>
        <v>4493475.45</v>
      </c>
      <c r="O34" s="249">
        <f t="shared" si="8"/>
        <v>0</v>
      </c>
      <c r="P34" s="211">
        <f t="shared" si="9"/>
        <v>4175256.2515218593</v>
      </c>
      <c r="Q34" s="208">
        <f t="shared" si="5"/>
        <v>9972850.5372462217</v>
      </c>
    </row>
    <row r="35" spans="1:17">
      <c r="A35" s="13" t="s">
        <v>30</v>
      </c>
      <c r="B35" s="64" t="s">
        <v>30</v>
      </c>
      <c r="C35" s="9">
        <v>3703958.4303521784</v>
      </c>
      <c r="D35" s="9">
        <v>1182161.9905955228</v>
      </c>
      <c r="E35" s="9">
        <v>3723138.72</v>
      </c>
      <c r="F35" s="9">
        <v>0</v>
      </c>
      <c r="G35" s="9">
        <v>1771489.0135240941</v>
      </c>
      <c r="H35" s="9">
        <v>640443.69791075634</v>
      </c>
      <c r="I35" s="62">
        <f t="shared" si="4"/>
        <v>11021191.852382552</v>
      </c>
      <c r="L35" s="258" t="s">
        <v>21</v>
      </c>
      <c r="M35" s="249">
        <f t="shared" si="6"/>
        <v>1779297.6122838783</v>
      </c>
      <c r="N35" s="249">
        <f t="shared" si="7"/>
        <v>5580952.8300000001</v>
      </c>
      <c r="O35" s="249">
        <f t="shared" si="8"/>
        <v>0</v>
      </c>
      <c r="P35" s="211">
        <f t="shared" si="9"/>
        <v>6011567.4632622451</v>
      </c>
      <c r="Q35" s="208">
        <f t="shared" si="5"/>
        <v>13371817.905546123</v>
      </c>
    </row>
    <row r="36" spans="1:17">
      <c r="A36" s="13" t="s">
        <v>202</v>
      </c>
      <c r="B36" s="64" t="s">
        <v>31</v>
      </c>
      <c r="C36" s="9">
        <v>30281877.969713636</v>
      </c>
      <c r="D36" s="9">
        <v>8059679.9240843095</v>
      </c>
      <c r="E36" s="9">
        <v>20539885.899999999</v>
      </c>
      <c r="F36" s="9">
        <v>22246066.818953641</v>
      </c>
      <c r="G36" s="9">
        <v>15157090.536375064</v>
      </c>
      <c r="H36" s="9">
        <v>0</v>
      </c>
      <c r="I36" s="62">
        <f t="shared" si="4"/>
        <v>96284601.149126649</v>
      </c>
      <c r="L36" s="258" t="s">
        <v>22</v>
      </c>
      <c r="M36" s="249">
        <f t="shared" si="6"/>
        <v>1099863.2137649197</v>
      </c>
      <c r="N36" s="249">
        <f t="shared" si="7"/>
        <v>3243351.66</v>
      </c>
      <c r="O36" s="249">
        <f t="shared" si="8"/>
        <v>0</v>
      </c>
      <c r="P36" s="211">
        <f t="shared" si="9"/>
        <v>3385917.7811027104</v>
      </c>
      <c r="Q36" s="208">
        <f t="shared" si="5"/>
        <v>7729132.6548676305</v>
      </c>
    </row>
    <row r="37" spans="1:17">
      <c r="A37" s="13" t="s">
        <v>32</v>
      </c>
      <c r="B37" s="64" t="s">
        <v>32</v>
      </c>
      <c r="C37" s="9">
        <v>4142171.4859959083</v>
      </c>
      <c r="D37" s="9">
        <v>1295557.5535708438</v>
      </c>
      <c r="E37" s="9">
        <v>5199408.5199999996</v>
      </c>
      <c r="F37" s="9">
        <v>0</v>
      </c>
      <c r="G37" s="9">
        <v>4237641.6509963283</v>
      </c>
      <c r="H37" s="9">
        <v>641730.82713421714</v>
      </c>
      <c r="I37" s="62">
        <f t="shared" si="4"/>
        <v>15516510.037697297</v>
      </c>
      <c r="L37" s="258" t="s">
        <v>23</v>
      </c>
      <c r="M37" s="249">
        <f t="shared" si="6"/>
        <v>1346980.480570368</v>
      </c>
      <c r="N37" s="249">
        <f t="shared" si="7"/>
        <v>4327252.8600000003</v>
      </c>
      <c r="O37" s="249">
        <f t="shared" si="8"/>
        <v>0</v>
      </c>
      <c r="P37" s="211">
        <f t="shared" si="9"/>
        <v>4340893.5292517841</v>
      </c>
      <c r="Q37" s="208">
        <f t="shared" si="5"/>
        <v>10015126.869822152</v>
      </c>
    </row>
    <row r="38" spans="1:17">
      <c r="A38" s="13" t="s">
        <v>33</v>
      </c>
      <c r="B38" s="64" t="s">
        <v>33</v>
      </c>
      <c r="C38" s="9">
        <v>21071966.180775475</v>
      </c>
      <c r="D38" s="9">
        <v>5676448.4826441873</v>
      </c>
      <c r="E38" s="9">
        <v>9637071</v>
      </c>
      <c r="F38" s="9">
        <v>0</v>
      </c>
      <c r="G38" s="9">
        <v>11650888.920644164</v>
      </c>
      <c r="H38" s="9">
        <v>2516022.2271560971</v>
      </c>
      <c r="I38" s="62">
        <f t="shared" si="4"/>
        <v>50552396.811219923</v>
      </c>
      <c r="L38" s="258" t="s">
        <v>24</v>
      </c>
      <c r="M38" s="249">
        <f t="shared" si="6"/>
        <v>6642105.8754827334</v>
      </c>
      <c r="N38" s="249">
        <f t="shared" si="7"/>
        <v>8685943.0199999996</v>
      </c>
      <c r="O38" s="249">
        <f t="shared" si="8"/>
        <v>9875712.5928713474</v>
      </c>
      <c r="P38" s="211">
        <f t="shared" si="9"/>
        <v>24803714.282002624</v>
      </c>
      <c r="Q38" s="208">
        <f t="shared" si="5"/>
        <v>50007475.7703567</v>
      </c>
    </row>
    <row r="39" spans="1:17">
      <c r="A39" s="13" t="s">
        <v>203</v>
      </c>
      <c r="B39" s="64" t="s">
        <v>34</v>
      </c>
      <c r="C39" s="9">
        <v>4092651.0627570646</v>
      </c>
      <c r="D39" s="9">
        <v>1282743.2473797698</v>
      </c>
      <c r="E39" s="9">
        <v>3961581.76</v>
      </c>
      <c r="F39" s="9">
        <v>0</v>
      </c>
      <c r="G39" s="9">
        <v>2169815.2031722297</v>
      </c>
      <c r="H39" s="9">
        <v>1005548.6397588453</v>
      </c>
      <c r="I39" s="62">
        <f t="shared" si="4"/>
        <v>12512339.913067909</v>
      </c>
      <c r="L39" s="258" t="s">
        <v>26</v>
      </c>
      <c r="M39" s="249">
        <f t="shared" si="6"/>
        <v>1108203.5596047996</v>
      </c>
      <c r="N39" s="249">
        <f t="shared" si="7"/>
        <v>3270671.09</v>
      </c>
      <c r="O39" s="249">
        <f t="shared" si="8"/>
        <v>0</v>
      </c>
      <c r="P39" s="211">
        <f t="shared" si="9"/>
        <v>3418148.7462279918</v>
      </c>
      <c r="Q39" s="208">
        <f t="shared" si="5"/>
        <v>7797023.395832791</v>
      </c>
    </row>
    <row r="40" spans="1:17">
      <c r="A40" s="13" t="s">
        <v>35</v>
      </c>
      <c r="B40" s="64" t="s">
        <v>35</v>
      </c>
      <c r="C40" s="9">
        <v>3316546.4985482963</v>
      </c>
      <c r="D40" s="9">
        <v>1081912.1382817344</v>
      </c>
      <c r="E40" s="9">
        <v>2902224.73</v>
      </c>
      <c r="F40" s="9">
        <v>0</v>
      </c>
      <c r="G40" s="9">
        <v>400127.75486680702</v>
      </c>
      <c r="H40" s="9">
        <v>2699345.1643851092</v>
      </c>
      <c r="I40" s="62">
        <f t="shared" si="4"/>
        <v>10400156.286081947</v>
      </c>
      <c r="L40" s="258" t="s">
        <v>27</v>
      </c>
      <c r="M40" s="249">
        <f t="shared" si="6"/>
        <v>1888495.3853000544</v>
      </c>
      <c r="N40" s="249">
        <f t="shared" si="7"/>
        <v>3815699.12</v>
      </c>
      <c r="O40" s="249">
        <f t="shared" si="8"/>
        <v>0</v>
      </c>
      <c r="P40" s="211">
        <f t="shared" si="9"/>
        <v>6433558.3112932499</v>
      </c>
      <c r="Q40" s="208">
        <f t="shared" si="5"/>
        <v>12137752.816593304</v>
      </c>
    </row>
    <row r="41" spans="1:17">
      <c r="A41" s="13" t="s">
        <v>36</v>
      </c>
      <c r="B41" s="64" t="s">
        <v>36</v>
      </c>
      <c r="C41" s="9">
        <v>4633320.1664811606</v>
      </c>
      <c r="D41" s="9">
        <v>1422651.1679917951</v>
      </c>
      <c r="E41" s="9">
        <v>4494836.6500000004</v>
      </c>
      <c r="F41" s="9">
        <v>0</v>
      </c>
      <c r="G41" s="9">
        <v>3060633.3644220917</v>
      </c>
      <c r="H41" s="9">
        <v>948814.38712733472</v>
      </c>
      <c r="I41" s="62">
        <f t="shared" si="4"/>
        <v>14560255.736022383</v>
      </c>
      <c r="L41" s="258" t="s">
        <v>28</v>
      </c>
      <c r="M41" s="249">
        <f t="shared" si="6"/>
        <v>1076554.4326759838</v>
      </c>
      <c r="N41" s="249">
        <f t="shared" si="7"/>
        <v>3521482.98</v>
      </c>
      <c r="O41" s="249">
        <f t="shared" si="8"/>
        <v>0</v>
      </c>
      <c r="P41" s="211">
        <f t="shared" si="9"/>
        <v>3295841.8388320552</v>
      </c>
      <c r="Q41" s="208">
        <f t="shared" si="5"/>
        <v>7893879.2515080394</v>
      </c>
    </row>
    <row r="42" spans="1:17">
      <c r="A42" s="13" t="s">
        <v>37</v>
      </c>
      <c r="B42" s="64" t="s">
        <v>37</v>
      </c>
      <c r="C42" s="9">
        <v>4290946.205812606</v>
      </c>
      <c r="D42" s="9">
        <v>1334055.7062224748</v>
      </c>
      <c r="E42" s="9">
        <v>5079801.93</v>
      </c>
      <c r="F42" s="9">
        <v>0</v>
      </c>
      <c r="G42" s="9">
        <v>4037835.2872767048</v>
      </c>
      <c r="H42" s="9">
        <v>0</v>
      </c>
      <c r="I42" s="62">
        <f t="shared" si="4"/>
        <v>14742639.129311785</v>
      </c>
      <c r="L42" s="258" t="s">
        <v>29</v>
      </c>
      <c r="M42" s="249">
        <f t="shared" si="6"/>
        <v>1388074.6349072598</v>
      </c>
      <c r="N42" s="249">
        <f t="shared" si="7"/>
        <v>3684977.98</v>
      </c>
      <c r="O42" s="249">
        <f t="shared" si="8"/>
        <v>0</v>
      </c>
      <c r="P42" s="211">
        <f t="shared" si="9"/>
        <v>4499700.4037763504</v>
      </c>
      <c r="Q42" s="208">
        <f t="shared" si="5"/>
        <v>9572753.0186836105</v>
      </c>
    </row>
    <row r="43" spans="1:17">
      <c r="A43" s="13" t="s">
        <v>38</v>
      </c>
      <c r="B43" s="64" t="s">
        <v>38</v>
      </c>
      <c r="C43" s="9">
        <v>17392513.35408935</v>
      </c>
      <c r="D43" s="9">
        <v>4724323.4390160423</v>
      </c>
      <c r="E43" s="9">
        <v>7907431.5300000003</v>
      </c>
      <c r="F43" s="9">
        <v>0</v>
      </c>
      <c r="G43" s="9">
        <v>8761474.6957567986</v>
      </c>
      <c r="H43" s="9">
        <v>9144122.2726853173</v>
      </c>
      <c r="I43" s="62">
        <f t="shared" si="4"/>
        <v>47929865.291547514</v>
      </c>
      <c r="L43" s="258" t="s">
        <v>30</v>
      </c>
      <c r="M43" s="249">
        <f t="shared" si="6"/>
        <v>1182161.9905955228</v>
      </c>
      <c r="N43" s="249">
        <f t="shared" si="7"/>
        <v>3723138.72</v>
      </c>
      <c r="O43" s="249">
        <f t="shared" si="8"/>
        <v>0</v>
      </c>
      <c r="P43" s="211">
        <f t="shared" si="9"/>
        <v>3703958.4303521784</v>
      </c>
      <c r="Q43" s="208">
        <f t="shared" si="5"/>
        <v>8609259.1409477014</v>
      </c>
    </row>
    <row r="44" spans="1:17">
      <c r="A44" s="13" t="s">
        <v>39</v>
      </c>
      <c r="B44" s="64" t="s">
        <v>39</v>
      </c>
      <c r="C44" s="9">
        <v>69132559.446972609</v>
      </c>
      <c r="D44" s="9">
        <v>18112997.234808952</v>
      </c>
      <c r="E44" s="9">
        <v>77841174.790000007</v>
      </c>
      <c r="F44" s="9">
        <v>0</v>
      </c>
      <c r="G44" s="9">
        <v>84352144.211345762</v>
      </c>
      <c r="H44" s="9">
        <v>0</v>
      </c>
      <c r="I44" s="62">
        <f t="shared" si="4"/>
        <v>249438875.68312731</v>
      </c>
      <c r="L44" s="258" t="s">
        <v>32</v>
      </c>
      <c r="M44" s="249">
        <f t="shared" si="6"/>
        <v>1295557.5535708438</v>
      </c>
      <c r="N44" s="249">
        <f t="shared" si="7"/>
        <v>5199408.5199999996</v>
      </c>
      <c r="O44" s="249">
        <f t="shared" si="8"/>
        <v>0</v>
      </c>
      <c r="P44" s="211">
        <f t="shared" si="9"/>
        <v>4142171.4859959083</v>
      </c>
      <c r="Q44" s="208">
        <f t="shared" si="5"/>
        <v>10637137.559566751</v>
      </c>
    </row>
    <row r="45" spans="1:17">
      <c r="A45" s="13" t="s">
        <v>204</v>
      </c>
      <c r="B45" s="64" t="s">
        <v>40</v>
      </c>
      <c r="C45" s="9">
        <v>3193385.79075169</v>
      </c>
      <c r="D45" s="9">
        <v>1050042.0750392794</v>
      </c>
      <c r="E45" s="9">
        <v>3878940.74</v>
      </c>
      <c r="F45" s="9">
        <v>0</v>
      </c>
      <c r="G45" s="9">
        <v>2031760.9157511813</v>
      </c>
      <c r="H45" s="9">
        <v>1523830.0615797767</v>
      </c>
      <c r="I45" s="62">
        <f t="shared" si="4"/>
        <v>11677959.583121927</v>
      </c>
      <c r="L45" s="258" t="s">
        <v>33</v>
      </c>
      <c r="M45" s="249">
        <f t="shared" si="6"/>
        <v>5676448.4826441873</v>
      </c>
      <c r="N45" s="249">
        <f t="shared" si="7"/>
        <v>9637071</v>
      </c>
      <c r="O45" s="249">
        <f t="shared" si="8"/>
        <v>0</v>
      </c>
      <c r="P45" s="211">
        <f t="shared" si="9"/>
        <v>21071966.180775475</v>
      </c>
      <c r="Q45" s="208">
        <f t="shared" si="5"/>
        <v>36385485.663419664</v>
      </c>
    </row>
    <row r="46" spans="1:17">
      <c r="A46" s="13" t="s">
        <v>205</v>
      </c>
      <c r="B46" s="64" t="s">
        <v>41</v>
      </c>
      <c r="C46" s="9">
        <v>34510357.58711642</v>
      </c>
      <c r="D46" s="9">
        <v>9153875.5911684223</v>
      </c>
      <c r="E46" s="9">
        <v>11469377.560000001</v>
      </c>
      <c r="F46" s="9">
        <v>11288374.500973731</v>
      </c>
      <c r="G46" s="9">
        <v>14711811.564027086</v>
      </c>
      <c r="H46" s="9">
        <v>0</v>
      </c>
      <c r="I46" s="62">
        <f t="shared" si="4"/>
        <v>81133796.803285658</v>
      </c>
      <c r="L46" s="258" t="s">
        <v>34</v>
      </c>
      <c r="M46" s="249">
        <f t="shared" si="6"/>
        <v>1282743.2473797698</v>
      </c>
      <c r="N46" s="249">
        <f t="shared" si="7"/>
        <v>3961581.76</v>
      </c>
      <c r="O46" s="249">
        <f t="shared" si="8"/>
        <v>0</v>
      </c>
      <c r="P46" s="211">
        <f t="shared" si="9"/>
        <v>4092651.0627570646</v>
      </c>
      <c r="Q46" s="208">
        <f t="shared" si="5"/>
        <v>9336976.0701368339</v>
      </c>
    </row>
    <row r="47" spans="1:17">
      <c r="A47" s="13" t="s">
        <v>206</v>
      </c>
      <c r="B47" s="64" t="s">
        <v>42</v>
      </c>
      <c r="C47" s="9">
        <v>4150282.5898022708</v>
      </c>
      <c r="D47" s="9">
        <v>1297656.4485504162</v>
      </c>
      <c r="E47" s="9">
        <v>4010015.27</v>
      </c>
      <c r="F47" s="9">
        <v>0</v>
      </c>
      <c r="G47" s="9">
        <v>2250724.8167878329</v>
      </c>
      <c r="H47" s="9">
        <v>0</v>
      </c>
      <c r="I47" s="62">
        <f t="shared" si="4"/>
        <v>11708679.12514052</v>
      </c>
      <c r="L47" s="258" t="s">
        <v>35</v>
      </c>
      <c r="M47" s="249">
        <f t="shared" si="6"/>
        <v>1081912.1382817344</v>
      </c>
      <c r="N47" s="249">
        <f t="shared" si="7"/>
        <v>2902224.73</v>
      </c>
      <c r="O47" s="249">
        <f t="shared" si="8"/>
        <v>0</v>
      </c>
      <c r="P47" s="211">
        <f t="shared" si="9"/>
        <v>3316546.4985482963</v>
      </c>
      <c r="Q47" s="208">
        <f t="shared" si="5"/>
        <v>7300683.3668300305</v>
      </c>
    </row>
    <row r="48" spans="1:17">
      <c r="A48" s="13" t="s">
        <v>43</v>
      </c>
      <c r="B48" s="64" t="s">
        <v>43</v>
      </c>
      <c r="C48" s="9">
        <v>3507370.8880979768</v>
      </c>
      <c r="D48" s="9">
        <v>1131291.4043800964</v>
      </c>
      <c r="E48" s="9">
        <v>3902130.69</v>
      </c>
      <c r="F48" s="9">
        <v>0</v>
      </c>
      <c r="G48" s="9">
        <v>2070500.4170154054</v>
      </c>
      <c r="H48" s="9">
        <v>512356.1408261098</v>
      </c>
      <c r="I48" s="62">
        <f t="shared" si="4"/>
        <v>11123649.540319588</v>
      </c>
      <c r="L48" s="258" t="s">
        <v>36</v>
      </c>
      <c r="M48" s="249">
        <f t="shared" si="6"/>
        <v>1422651.1679917951</v>
      </c>
      <c r="N48" s="249">
        <f t="shared" si="7"/>
        <v>4494836.6500000004</v>
      </c>
      <c r="O48" s="249">
        <f t="shared" si="8"/>
        <v>0</v>
      </c>
      <c r="P48" s="211">
        <f t="shared" si="9"/>
        <v>4633320.1664811606</v>
      </c>
      <c r="Q48" s="208">
        <f t="shared" si="5"/>
        <v>10550807.984472957</v>
      </c>
    </row>
    <row r="49" spans="1:17">
      <c r="A49" s="13" t="s">
        <v>44</v>
      </c>
      <c r="B49" s="64" t="s">
        <v>44</v>
      </c>
      <c r="C49" s="9">
        <v>10408639.526711266</v>
      </c>
      <c r="D49" s="9">
        <v>2917119.6275257729</v>
      </c>
      <c r="E49" s="9">
        <v>6061701.79</v>
      </c>
      <c r="F49" s="9">
        <v>0</v>
      </c>
      <c r="G49" s="9">
        <v>5678128.2230453743</v>
      </c>
      <c r="H49" s="9">
        <v>0</v>
      </c>
      <c r="I49" s="62">
        <f t="shared" si="4"/>
        <v>25065589.167282414</v>
      </c>
      <c r="L49" s="258" t="s">
        <v>37</v>
      </c>
      <c r="M49" s="249">
        <f t="shared" si="6"/>
        <v>1334055.7062224748</v>
      </c>
      <c r="N49" s="249">
        <f t="shared" si="7"/>
        <v>5079801.93</v>
      </c>
      <c r="O49" s="249">
        <f t="shared" si="8"/>
        <v>0</v>
      </c>
      <c r="P49" s="211">
        <f t="shared" si="9"/>
        <v>4290946.205812606</v>
      </c>
      <c r="Q49" s="208">
        <f t="shared" si="5"/>
        <v>10704803.842035081</v>
      </c>
    </row>
    <row r="50" spans="1:17">
      <c r="A50" s="13" t="s">
        <v>45</v>
      </c>
      <c r="B50" s="64" t="s">
        <v>45</v>
      </c>
      <c r="C50" s="9">
        <v>8020199.2774905432</v>
      </c>
      <c r="D50" s="9">
        <v>2299067.4649870722</v>
      </c>
      <c r="E50" s="9">
        <v>10527748.359999999</v>
      </c>
      <c r="F50" s="9">
        <v>9741093.1909087617</v>
      </c>
      <c r="G50" s="9">
        <v>3066779.6837666859</v>
      </c>
      <c r="H50" s="9">
        <v>0</v>
      </c>
      <c r="I50" s="62">
        <f t="shared" si="4"/>
        <v>33654887.977153063</v>
      </c>
      <c r="L50" s="258" t="s">
        <v>38</v>
      </c>
      <c r="M50" s="249">
        <f t="shared" si="6"/>
        <v>4724323.4390160423</v>
      </c>
      <c r="N50" s="249">
        <f t="shared" si="7"/>
        <v>7907431.5300000003</v>
      </c>
      <c r="O50" s="249">
        <f t="shared" si="8"/>
        <v>0</v>
      </c>
      <c r="P50" s="211">
        <f t="shared" si="9"/>
        <v>17392513.35408935</v>
      </c>
      <c r="Q50" s="208">
        <f t="shared" si="5"/>
        <v>30024268.323105391</v>
      </c>
    </row>
    <row r="51" spans="1:17">
      <c r="A51" s="13" t="s">
        <v>207</v>
      </c>
      <c r="B51" s="64" t="s">
        <v>46</v>
      </c>
      <c r="C51" s="9">
        <v>26849447.041264139</v>
      </c>
      <c r="D51" s="9">
        <v>7171476.2695088647</v>
      </c>
      <c r="E51" s="9">
        <v>25672427.239999998</v>
      </c>
      <c r="F51" s="9">
        <v>0</v>
      </c>
      <c r="G51" s="9">
        <v>21354969.852377772</v>
      </c>
      <c r="H51" s="9">
        <v>0</v>
      </c>
      <c r="I51" s="62">
        <f t="shared" si="4"/>
        <v>81048320.403150767</v>
      </c>
      <c r="L51" s="258" t="s">
        <v>40</v>
      </c>
      <c r="M51" s="249">
        <f t="shared" si="6"/>
        <v>1050042.0750392794</v>
      </c>
      <c r="N51" s="249">
        <f t="shared" si="7"/>
        <v>3878940.74</v>
      </c>
      <c r="O51" s="249">
        <f t="shared" si="8"/>
        <v>0</v>
      </c>
      <c r="P51" s="211">
        <f t="shared" si="9"/>
        <v>3193385.79075169</v>
      </c>
      <c r="Q51" s="208">
        <f t="shared" si="5"/>
        <v>8122368.6057909699</v>
      </c>
    </row>
    <row r="52" spans="1:17">
      <c r="A52" s="13" t="s">
        <v>199</v>
      </c>
      <c r="B52" s="64" t="s">
        <v>47</v>
      </c>
      <c r="C52" s="9">
        <v>10647174.219240803</v>
      </c>
      <c r="D52" s="9">
        <v>2978844.7984219203</v>
      </c>
      <c r="E52" s="9">
        <v>42048535.149999999</v>
      </c>
      <c r="F52" s="9">
        <v>0</v>
      </c>
      <c r="G52" s="9">
        <v>41130191.110956699</v>
      </c>
      <c r="H52" s="9">
        <v>0</v>
      </c>
      <c r="I52" s="62">
        <f t="shared" si="4"/>
        <v>96804745.278619424</v>
      </c>
      <c r="L52" s="258" t="s">
        <v>41</v>
      </c>
      <c r="M52" s="249">
        <f t="shared" si="6"/>
        <v>9153875.5911684223</v>
      </c>
      <c r="N52" s="249">
        <f t="shared" si="7"/>
        <v>11469377.560000001</v>
      </c>
      <c r="O52" s="249">
        <f t="shared" si="8"/>
        <v>11288374.500973731</v>
      </c>
      <c r="P52" s="211">
        <f t="shared" si="9"/>
        <v>34510357.58711642</v>
      </c>
      <c r="Q52" s="208">
        <f t="shared" si="5"/>
        <v>66421985.239258572</v>
      </c>
    </row>
    <row r="53" spans="1:17">
      <c r="A53" s="13" t="s">
        <v>48</v>
      </c>
      <c r="B53" s="64" t="s">
        <v>48</v>
      </c>
      <c r="C53" s="9">
        <v>20723503.251036789</v>
      </c>
      <c r="D53" s="9">
        <v>5586277.389873567</v>
      </c>
      <c r="E53" s="9">
        <v>17098937.399999999</v>
      </c>
      <c r="F53" s="9">
        <v>17383623.776573174</v>
      </c>
      <c r="G53" s="9">
        <v>11001920.183686111</v>
      </c>
      <c r="H53" s="9">
        <v>0</v>
      </c>
      <c r="I53" s="62">
        <f t="shared" si="4"/>
        <v>71794262.001169637</v>
      </c>
      <c r="L53" s="258" t="s">
        <v>42</v>
      </c>
      <c r="M53" s="249">
        <f t="shared" si="6"/>
        <v>1297656.4485504162</v>
      </c>
      <c r="N53" s="249">
        <f t="shared" si="7"/>
        <v>4010015.27</v>
      </c>
      <c r="O53" s="249">
        <f t="shared" si="8"/>
        <v>0</v>
      </c>
      <c r="P53" s="211">
        <f t="shared" si="9"/>
        <v>4150282.5898022708</v>
      </c>
      <c r="Q53" s="208">
        <f t="shared" si="5"/>
        <v>9457954.3083526865</v>
      </c>
    </row>
    <row r="54" spans="1:17">
      <c r="A54" s="13" t="s">
        <v>49</v>
      </c>
      <c r="B54" s="64" t="s">
        <v>49</v>
      </c>
      <c r="C54" s="9">
        <v>5706878.3048442658</v>
      </c>
      <c r="D54" s="9">
        <v>1700453.7754645273</v>
      </c>
      <c r="E54" s="9">
        <v>12351398.9</v>
      </c>
      <c r="F54" s="9">
        <v>10133382.321452726</v>
      </c>
      <c r="G54" s="9">
        <v>5268956.9796195589</v>
      </c>
      <c r="H54" s="9">
        <v>0</v>
      </c>
      <c r="I54" s="62">
        <f t="shared" si="4"/>
        <v>35161070.281381078</v>
      </c>
      <c r="L54" s="258" t="s">
        <v>43</v>
      </c>
      <c r="M54" s="249">
        <f t="shared" si="6"/>
        <v>1131291.4043800964</v>
      </c>
      <c r="N54" s="249">
        <f t="shared" si="7"/>
        <v>3902130.69</v>
      </c>
      <c r="O54" s="249">
        <f t="shared" si="8"/>
        <v>0</v>
      </c>
      <c r="P54" s="211">
        <f t="shared" si="9"/>
        <v>3507370.8880979768</v>
      </c>
      <c r="Q54" s="208">
        <f t="shared" si="5"/>
        <v>8540792.9824780729</v>
      </c>
    </row>
    <row r="55" spans="1:17">
      <c r="A55" s="13" t="s">
        <v>50</v>
      </c>
      <c r="B55" s="64" t="s">
        <v>50</v>
      </c>
      <c r="C55" s="9">
        <v>3331274.5554598486</v>
      </c>
      <c r="D55" s="9">
        <v>1085723.2896920107</v>
      </c>
      <c r="E55" s="9">
        <v>4579377.5199999996</v>
      </c>
      <c r="F55" s="9">
        <v>0</v>
      </c>
      <c r="G55" s="9">
        <v>3201861.4134041988</v>
      </c>
      <c r="H55" s="9">
        <v>0</v>
      </c>
      <c r="I55" s="62">
        <f t="shared" si="4"/>
        <v>12198236.778556058</v>
      </c>
      <c r="L55" s="258" t="s">
        <v>44</v>
      </c>
      <c r="M55" s="249">
        <f t="shared" si="6"/>
        <v>2917119.6275257729</v>
      </c>
      <c r="N55" s="249">
        <f t="shared" si="7"/>
        <v>6061701.79</v>
      </c>
      <c r="O55" s="249">
        <f t="shared" si="8"/>
        <v>0</v>
      </c>
      <c r="P55" s="211">
        <f t="shared" si="9"/>
        <v>10408639.526711266</v>
      </c>
      <c r="Q55" s="208">
        <f t="shared" si="5"/>
        <v>19387460.944237038</v>
      </c>
    </row>
    <row r="56" spans="1:17">
      <c r="A56" s="13" t="s">
        <v>51</v>
      </c>
      <c r="B56" s="64" t="s">
        <v>51</v>
      </c>
      <c r="C56" s="9">
        <v>3762657.207898221</v>
      </c>
      <c r="D56" s="9">
        <v>1197351.3621582179</v>
      </c>
      <c r="E56" s="9">
        <v>4268261.33</v>
      </c>
      <c r="F56" s="9">
        <v>0</v>
      </c>
      <c r="G56" s="9">
        <v>2682132.55249824</v>
      </c>
      <c r="H56" s="9">
        <v>865531.74620229332</v>
      </c>
      <c r="I56" s="62">
        <f t="shared" si="4"/>
        <v>12775934.198756972</v>
      </c>
      <c r="L56" s="258" t="s">
        <v>50</v>
      </c>
      <c r="M56" s="249">
        <f t="shared" si="6"/>
        <v>1085723.2896920107</v>
      </c>
      <c r="N56" s="249">
        <f t="shared" si="7"/>
        <v>4579377.5199999996</v>
      </c>
      <c r="O56" s="249">
        <f t="shared" si="8"/>
        <v>0</v>
      </c>
      <c r="P56" s="211">
        <f t="shared" si="9"/>
        <v>3331274.5554598486</v>
      </c>
      <c r="Q56" s="208">
        <f t="shared" si="5"/>
        <v>8996375.3651518598</v>
      </c>
    </row>
    <row r="57" spans="1:17" ht="13.8" thickBot="1">
      <c r="B57" s="65" t="s">
        <v>52</v>
      </c>
      <c r="C57" s="12">
        <f>SUM(C6:C56)</f>
        <v>625430707.57632005</v>
      </c>
      <c r="D57" s="12">
        <f>SUM(D6:D56)</f>
        <v>173249999.99999994</v>
      </c>
      <c r="E57" s="12">
        <f>SUM(E6:E56)</f>
        <v>520059229.68999994</v>
      </c>
      <c r="F57" s="12">
        <f>SUM(F6:F56)</f>
        <v>183550316.35392001</v>
      </c>
      <c r="G57" s="12">
        <f>SUM(G6:G56)</f>
        <v>435082231.35743994</v>
      </c>
      <c r="H57" s="12">
        <f t="shared" ref="H57:I57" si="10">SUM(H6:H56)</f>
        <v>48783998.509551227</v>
      </c>
      <c r="I57" s="20">
        <f t="shared" si="10"/>
        <v>1986156483.4872315</v>
      </c>
      <c r="L57" s="258" t="s">
        <v>51</v>
      </c>
      <c r="M57" s="249">
        <f t="shared" si="6"/>
        <v>1197351.3621582179</v>
      </c>
      <c r="N57" s="249">
        <f t="shared" si="7"/>
        <v>4268261.33</v>
      </c>
      <c r="O57" s="249">
        <f t="shared" si="8"/>
        <v>0</v>
      </c>
      <c r="P57" s="211">
        <f t="shared" si="9"/>
        <v>3762657.207898221</v>
      </c>
      <c r="Q57" s="208">
        <f t="shared" si="5"/>
        <v>9228269.9000564404</v>
      </c>
    </row>
    <row r="58" spans="1:17" ht="14.4" thickTop="1" thickBot="1">
      <c r="D58" s="9">
        <f>D57+C57</f>
        <v>798680707.57631993</v>
      </c>
      <c r="G58" s="9">
        <f>G57+H57</f>
        <v>483866229.86699116</v>
      </c>
      <c r="L58" s="259" t="s">
        <v>129</v>
      </c>
      <c r="M58" s="260">
        <f>SUM(M19:M57)</f>
        <v>87900000</v>
      </c>
      <c r="N58" s="260">
        <f>SUM(N19:N57)</f>
        <v>208023691.91000003</v>
      </c>
      <c r="O58" s="260">
        <f>SUM(O19:O57)</f>
        <v>40178110.408054166</v>
      </c>
      <c r="P58" s="261">
        <f>SUM(P19:P57)</f>
        <v>305972283.03052807</v>
      </c>
      <c r="Q58" s="256">
        <f>SUM(Q19:Q57)</f>
        <v>642074085.34858215</v>
      </c>
    </row>
    <row r="59" spans="1:17" ht="13.8" thickBot="1">
      <c r="A59" s="295">
        <v>1</v>
      </c>
      <c r="B59" s="295">
        <v>2</v>
      </c>
      <c r="C59" s="295">
        <v>3</v>
      </c>
      <c r="D59" s="295">
        <v>4</v>
      </c>
      <c r="E59" s="295">
        <v>5</v>
      </c>
      <c r="F59" s="295">
        <v>6</v>
      </c>
      <c r="G59" s="295">
        <v>7</v>
      </c>
      <c r="H59" s="295">
        <v>8</v>
      </c>
      <c r="L59" s="259" t="s">
        <v>52</v>
      </c>
      <c r="M59" s="260">
        <f>M58+M18</f>
        <v>173250000</v>
      </c>
      <c r="N59" s="260">
        <f>N58+N18</f>
        <v>520059229.69</v>
      </c>
      <c r="O59" s="260">
        <f>O58+O18</f>
        <v>183550316.35392001</v>
      </c>
      <c r="P59" s="261">
        <f>P58+P18</f>
        <v>625430707.57632005</v>
      </c>
      <c r="Q59" s="256">
        <f>Q58+Q18</f>
        <v>1502290253.62024</v>
      </c>
    </row>
    <row r="60" spans="1:17" ht="48" customHeight="1">
      <c r="B60" s="296"/>
      <c r="C60" s="297" t="s">
        <v>136</v>
      </c>
      <c r="D60" s="297" t="s">
        <v>190</v>
      </c>
      <c r="E60" s="297" t="s">
        <v>144</v>
      </c>
      <c r="F60" s="297" t="s">
        <v>149</v>
      </c>
      <c r="G60" s="297" t="s">
        <v>164</v>
      </c>
      <c r="H60" s="297" t="s">
        <v>191</v>
      </c>
    </row>
    <row r="68" spans="3:8" ht="14.4">
      <c r="C68" s="298" t="s">
        <v>0</v>
      </c>
      <c r="D68" s="298" t="s">
        <v>213</v>
      </c>
      <c r="E68" s="298" t="s">
        <v>166</v>
      </c>
      <c r="F68" s="298" t="s">
        <v>167</v>
      </c>
      <c r="G68" s="298" t="s">
        <v>168</v>
      </c>
      <c r="H68" s="299" t="s">
        <v>53</v>
      </c>
    </row>
    <row r="69" spans="3:8">
      <c r="C69" s="300" t="s">
        <v>1</v>
      </c>
      <c r="D69" s="301">
        <f>C6+D6</f>
        <v>4799066.7470886791</v>
      </c>
      <c r="E69" s="301">
        <f>E6</f>
        <v>3133486.17</v>
      </c>
      <c r="F69" s="301">
        <f>F6</f>
        <v>0</v>
      </c>
      <c r="G69" s="301">
        <f>G6</f>
        <v>786456.87887226848</v>
      </c>
      <c r="H69" s="302">
        <f t="shared" ref="H69:H100" si="11">SUM(D69:G69)</f>
        <v>8719009.7959609479</v>
      </c>
    </row>
    <row r="70" spans="3:8">
      <c r="C70" s="303" t="s">
        <v>2</v>
      </c>
      <c r="D70" s="301">
        <f t="shared" ref="D70:D119" si="12">C7+D7</f>
        <v>4908689.8919481877</v>
      </c>
      <c r="E70" s="301">
        <f t="shared" ref="E70:G70" si="13">E7</f>
        <v>3504850.52</v>
      </c>
      <c r="F70" s="301">
        <f t="shared" si="13"/>
        <v>0</v>
      </c>
      <c r="G70" s="301">
        <f t="shared" si="13"/>
        <v>1406832.0655235953</v>
      </c>
      <c r="H70" s="304">
        <f t="shared" si="11"/>
        <v>9820372.4774717819</v>
      </c>
    </row>
    <row r="71" spans="3:8">
      <c r="C71" s="300" t="s">
        <v>3</v>
      </c>
      <c r="D71" s="301">
        <f t="shared" si="12"/>
        <v>4378038.6392581612</v>
      </c>
      <c r="E71" s="301">
        <f t="shared" ref="E71:G71" si="14">E8</f>
        <v>3726741.57</v>
      </c>
      <c r="F71" s="301">
        <f t="shared" si="14"/>
        <v>0</v>
      </c>
      <c r="G71" s="301">
        <f t="shared" si="14"/>
        <v>1777507.6809280245</v>
      </c>
      <c r="H71" s="302">
        <f t="shared" si="11"/>
        <v>9882287.8901861869</v>
      </c>
    </row>
    <row r="72" spans="3:8">
      <c r="C72" s="303" t="s">
        <v>4</v>
      </c>
      <c r="D72" s="301">
        <f t="shared" si="12"/>
        <v>13481595.977811828</v>
      </c>
      <c r="E72" s="301">
        <f t="shared" ref="E72:G72" si="15">E9</f>
        <v>7665104.1799999997</v>
      </c>
      <c r="F72" s="301">
        <f t="shared" si="15"/>
        <v>0</v>
      </c>
      <c r="G72" s="301">
        <f t="shared" si="15"/>
        <v>8356659.6481780438</v>
      </c>
      <c r="H72" s="304">
        <f t="shared" si="11"/>
        <v>29503359.805989873</v>
      </c>
    </row>
    <row r="73" spans="3:8">
      <c r="C73" s="300" t="s">
        <v>5</v>
      </c>
      <c r="D73" s="301">
        <f t="shared" si="12"/>
        <v>8844375.7397474386</v>
      </c>
      <c r="E73" s="301">
        <f t="shared" ref="E73:G73" si="16">E10</f>
        <v>6113138.6200000001</v>
      </c>
      <c r="F73" s="301">
        <f t="shared" si="16"/>
        <v>0</v>
      </c>
      <c r="G73" s="301">
        <f t="shared" si="16"/>
        <v>5764054.9902188107</v>
      </c>
      <c r="H73" s="302">
        <f t="shared" si="11"/>
        <v>20721569.34996625</v>
      </c>
    </row>
    <row r="74" spans="3:8">
      <c r="C74" s="303" t="s">
        <v>6</v>
      </c>
      <c r="D74" s="301">
        <f t="shared" si="12"/>
        <v>51811021.861487508</v>
      </c>
      <c r="E74" s="301">
        <f t="shared" ref="E74:G74" si="17">E11</f>
        <v>29150918.780000001</v>
      </c>
      <c r="F74" s="301">
        <f t="shared" si="17"/>
        <v>30500525.904894315</v>
      </c>
      <c r="G74" s="301">
        <f t="shared" si="17"/>
        <v>25555475.876100872</v>
      </c>
      <c r="H74" s="304">
        <f t="shared" si="11"/>
        <v>137017942.4224827</v>
      </c>
    </row>
    <row r="75" spans="3:8">
      <c r="C75" s="300" t="s">
        <v>7</v>
      </c>
      <c r="D75" s="301">
        <f t="shared" si="12"/>
        <v>8028113.205229816</v>
      </c>
      <c r="E75" s="301">
        <f t="shared" ref="E75:G75" si="18">E12</f>
        <v>5776124.2000000002</v>
      </c>
      <c r="F75" s="301">
        <f t="shared" si="18"/>
        <v>0</v>
      </c>
      <c r="G75" s="301">
        <f t="shared" si="18"/>
        <v>5201062.357268923</v>
      </c>
      <c r="H75" s="302">
        <f t="shared" si="11"/>
        <v>19005299.76249874</v>
      </c>
    </row>
    <row r="76" spans="3:8">
      <c r="C76" s="303" t="s">
        <v>8</v>
      </c>
      <c r="D76" s="301">
        <f t="shared" si="12"/>
        <v>4983652.7777712345</v>
      </c>
      <c r="E76" s="301">
        <f t="shared" ref="E76:G76" si="19">E13</f>
        <v>3542810.45</v>
      </c>
      <c r="F76" s="301">
        <f t="shared" si="19"/>
        <v>0</v>
      </c>
      <c r="G76" s="301">
        <f t="shared" si="19"/>
        <v>1470245.2649857672</v>
      </c>
      <c r="H76" s="304">
        <f t="shared" si="11"/>
        <v>9996708.492757</v>
      </c>
    </row>
    <row r="77" spans="3:8">
      <c r="C77" s="300" t="s">
        <v>9</v>
      </c>
      <c r="D77" s="301">
        <f t="shared" si="12"/>
        <v>12909943.2436033</v>
      </c>
      <c r="E77" s="301">
        <f t="shared" ref="E77:G77" si="20">E14</f>
        <v>11301342.189999999</v>
      </c>
      <c r="F77" s="301">
        <f t="shared" si="20"/>
        <v>10807381.677791363</v>
      </c>
      <c r="G77" s="301">
        <f t="shared" si="20"/>
        <v>4000944.8289309465</v>
      </c>
      <c r="H77" s="302">
        <f t="shared" si="11"/>
        <v>39019611.94032561</v>
      </c>
    </row>
    <row r="78" spans="3:8">
      <c r="C78" s="303" t="s">
        <v>10</v>
      </c>
      <c r="D78" s="301">
        <f t="shared" si="12"/>
        <v>32071585.609391723</v>
      </c>
      <c r="E78" s="301">
        <f t="shared" ref="E78:G78" si="21">E15</f>
        <v>9031679.4000000004</v>
      </c>
      <c r="F78" s="301">
        <f t="shared" si="21"/>
        <v>9994317.4785233811</v>
      </c>
      <c r="G78" s="301">
        <f t="shared" si="21"/>
        <v>10639564.233837573</v>
      </c>
      <c r="H78" s="304">
        <f t="shared" si="11"/>
        <v>61737146.721752681</v>
      </c>
    </row>
    <row r="79" spans="3:8">
      <c r="C79" s="300" t="s">
        <v>11</v>
      </c>
      <c r="D79" s="301">
        <f t="shared" si="12"/>
        <v>5972141.8707568608</v>
      </c>
      <c r="E79" s="301">
        <f t="shared" ref="E79:G79" si="22">E16</f>
        <v>5101028.28</v>
      </c>
      <c r="F79" s="301">
        <f t="shared" si="22"/>
        <v>0</v>
      </c>
      <c r="G79" s="301">
        <f t="shared" si="22"/>
        <v>4073294.5275232112</v>
      </c>
      <c r="H79" s="302">
        <f t="shared" si="11"/>
        <v>15146464.678280074</v>
      </c>
    </row>
    <row r="80" spans="3:8">
      <c r="C80" s="303" t="s">
        <v>12</v>
      </c>
      <c r="D80" s="301">
        <f t="shared" si="12"/>
        <v>6668033.8932718839</v>
      </c>
      <c r="E80" s="301">
        <f t="shared" ref="E80:G80" si="23">E17</f>
        <v>5697087.5800000001</v>
      </c>
      <c r="F80" s="301">
        <f t="shared" si="23"/>
        <v>0</v>
      </c>
      <c r="G80" s="301">
        <f t="shared" si="23"/>
        <v>5069029.336094101</v>
      </c>
      <c r="H80" s="304">
        <f t="shared" si="11"/>
        <v>17434150.809365984</v>
      </c>
    </row>
    <row r="81" spans="3:8">
      <c r="C81" s="300" t="s">
        <v>13</v>
      </c>
      <c r="D81" s="301">
        <f t="shared" si="12"/>
        <v>22471231.224648759</v>
      </c>
      <c r="E81" s="301">
        <f t="shared" ref="E81:G81" si="24">E18</f>
        <v>7439228.0999999996</v>
      </c>
      <c r="F81" s="301">
        <f t="shared" si="24"/>
        <v>9019705.8356857095</v>
      </c>
      <c r="G81" s="301">
        <f t="shared" si="24"/>
        <v>7979326.9282206465</v>
      </c>
      <c r="H81" s="302">
        <f t="shared" si="11"/>
        <v>46909492.088555112</v>
      </c>
    </row>
    <row r="82" spans="3:8">
      <c r="C82" s="303" t="s">
        <v>14</v>
      </c>
      <c r="D82" s="301">
        <f t="shared" si="12"/>
        <v>13696274.636495035</v>
      </c>
      <c r="E82" s="301">
        <f t="shared" ref="E82:G82" si="25">E19</f>
        <v>9528922.0099999998</v>
      </c>
      <c r="F82" s="301">
        <f t="shared" si="25"/>
        <v>0</v>
      </c>
      <c r="G82" s="301">
        <f t="shared" si="25"/>
        <v>11470222.812779348</v>
      </c>
      <c r="H82" s="304">
        <f t="shared" si="11"/>
        <v>34695419.459274381</v>
      </c>
    </row>
    <row r="83" spans="3:8">
      <c r="C83" s="300" t="s">
        <v>15</v>
      </c>
      <c r="D83" s="301">
        <f t="shared" si="12"/>
        <v>4365410.4828650318</v>
      </c>
      <c r="E83" s="301">
        <f t="shared" ref="E83:G83" si="26">E20</f>
        <v>3657728.35</v>
      </c>
      <c r="F83" s="301">
        <f t="shared" si="26"/>
        <v>0</v>
      </c>
      <c r="G83" s="301">
        <f t="shared" si="26"/>
        <v>1662219.0344746455</v>
      </c>
      <c r="H83" s="302">
        <f t="shared" si="11"/>
        <v>9685357.8673396762</v>
      </c>
    </row>
    <row r="84" spans="3:8">
      <c r="C84" s="303" t="s">
        <v>16</v>
      </c>
      <c r="D84" s="301">
        <f t="shared" si="12"/>
        <v>4874835.6854474572</v>
      </c>
      <c r="E84" s="301">
        <f t="shared" ref="E84:G84" si="27">E21</f>
        <v>3329926.12</v>
      </c>
      <c r="F84" s="301">
        <f t="shared" si="27"/>
        <v>0</v>
      </c>
      <c r="G84" s="301">
        <f t="shared" si="27"/>
        <v>1114615.6617491418</v>
      </c>
      <c r="H84" s="304">
        <f t="shared" si="11"/>
        <v>9319377.4671965986</v>
      </c>
    </row>
    <row r="85" spans="3:8">
      <c r="C85" s="300" t="s">
        <v>17</v>
      </c>
      <c r="D85" s="301">
        <f t="shared" si="12"/>
        <v>14989988.956344394</v>
      </c>
      <c r="E85" s="301">
        <f t="shared" ref="E85:G85" si="28">E22</f>
        <v>9076729.6300000008</v>
      </c>
      <c r="F85" s="301">
        <f t="shared" si="28"/>
        <v>0</v>
      </c>
      <c r="G85" s="301">
        <f t="shared" si="28"/>
        <v>10714821.975123702</v>
      </c>
      <c r="H85" s="302">
        <f t="shared" si="11"/>
        <v>34781540.561468095</v>
      </c>
    </row>
    <row r="86" spans="3:8">
      <c r="C86" s="303" t="s">
        <v>18</v>
      </c>
      <c r="D86" s="301">
        <f t="shared" si="12"/>
        <v>32928893.18910427</v>
      </c>
      <c r="E86" s="301">
        <f t="shared" ref="E86:G86" si="29">E23</f>
        <v>17931628.760000002</v>
      </c>
      <c r="F86" s="301">
        <f t="shared" si="29"/>
        <v>19432331.817890011</v>
      </c>
      <c r="G86" s="301">
        <f t="shared" si="29"/>
        <v>12007449.466503495</v>
      </c>
      <c r="H86" s="304">
        <f t="shared" si="11"/>
        <v>82300303.233497784</v>
      </c>
    </row>
    <row r="87" spans="3:8">
      <c r="C87" s="300" t="s">
        <v>19</v>
      </c>
      <c r="D87" s="301">
        <f t="shared" si="12"/>
        <v>5479375.0872462224</v>
      </c>
      <c r="E87" s="301">
        <f t="shared" ref="E87:G87" si="30">E24</f>
        <v>4493475.45</v>
      </c>
      <c r="F87" s="301">
        <f t="shared" si="30"/>
        <v>0</v>
      </c>
      <c r="G87" s="301">
        <f t="shared" si="30"/>
        <v>3058359.4497591765</v>
      </c>
      <c r="H87" s="302">
        <f t="shared" si="11"/>
        <v>13031209.9870054</v>
      </c>
    </row>
    <row r="88" spans="3:8">
      <c r="C88" s="303" t="s">
        <v>20</v>
      </c>
      <c r="D88" s="301">
        <f t="shared" si="12"/>
        <v>39047291.645896792</v>
      </c>
      <c r="E88" s="301">
        <f t="shared" ref="E88:G88" si="31">E25</f>
        <v>21751610.190000001</v>
      </c>
      <c r="F88" s="301">
        <f t="shared" si="31"/>
        <v>23127800.437401839</v>
      </c>
      <c r="G88" s="301">
        <f t="shared" si="31"/>
        <v>16620326.859381488</v>
      </c>
      <c r="H88" s="304">
        <f t="shared" si="11"/>
        <v>100547029.1326801</v>
      </c>
    </row>
    <row r="89" spans="3:8">
      <c r="C89" s="300" t="s">
        <v>21</v>
      </c>
      <c r="D89" s="301">
        <f t="shared" si="12"/>
        <v>7790865.0755461231</v>
      </c>
      <c r="E89" s="301">
        <f t="shared" ref="E89:G89" si="32">E26</f>
        <v>5580952.8300000001</v>
      </c>
      <c r="F89" s="301">
        <f t="shared" si="32"/>
        <v>0</v>
      </c>
      <c r="G89" s="301">
        <f t="shared" si="32"/>
        <v>4875022.774231459</v>
      </c>
      <c r="H89" s="302">
        <f t="shared" si="11"/>
        <v>18246840.679777581</v>
      </c>
    </row>
    <row r="90" spans="3:8">
      <c r="C90" s="303" t="s">
        <v>22</v>
      </c>
      <c r="D90" s="301">
        <f t="shared" si="12"/>
        <v>4485780.9948676303</v>
      </c>
      <c r="E90" s="301">
        <f t="shared" ref="E90:G90" si="33">E27</f>
        <v>3243351.66</v>
      </c>
      <c r="F90" s="301">
        <f t="shared" si="33"/>
        <v>0</v>
      </c>
      <c r="G90" s="301">
        <f t="shared" si="33"/>
        <v>969990.43592066725</v>
      </c>
      <c r="H90" s="304">
        <f t="shared" si="11"/>
        <v>8699123.0907882974</v>
      </c>
    </row>
    <row r="91" spans="3:8">
      <c r="C91" s="300" t="s">
        <v>23</v>
      </c>
      <c r="D91" s="301">
        <f t="shared" si="12"/>
        <v>5687874.0098221526</v>
      </c>
      <c r="E91" s="301">
        <f t="shared" ref="E91:G91" si="34">E28</f>
        <v>4327252.8600000003</v>
      </c>
      <c r="F91" s="301">
        <f t="shared" si="34"/>
        <v>0</v>
      </c>
      <c r="G91" s="301">
        <f t="shared" si="34"/>
        <v>2780679.6552892257</v>
      </c>
      <c r="H91" s="302">
        <f t="shared" si="11"/>
        <v>12795806.525111377</v>
      </c>
    </row>
    <row r="92" spans="3:8">
      <c r="C92" s="303" t="s">
        <v>24</v>
      </c>
      <c r="D92" s="301">
        <f t="shared" si="12"/>
        <v>31445820.157485358</v>
      </c>
      <c r="E92" s="301">
        <f t="shared" ref="E92:G92" si="35">E29</f>
        <v>8685943.0199999996</v>
      </c>
      <c r="F92" s="301">
        <f t="shared" si="35"/>
        <v>9875712.5928713474</v>
      </c>
      <c r="G92" s="301">
        <f t="shared" si="35"/>
        <v>10062001.31197078</v>
      </c>
      <c r="H92" s="304">
        <f t="shared" si="11"/>
        <v>60069477.082327485</v>
      </c>
    </row>
    <row r="93" spans="3:8">
      <c r="C93" s="300" t="s">
        <v>25</v>
      </c>
      <c r="D93" s="301">
        <f t="shared" si="12"/>
        <v>50840838.237988167</v>
      </c>
      <c r="E93" s="301">
        <f t="shared" ref="E93:G93" si="36">E30</f>
        <v>25819930.120000001</v>
      </c>
      <c r="F93" s="301">
        <f t="shared" si="36"/>
        <v>0</v>
      </c>
      <c r="G93" s="301">
        <f t="shared" si="36"/>
        <v>21533089.225419503</v>
      </c>
      <c r="H93" s="302">
        <f t="shared" si="11"/>
        <v>98193857.58340767</v>
      </c>
    </row>
    <row r="94" spans="3:8">
      <c r="C94" s="303" t="s">
        <v>26</v>
      </c>
      <c r="D94" s="301">
        <f t="shared" si="12"/>
        <v>4526352.3058327911</v>
      </c>
      <c r="E94" s="301">
        <f t="shared" ref="E94:G94" si="37">E31</f>
        <v>3270671.09</v>
      </c>
      <c r="F94" s="301">
        <f t="shared" si="37"/>
        <v>0</v>
      </c>
      <c r="G94" s="301">
        <f t="shared" si="37"/>
        <v>1015628.3716966492</v>
      </c>
      <c r="H94" s="304">
        <f t="shared" si="11"/>
        <v>8812651.767529441</v>
      </c>
    </row>
    <row r="95" spans="3:8">
      <c r="C95" s="300" t="s">
        <v>27</v>
      </c>
      <c r="D95" s="301">
        <f t="shared" si="12"/>
        <v>8322053.6965933042</v>
      </c>
      <c r="E95" s="301">
        <f t="shared" ref="E95:G95" si="38">E32</f>
        <v>3815699.12</v>
      </c>
      <c r="F95" s="301">
        <f t="shared" si="38"/>
        <v>0</v>
      </c>
      <c r="G95" s="301">
        <f t="shared" si="38"/>
        <v>1926113.909807907</v>
      </c>
      <c r="H95" s="302">
        <f t="shared" si="11"/>
        <v>14063866.726401212</v>
      </c>
    </row>
    <row r="96" spans="3:8">
      <c r="C96" s="303" t="s">
        <v>28</v>
      </c>
      <c r="D96" s="301">
        <f t="shared" si="12"/>
        <v>4372396.271508039</v>
      </c>
      <c r="E96" s="301">
        <f t="shared" ref="E96:G96" si="39">E33</f>
        <v>3521482.98</v>
      </c>
      <c r="F96" s="301">
        <f t="shared" si="39"/>
        <v>0</v>
      </c>
      <c r="G96" s="301">
        <f t="shared" si="39"/>
        <v>1434617.0971836334</v>
      </c>
      <c r="H96" s="304">
        <f t="shared" si="11"/>
        <v>9328496.3486916721</v>
      </c>
    </row>
    <row r="97" spans="3:8">
      <c r="C97" s="300" t="s">
        <v>29</v>
      </c>
      <c r="D97" s="301">
        <f t="shared" si="12"/>
        <v>5887775.03868361</v>
      </c>
      <c r="E97" s="301">
        <f t="shared" ref="E97:G97" si="40">E34</f>
        <v>3684977.98</v>
      </c>
      <c r="F97" s="301">
        <f t="shared" si="40"/>
        <v>0</v>
      </c>
      <c r="G97" s="301">
        <f t="shared" si="40"/>
        <v>1707740.3481501609</v>
      </c>
      <c r="H97" s="302">
        <f t="shared" si="11"/>
        <v>11280493.366833771</v>
      </c>
    </row>
    <row r="98" spans="3:8">
      <c r="C98" s="303" t="s">
        <v>30</v>
      </c>
      <c r="D98" s="301">
        <f t="shared" si="12"/>
        <v>4886120.4209477007</v>
      </c>
      <c r="E98" s="301">
        <f t="shared" ref="E98:G98" si="41">E35</f>
        <v>3723138.72</v>
      </c>
      <c r="F98" s="301">
        <f t="shared" si="41"/>
        <v>0</v>
      </c>
      <c r="G98" s="301">
        <f t="shared" si="41"/>
        <v>1771489.0135240941</v>
      </c>
      <c r="H98" s="304">
        <f t="shared" si="11"/>
        <v>10380748.154471796</v>
      </c>
    </row>
    <row r="99" spans="3:8">
      <c r="C99" s="300" t="s">
        <v>31</v>
      </c>
      <c r="D99" s="301">
        <f t="shared" si="12"/>
        <v>38341557.893797949</v>
      </c>
      <c r="E99" s="301">
        <f t="shared" ref="E99:G99" si="42">E36</f>
        <v>20539885.899999999</v>
      </c>
      <c r="F99" s="301">
        <f t="shared" si="42"/>
        <v>22246066.818953641</v>
      </c>
      <c r="G99" s="301">
        <f t="shared" si="42"/>
        <v>15157090.536375064</v>
      </c>
      <c r="H99" s="302">
        <f t="shared" si="11"/>
        <v>96284601.149126649</v>
      </c>
    </row>
    <row r="100" spans="3:8">
      <c r="C100" s="303" t="s">
        <v>32</v>
      </c>
      <c r="D100" s="301">
        <f t="shared" si="12"/>
        <v>5437729.0395667516</v>
      </c>
      <c r="E100" s="301">
        <f t="shared" ref="E100:G100" si="43">E37</f>
        <v>5199408.5199999996</v>
      </c>
      <c r="F100" s="301">
        <f t="shared" si="43"/>
        <v>0</v>
      </c>
      <c r="G100" s="301">
        <f t="shared" si="43"/>
        <v>4237641.6509963283</v>
      </c>
      <c r="H100" s="304">
        <f t="shared" si="11"/>
        <v>14874779.210563079</v>
      </c>
    </row>
    <row r="101" spans="3:8">
      <c r="C101" s="300" t="s">
        <v>33</v>
      </c>
      <c r="D101" s="301">
        <f t="shared" si="12"/>
        <v>26748414.663419664</v>
      </c>
      <c r="E101" s="301">
        <f t="shared" ref="E101:G101" si="44">E38</f>
        <v>9637071</v>
      </c>
      <c r="F101" s="301">
        <f t="shared" si="44"/>
        <v>0</v>
      </c>
      <c r="G101" s="301">
        <f t="shared" si="44"/>
        <v>11650888.920644164</v>
      </c>
      <c r="H101" s="302">
        <f t="shared" ref="H101:H119" si="45">SUM(D101:G101)</f>
        <v>48036374.584063828</v>
      </c>
    </row>
    <row r="102" spans="3:8">
      <c r="C102" s="303" t="s">
        <v>34</v>
      </c>
      <c r="D102" s="301">
        <f t="shared" si="12"/>
        <v>5375394.3101368342</v>
      </c>
      <c r="E102" s="301">
        <f t="shared" ref="E102:G102" si="46">E39</f>
        <v>3961581.76</v>
      </c>
      <c r="F102" s="301">
        <f t="shared" si="46"/>
        <v>0</v>
      </c>
      <c r="G102" s="301">
        <f t="shared" si="46"/>
        <v>2169815.2031722297</v>
      </c>
      <c r="H102" s="304">
        <f t="shared" si="45"/>
        <v>11506791.273309063</v>
      </c>
    </row>
    <row r="103" spans="3:8">
      <c r="C103" s="300" t="s">
        <v>35</v>
      </c>
      <c r="D103" s="301">
        <f t="shared" si="12"/>
        <v>4398458.6368300309</v>
      </c>
      <c r="E103" s="301">
        <f t="shared" ref="E103:G103" si="47">E40</f>
        <v>2902224.73</v>
      </c>
      <c r="F103" s="301">
        <f t="shared" si="47"/>
        <v>0</v>
      </c>
      <c r="G103" s="301">
        <f t="shared" si="47"/>
        <v>400127.75486680702</v>
      </c>
      <c r="H103" s="302">
        <f t="shared" si="45"/>
        <v>7700811.1216968372</v>
      </c>
    </row>
    <row r="104" spans="3:8">
      <c r="C104" s="303" t="s">
        <v>36</v>
      </c>
      <c r="D104" s="301">
        <f t="shared" si="12"/>
        <v>6055971.3344729561</v>
      </c>
      <c r="E104" s="301">
        <f t="shared" ref="E104:G104" si="48">E41</f>
        <v>4494836.6500000004</v>
      </c>
      <c r="F104" s="301">
        <f t="shared" si="48"/>
        <v>0</v>
      </c>
      <c r="G104" s="301">
        <f t="shared" si="48"/>
        <v>3060633.3644220917</v>
      </c>
      <c r="H104" s="304">
        <f t="shared" si="45"/>
        <v>13611441.348895049</v>
      </c>
    </row>
    <row r="105" spans="3:8">
      <c r="C105" s="300" t="s">
        <v>37</v>
      </c>
      <c r="D105" s="301">
        <f t="shared" si="12"/>
        <v>5625001.9120350806</v>
      </c>
      <c r="E105" s="301">
        <f t="shared" ref="E105:G105" si="49">E42</f>
        <v>5079801.93</v>
      </c>
      <c r="F105" s="301">
        <f t="shared" si="49"/>
        <v>0</v>
      </c>
      <c r="G105" s="301">
        <f t="shared" si="49"/>
        <v>4037835.2872767048</v>
      </c>
      <c r="H105" s="302">
        <f t="shared" si="45"/>
        <v>14742639.129311785</v>
      </c>
    </row>
    <row r="106" spans="3:8">
      <c r="C106" s="303" t="s">
        <v>38</v>
      </c>
      <c r="D106" s="301">
        <f t="shared" si="12"/>
        <v>22116836.793105394</v>
      </c>
      <c r="E106" s="301">
        <f t="shared" ref="E106:G106" si="50">E43</f>
        <v>7907431.5300000003</v>
      </c>
      <c r="F106" s="301">
        <f t="shared" si="50"/>
        <v>0</v>
      </c>
      <c r="G106" s="301">
        <f t="shared" si="50"/>
        <v>8761474.6957567986</v>
      </c>
      <c r="H106" s="304">
        <f t="shared" si="45"/>
        <v>38785743.018862195</v>
      </c>
    </row>
    <row r="107" spans="3:8">
      <c r="C107" s="300" t="s">
        <v>39</v>
      </c>
      <c r="D107" s="301">
        <f t="shared" si="12"/>
        <v>87245556.68178156</v>
      </c>
      <c r="E107" s="301">
        <f t="shared" ref="E107:G107" si="51">E44</f>
        <v>77841174.790000007</v>
      </c>
      <c r="F107" s="301">
        <f t="shared" si="51"/>
        <v>0</v>
      </c>
      <c r="G107" s="301">
        <f t="shared" si="51"/>
        <v>84352144.211345762</v>
      </c>
      <c r="H107" s="302">
        <f t="shared" si="45"/>
        <v>249438875.68312731</v>
      </c>
    </row>
    <row r="108" spans="3:8">
      <c r="C108" s="303" t="s">
        <v>40</v>
      </c>
      <c r="D108" s="301">
        <f t="shared" si="12"/>
        <v>4243427.8657909697</v>
      </c>
      <c r="E108" s="301">
        <f t="shared" ref="E108:G108" si="52">E45</f>
        <v>3878940.74</v>
      </c>
      <c r="F108" s="301">
        <f t="shared" si="52"/>
        <v>0</v>
      </c>
      <c r="G108" s="301">
        <f t="shared" si="52"/>
        <v>2031760.9157511813</v>
      </c>
      <c r="H108" s="304">
        <f t="shared" si="45"/>
        <v>10154129.521542151</v>
      </c>
    </row>
    <row r="109" spans="3:8">
      <c r="C109" s="300" t="s">
        <v>41</v>
      </c>
      <c r="D109" s="301">
        <f t="shared" si="12"/>
        <v>43664233.178284839</v>
      </c>
      <c r="E109" s="301">
        <f t="shared" ref="E109:G109" si="53">E46</f>
        <v>11469377.560000001</v>
      </c>
      <c r="F109" s="301">
        <f t="shared" si="53"/>
        <v>11288374.500973731</v>
      </c>
      <c r="G109" s="301">
        <f t="shared" si="53"/>
        <v>14711811.564027086</v>
      </c>
      <c r="H109" s="302">
        <f t="shared" si="45"/>
        <v>81133796.803285658</v>
      </c>
    </row>
    <row r="110" spans="3:8">
      <c r="C110" s="303" t="s">
        <v>42</v>
      </c>
      <c r="D110" s="301">
        <f t="shared" si="12"/>
        <v>5447939.0383526869</v>
      </c>
      <c r="E110" s="301">
        <f t="shared" ref="E110:G110" si="54">E47</f>
        <v>4010015.27</v>
      </c>
      <c r="F110" s="301">
        <f t="shared" si="54"/>
        <v>0</v>
      </c>
      <c r="G110" s="301">
        <f t="shared" si="54"/>
        <v>2250724.8167878329</v>
      </c>
      <c r="H110" s="304">
        <f t="shared" si="45"/>
        <v>11708679.12514052</v>
      </c>
    </row>
    <row r="111" spans="3:8">
      <c r="C111" s="300" t="s">
        <v>43</v>
      </c>
      <c r="D111" s="301">
        <f t="shared" si="12"/>
        <v>4638662.2924780734</v>
      </c>
      <c r="E111" s="301">
        <f t="shared" ref="E111:G111" si="55">E48</f>
        <v>3902130.69</v>
      </c>
      <c r="F111" s="301">
        <f t="shared" si="55"/>
        <v>0</v>
      </c>
      <c r="G111" s="301">
        <f t="shared" si="55"/>
        <v>2070500.4170154054</v>
      </c>
      <c r="H111" s="302">
        <f t="shared" si="45"/>
        <v>10611293.399493478</v>
      </c>
    </row>
    <row r="112" spans="3:8">
      <c r="C112" s="303" t="s">
        <v>44</v>
      </c>
      <c r="D112" s="301">
        <f t="shared" si="12"/>
        <v>13325759.154237039</v>
      </c>
      <c r="E112" s="301">
        <f t="shared" ref="E112:G112" si="56">E49</f>
        <v>6061701.79</v>
      </c>
      <c r="F112" s="301">
        <f t="shared" si="56"/>
        <v>0</v>
      </c>
      <c r="G112" s="301">
        <f t="shared" si="56"/>
        <v>5678128.2230453743</v>
      </c>
      <c r="H112" s="304">
        <f t="shared" si="45"/>
        <v>25065589.167282414</v>
      </c>
    </row>
    <row r="113" spans="3:8">
      <c r="C113" s="300" t="s">
        <v>45</v>
      </c>
      <c r="D113" s="301">
        <f t="shared" si="12"/>
        <v>10319266.742477614</v>
      </c>
      <c r="E113" s="301">
        <f t="shared" ref="E113:G113" si="57">E50</f>
        <v>10527748.359999999</v>
      </c>
      <c r="F113" s="301">
        <f t="shared" si="57"/>
        <v>9741093.1909087617</v>
      </c>
      <c r="G113" s="301">
        <f t="shared" si="57"/>
        <v>3066779.6837666859</v>
      </c>
      <c r="H113" s="302">
        <f t="shared" si="45"/>
        <v>33654887.977153063</v>
      </c>
    </row>
    <row r="114" spans="3:8">
      <c r="C114" s="303" t="s">
        <v>46</v>
      </c>
      <c r="D114" s="301">
        <f t="shared" si="12"/>
        <v>34020923.310773</v>
      </c>
      <c r="E114" s="301">
        <f t="shared" ref="E114:G114" si="58">E51</f>
        <v>25672427.239999998</v>
      </c>
      <c r="F114" s="301">
        <f t="shared" si="58"/>
        <v>0</v>
      </c>
      <c r="G114" s="301">
        <f t="shared" si="58"/>
        <v>21354969.852377772</v>
      </c>
      <c r="H114" s="304">
        <f t="shared" si="45"/>
        <v>81048320.403150767</v>
      </c>
    </row>
    <row r="115" spans="3:8">
      <c r="C115" s="300" t="s">
        <v>47</v>
      </c>
      <c r="D115" s="301">
        <f t="shared" si="12"/>
        <v>13626019.017662723</v>
      </c>
      <c r="E115" s="301">
        <f t="shared" ref="E115:G115" si="59">E52</f>
        <v>42048535.149999999</v>
      </c>
      <c r="F115" s="301">
        <f t="shared" si="59"/>
        <v>0</v>
      </c>
      <c r="G115" s="301">
        <f t="shared" si="59"/>
        <v>41130191.110956699</v>
      </c>
      <c r="H115" s="302">
        <f t="shared" si="45"/>
        <v>96804745.278619424</v>
      </c>
    </row>
    <row r="116" spans="3:8">
      <c r="C116" s="303" t="s">
        <v>48</v>
      </c>
      <c r="D116" s="301">
        <f t="shared" si="12"/>
        <v>26309780.640910357</v>
      </c>
      <c r="E116" s="301">
        <f t="shared" ref="E116:G116" si="60">E53</f>
        <v>17098937.399999999</v>
      </c>
      <c r="F116" s="301">
        <f t="shared" si="60"/>
        <v>17383623.776573174</v>
      </c>
      <c r="G116" s="301">
        <f t="shared" si="60"/>
        <v>11001920.183686111</v>
      </c>
      <c r="H116" s="304">
        <f t="shared" si="45"/>
        <v>71794262.001169637</v>
      </c>
    </row>
    <row r="117" spans="3:8">
      <c r="C117" s="300" t="s">
        <v>49</v>
      </c>
      <c r="D117" s="301">
        <f t="shared" si="12"/>
        <v>7407332.0803087931</v>
      </c>
      <c r="E117" s="301">
        <f t="shared" ref="E117:G117" si="61">E54</f>
        <v>12351398.9</v>
      </c>
      <c r="F117" s="301">
        <f t="shared" si="61"/>
        <v>10133382.321452726</v>
      </c>
      <c r="G117" s="301">
        <f t="shared" si="61"/>
        <v>5268956.9796195589</v>
      </c>
      <c r="H117" s="302">
        <f t="shared" si="45"/>
        <v>35161070.281381078</v>
      </c>
    </row>
    <row r="118" spans="3:8">
      <c r="C118" s="303" t="s">
        <v>50</v>
      </c>
      <c r="D118" s="301">
        <f t="shared" si="12"/>
        <v>4416997.8451518593</v>
      </c>
      <c r="E118" s="301">
        <f t="shared" ref="E118:G118" si="62">E55</f>
        <v>4579377.5199999996</v>
      </c>
      <c r="F118" s="301">
        <f t="shared" si="62"/>
        <v>0</v>
      </c>
      <c r="G118" s="301">
        <f t="shared" si="62"/>
        <v>3201861.4134041988</v>
      </c>
      <c r="H118" s="304">
        <f t="shared" si="45"/>
        <v>12198236.778556058</v>
      </c>
    </row>
    <row r="119" spans="3:8">
      <c r="C119" s="300" t="s">
        <v>51</v>
      </c>
      <c r="D119" s="301">
        <f t="shared" si="12"/>
        <v>4960008.5700564384</v>
      </c>
      <c r="E119" s="301">
        <f t="shared" ref="E119:G119" si="63">E56</f>
        <v>4268261.33</v>
      </c>
      <c r="F119" s="301">
        <f t="shared" si="63"/>
        <v>0</v>
      </c>
      <c r="G119" s="301">
        <f t="shared" si="63"/>
        <v>2682132.55249824</v>
      </c>
      <c r="H119" s="302">
        <f t="shared" si="45"/>
        <v>11910402.452554679</v>
      </c>
    </row>
  </sheetData>
  <mergeCells count="8">
    <mergeCell ref="B1:I1"/>
    <mergeCell ref="B2:I2"/>
    <mergeCell ref="B3:I3"/>
    <mergeCell ref="B4:I4"/>
    <mergeCell ref="L1:Q1"/>
    <mergeCell ref="L2:Q2"/>
    <mergeCell ref="L3:Q3"/>
    <mergeCell ref="L4:Q4"/>
  </mergeCells>
  <printOptions horizontalCentered="1" verticalCentered="1"/>
  <pageMargins left="0.23" right="0.26" top="0.38" bottom="0.32" header="0.24" footer="0.19"/>
  <pageSetup scale="79" fitToWidth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0"/>
    <pageSetUpPr fitToPage="1"/>
  </sheetPr>
  <dimension ref="A1:AM61"/>
  <sheetViews>
    <sheetView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G5" sqref="G5:G55"/>
    </sheetView>
  </sheetViews>
  <sheetFormatPr baseColWidth="10" defaultColWidth="11.44140625" defaultRowHeight="13.2"/>
  <cols>
    <col min="1" max="1" width="34" style="1" customWidth="1"/>
    <col min="2" max="2" width="16.109375" style="83" customWidth="1"/>
    <col min="3" max="3" width="18.88671875" style="83" customWidth="1"/>
    <col min="4" max="4" width="16.109375" style="83" customWidth="1"/>
    <col min="5" max="7" width="15" style="1" customWidth="1"/>
    <col min="8" max="8" width="18.6640625" style="1" customWidth="1"/>
    <col min="9" max="10" width="17.44140625" style="1" customWidth="1"/>
    <col min="11" max="21" width="17.33203125" style="1" customWidth="1"/>
    <col min="22" max="23" width="16.6640625" style="1" customWidth="1"/>
    <col min="24" max="24" width="22.44140625" style="1" bestFit="1" customWidth="1"/>
    <col min="25" max="38" width="16.6640625" style="1" customWidth="1"/>
    <col min="39" max="16384" width="11.44140625" style="1"/>
  </cols>
  <sheetData>
    <row r="1" spans="1:39" ht="15.6">
      <c r="A1" s="157">
        <v>1</v>
      </c>
      <c r="B1" s="157">
        <v>2</v>
      </c>
      <c r="C1" s="157">
        <v>3</v>
      </c>
      <c r="D1" s="157">
        <v>4</v>
      </c>
      <c r="E1" s="157">
        <v>5</v>
      </c>
      <c r="F1" s="157">
        <v>6</v>
      </c>
      <c r="G1" s="157">
        <v>7</v>
      </c>
      <c r="H1" s="157">
        <v>8</v>
      </c>
      <c r="I1" s="157">
        <v>9</v>
      </c>
      <c r="J1" s="157">
        <v>10</v>
      </c>
      <c r="K1" s="157">
        <v>11</v>
      </c>
      <c r="L1" s="157">
        <v>12</v>
      </c>
      <c r="M1" s="157">
        <v>13</v>
      </c>
      <c r="N1" s="157">
        <v>14</v>
      </c>
      <c r="O1" s="157">
        <v>15</v>
      </c>
      <c r="P1" s="157">
        <v>16</v>
      </c>
      <c r="Q1" s="157">
        <v>17</v>
      </c>
      <c r="R1" s="157">
        <v>18</v>
      </c>
      <c r="S1" s="157">
        <v>19</v>
      </c>
      <c r="T1" s="157">
        <v>20</v>
      </c>
      <c r="U1" s="157">
        <v>21</v>
      </c>
      <c r="V1" s="157">
        <v>22</v>
      </c>
      <c r="W1" s="157">
        <v>23</v>
      </c>
      <c r="X1" s="157">
        <v>24</v>
      </c>
      <c r="Y1" s="157">
        <v>25</v>
      </c>
      <c r="Z1" s="157">
        <v>26</v>
      </c>
      <c r="AA1" s="157">
        <v>27</v>
      </c>
      <c r="AB1" s="157">
        <v>28</v>
      </c>
      <c r="AC1" s="157">
        <v>29</v>
      </c>
      <c r="AD1" s="157">
        <v>30</v>
      </c>
      <c r="AE1" s="157">
        <v>31</v>
      </c>
      <c r="AF1" s="157">
        <v>32</v>
      </c>
      <c r="AG1" s="157">
        <v>33</v>
      </c>
      <c r="AH1" s="157">
        <v>34</v>
      </c>
      <c r="AI1" s="157">
        <v>35</v>
      </c>
      <c r="AJ1" s="157">
        <v>36</v>
      </c>
      <c r="AK1" s="157">
        <v>37</v>
      </c>
      <c r="AL1" s="157">
        <v>38</v>
      </c>
      <c r="AM1" s="157"/>
    </row>
    <row r="2" spans="1:39">
      <c r="A2" s="390" t="s">
        <v>62</v>
      </c>
      <c r="B2" s="390"/>
      <c r="C2" s="390"/>
      <c r="D2" s="390"/>
      <c r="E2" s="390"/>
      <c r="F2" s="390"/>
      <c r="G2" s="390"/>
      <c r="H2" s="390"/>
      <c r="I2" s="390"/>
      <c r="J2" s="390"/>
      <c r="K2" s="390"/>
      <c r="L2" s="390"/>
      <c r="M2" s="390"/>
      <c r="N2" s="390"/>
      <c r="O2" s="390"/>
      <c r="P2" s="390"/>
      <c r="Q2" s="390"/>
      <c r="R2" s="390"/>
      <c r="S2" s="390"/>
      <c r="T2" s="390"/>
      <c r="U2" s="390"/>
      <c r="V2" s="390"/>
      <c r="W2" s="390"/>
      <c r="Y2" s="68"/>
      <c r="Z2" s="68"/>
      <c r="AA2" s="68"/>
      <c r="AB2" s="68"/>
      <c r="AC2" s="68"/>
      <c r="AD2" s="68"/>
      <c r="AE2" s="81"/>
      <c r="AF2" s="81"/>
      <c r="AG2" s="81"/>
      <c r="AH2" s="81"/>
      <c r="AI2" s="81"/>
      <c r="AJ2" s="81"/>
      <c r="AK2" s="81"/>
      <c r="AL2" s="81"/>
    </row>
    <row r="3" spans="1:39" s="31" customFormat="1" ht="21" customHeight="1" thickBot="1">
      <c r="B3" s="83"/>
      <c r="C3" s="83"/>
      <c r="D3" s="83"/>
      <c r="E3" s="391" t="s">
        <v>74</v>
      </c>
      <c r="F3" s="391"/>
      <c r="G3" s="391"/>
      <c r="H3" s="391"/>
      <c r="I3" s="391"/>
      <c r="J3" s="391"/>
      <c r="K3" s="393" t="s">
        <v>75</v>
      </c>
      <c r="L3" s="393"/>
      <c r="M3" s="393"/>
      <c r="N3" s="393"/>
      <c r="O3" s="393"/>
      <c r="P3" s="393"/>
      <c r="Q3" s="393"/>
      <c r="R3" s="393"/>
      <c r="S3" s="393"/>
      <c r="T3" s="393"/>
      <c r="U3" s="393"/>
      <c r="V3" s="392" t="s">
        <v>77</v>
      </c>
      <c r="W3" s="392"/>
      <c r="X3" s="37" t="s">
        <v>177</v>
      </c>
      <c r="Y3" s="389" t="s">
        <v>97</v>
      </c>
      <c r="Z3" s="389"/>
      <c r="AA3" s="389"/>
      <c r="AB3" s="389"/>
      <c r="AC3" s="389"/>
      <c r="AD3" s="389"/>
      <c r="AE3" s="389"/>
      <c r="AF3" s="389"/>
      <c r="AG3" s="389"/>
      <c r="AH3" s="389"/>
      <c r="AI3" s="389"/>
      <c r="AJ3" s="389"/>
      <c r="AK3" s="388" t="s">
        <v>95</v>
      </c>
      <c r="AL3" s="388"/>
    </row>
    <row r="4" spans="1:39" ht="69" customHeight="1" thickTop="1">
      <c r="A4" s="15" t="s">
        <v>63</v>
      </c>
      <c r="B4" s="84" t="s">
        <v>89</v>
      </c>
      <c r="C4" s="232" t="s">
        <v>156</v>
      </c>
      <c r="D4" s="84" t="s">
        <v>90</v>
      </c>
      <c r="E4" s="316" t="s">
        <v>178</v>
      </c>
      <c r="F4" s="265" t="s">
        <v>179</v>
      </c>
      <c r="G4" s="265" t="s">
        <v>238</v>
      </c>
      <c r="H4" s="267" t="s">
        <v>239</v>
      </c>
      <c r="I4" s="265" t="s">
        <v>180</v>
      </c>
      <c r="J4" s="317" t="s">
        <v>181</v>
      </c>
      <c r="K4" s="268" t="s">
        <v>208</v>
      </c>
      <c r="L4" s="269" t="s">
        <v>214</v>
      </c>
      <c r="M4" s="269" t="s">
        <v>215</v>
      </c>
      <c r="N4" s="269" t="s">
        <v>216</v>
      </c>
      <c r="O4" s="16" t="s">
        <v>209</v>
      </c>
      <c r="P4" s="269" t="s">
        <v>210</v>
      </c>
      <c r="Q4" s="269" t="s">
        <v>217</v>
      </c>
      <c r="R4" s="269" t="s">
        <v>211</v>
      </c>
      <c r="S4" s="269" t="s">
        <v>212</v>
      </c>
      <c r="T4" s="16" t="s">
        <v>218</v>
      </c>
      <c r="U4" s="16" t="s">
        <v>219</v>
      </c>
      <c r="V4" s="71" t="s">
        <v>76</v>
      </c>
      <c r="W4" s="77" t="s">
        <v>176</v>
      </c>
      <c r="X4" s="28" t="s">
        <v>220</v>
      </c>
      <c r="Y4" s="78" t="s">
        <v>182</v>
      </c>
      <c r="Z4" s="74" t="s">
        <v>78</v>
      </c>
      <c r="AA4" s="75" t="s">
        <v>79</v>
      </c>
      <c r="AB4" s="75" t="s">
        <v>80</v>
      </c>
      <c r="AC4" s="74" t="s">
        <v>81</v>
      </c>
      <c r="AD4" s="74" t="s">
        <v>82</v>
      </c>
      <c r="AE4" s="74" t="s">
        <v>131</v>
      </c>
      <c r="AF4" s="74" t="s">
        <v>132</v>
      </c>
      <c r="AG4" s="74" t="s">
        <v>133</v>
      </c>
      <c r="AH4" s="74" t="s">
        <v>134</v>
      </c>
      <c r="AI4" s="74" t="s">
        <v>115</v>
      </c>
      <c r="AJ4" s="74" t="s">
        <v>116</v>
      </c>
      <c r="AK4" s="89" t="s">
        <v>101</v>
      </c>
      <c r="AL4" s="76" t="s">
        <v>103</v>
      </c>
    </row>
    <row r="5" spans="1:39">
      <c r="A5" s="17" t="s">
        <v>1</v>
      </c>
      <c r="B5" s="85" t="s">
        <v>91</v>
      </c>
      <c r="C5" s="85" t="s">
        <v>91</v>
      </c>
      <c r="D5" s="85" t="s">
        <v>92</v>
      </c>
      <c r="E5" s="318">
        <v>145672.85</v>
      </c>
      <c r="F5" s="18">
        <v>626624</v>
      </c>
      <c r="G5" s="266">
        <v>200922.61</v>
      </c>
      <c r="H5" s="266">
        <v>685947</v>
      </c>
      <c r="I5" s="14">
        <f t="shared" ref="I5:I55" si="0">G5/H5</f>
        <v>0.29291273232480058</v>
      </c>
      <c r="J5" s="319">
        <f t="shared" ref="J5:J36" si="1">(G5-E5)/E5</f>
        <v>0.37927287068249149</v>
      </c>
      <c r="K5" s="270">
        <v>296</v>
      </c>
      <c r="L5" s="271">
        <v>291</v>
      </c>
      <c r="M5" s="287">
        <f>L5/$L$56</f>
        <v>2.7055597858981759E-4</v>
      </c>
      <c r="N5" s="285">
        <v>1.7570912812999999</v>
      </c>
      <c r="O5" s="305">
        <f>N5*M5</f>
        <v>4.7539155108375792E-4</v>
      </c>
      <c r="P5" s="293">
        <f>O5/$O$56</f>
        <v>2.4656536212427173E-4</v>
      </c>
      <c r="Q5" s="293">
        <f>0.85*P5</f>
        <v>2.0958055780563096E-4</v>
      </c>
      <c r="R5" s="285">
        <f>K5/L5</f>
        <v>1.0171821305841924</v>
      </c>
      <c r="S5" s="286">
        <f>R5/$R$56</f>
        <v>1.351657209931304E-2</v>
      </c>
      <c r="T5" s="57">
        <f>0.15*S5</f>
        <v>2.0274858148969558E-3</v>
      </c>
      <c r="U5" s="290">
        <f>T5+Q5</f>
        <v>2.2370663727025869E-3</v>
      </c>
      <c r="V5" s="72">
        <v>46.9</v>
      </c>
      <c r="W5" s="18">
        <v>2974</v>
      </c>
      <c r="X5" s="70">
        <v>1744434.2825838525</v>
      </c>
      <c r="Y5" s="79">
        <f t="shared" ref="Y5:Y36" si="2">(G5/F5)*G5</f>
        <v>64424.431890913998</v>
      </c>
      <c r="Z5" s="33">
        <f t="shared" ref="Z5:Z36" si="3">Y5/$Y$56</f>
        <v>3.4038473245059671E-5</v>
      </c>
      <c r="AA5" s="29">
        <f t="shared" ref="AA5:AA36" si="4">0.85*W5/$W$56</f>
        <v>4.3701708825155477E-4</v>
      </c>
      <c r="AB5" s="29">
        <f t="shared" ref="AB5:AB36" si="5">0.15*V5/$V$56</f>
        <v>1.0965390826168547E-4</v>
      </c>
      <c r="AC5" s="33">
        <f>AA5+AB5</f>
        <v>5.4667099651324028E-4</v>
      </c>
      <c r="AD5" s="33">
        <f t="shared" ref="AD5:AD36" si="6">U5</f>
        <v>2.2370663727025869E-3</v>
      </c>
      <c r="AE5" s="118">
        <f>IF('Datos Mun'!B5="AMM",W5,0)</f>
        <v>0</v>
      </c>
      <c r="AF5" s="33">
        <f>AE5/$AE$56</f>
        <v>0</v>
      </c>
      <c r="AG5" s="118">
        <f>IF('Datos Mun'!B5="AMM",0,W5)</f>
        <v>2974</v>
      </c>
      <c r="AH5" s="33">
        <f>AG5/$AG$56</f>
        <v>3.3592259548210087E-3</v>
      </c>
      <c r="AI5" s="118">
        <f t="shared" ref="AI5:AI36" si="7">IF(D5="Zona de Crec",W5,0)</f>
        <v>0</v>
      </c>
      <c r="AJ5" s="33">
        <f>AI5/$AI$56</f>
        <v>0</v>
      </c>
      <c r="AK5" s="90">
        <f>IF('Datos Mun'!B5="AMM",'Art 14 F I'!F7,'Art 14 F I'!M7)</f>
        <v>4.5655482078276605E-3</v>
      </c>
      <c r="AL5" s="35">
        <f>IF('Datos Mun'!D5="Zona de Crec",'Art 14 F I'!T7,0)</f>
        <v>0</v>
      </c>
    </row>
    <row r="6" spans="1:39">
      <c r="A6" s="17" t="s">
        <v>2</v>
      </c>
      <c r="B6" s="85" t="s">
        <v>91</v>
      </c>
      <c r="C6" s="85" t="s">
        <v>91</v>
      </c>
      <c r="D6" s="85" t="s">
        <v>92</v>
      </c>
      <c r="E6" s="318">
        <v>768052</v>
      </c>
      <c r="F6" s="18">
        <v>2597546</v>
      </c>
      <c r="G6" s="266">
        <v>996274</v>
      </c>
      <c r="H6" s="266">
        <v>2702829</v>
      </c>
      <c r="I6" s="14">
        <f t="shared" si="0"/>
        <v>0.3686041551278309</v>
      </c>
      <c r="J6" s="319">
        <f t="shared" si="1"/>
        <v>0.29714394337883371</v>
      </c>
      <c r="K6" s="8">
        <v>250</v>
      </c>
      <c r="L6" s="9">
        <v>278</v>
      </c>
      <c r="M6" s="306">
        <f t="shared" ref="M6:M55" si="8">L6/$L$56</f>
        <v>2.5846928538821062E-4</v>
      </c>
      <c r="N6" s="288">
        <v>1.7189329948000001</v>
      </c>
      <c r="O6" s="290">
        <f t="shared" ref="O6:O55" si="9">N6*M6</f>
        <v>4.4429138279617278E-4</v>
      </c>
      <c r="P6" s="307">
        <f t="shared" ref="P6:P55" si="10">O6/$O$56</f>
        <v>2.3043502863712235E-4</v>
      </c>
      <c r="Q6" s="307">
        <f t="shared" ref="Q6:Q55" si="11">0.85*P6</f>
        <v>1.95869774341554E-4</v>
      </c>
      <c r="R6" s="288">
        <f t="shared" ref="R6:R55" si="12">K6/L6</f>
        <v>0.89928057553956831</v>
      </c>
      <c r="S6" s="308">
        <f t="shared" ref="S6:S55" si="13">R6/$R$56</f>
        <v>1.1949866568941082E-2</v>
      </c>
      <c r="T6" s="14">
        <f t="shared" ref="T6:T55" si="14">0.15*S6</f>
        <v>1.7924799853411622E-3</v>
      </c>
      <c r="U6" s="290">
        <f t="shared" ref="U6:U55" si="15">T6+Q6</f>
        <v>1.9883497596827164E-3</v>
      </c>
      <c r="V6" s="72">
        <v>980.9</v>
      </c>
      <c r="W6" s="18">
        <v>3382</v>
      </c>
      <c r="X6" s="70">
        <v>2900632.6789315422</v>
      </c>
      <c r="Y6" s="79">
        <f t="shared" si="2"/>
        <v>382115.22840249987</v>
      </c>
      <c r="Z6" s="33">
        <f t="shared" si="3"/>
        <v>2.0188954092030924E-4</v>
      </c>
      <c r="AA6" s="29">
        <f t="shared" si="4"/>
        <v>4.9697101293435045E-4</v>
      </c>
      <c r="AB6" s="29">
        <f t="shared" si="5"/>
        <v>2.2933799278014345E-3</v>
      </c>
      <c r="AC6" s="33">
        <f t="shared" ref="AC6:AC55" si="16">AA6+AB6</f>
        <v>2.7903509407357849E-3</v>
      </c>
      <c r="AD6" s="33">
        <f t="shared" si="6"/>
        <v>1.9883497596827164E-3</v>
      </c>
      <c r="AE6" s="118">
        <f>IF('Datos Mun'!B6="AMM",W6,0)</f>
        <v>0</v>
      </c>
      <c r="AF6" s="33">
        <f t="shared" ref="AF6:AF55" si="17">AE6/$AE$56</f>
        <v>0</v>
      </c>
      <c r="AG6" s="118">
        <f>IF('Datos Mun'!B6="AMM",0,W6)</f>
        <v>3382</v>
      </c>
      <c r="AH6" s="33">
        <f t="shared" ref="AH6:AH55" si="18">AG6/$AG$56</f>
        <v>3.8200747071972601E-3</v>
      </c>
      <c r="AI6" s="118">
        <f t="shared" si="7"/>
        <v>0</v>
      </c>
      <c r="AJ6" s="33">
        <f t="shared" ref="AJ6:AJ55" si="19">AI6/$AI$56</f>
        <v>0</v>
      </c>
      <c r="AK6" s="90">
        <f>IF('Datos Mun'!B6="AMM",'Art 14 F I'!F8,'Art 14 F I'!M8)</f>
        <v>8.29677484669584E-3</v>
      </c>
      <c r="AL6" s="35">
        <f>IF('Datos Mun'!D6="Zona de Crec",'Art 14 F I'!T8,0)</f>
        <v>0</v>
      </c>
    </row>
    <row r="7" spans="1:39">
      <c r="A7" s="17" t="s">
        <v>3</v>
      </c>
      <c r="B7" s="85" t="s">
        <v>91</v>
      </c>
      <c r="C7" s="85" t="s">
        <v>91</v>
      </c>
      <c r="D7" s="85" t="s">
        <v>92</v>
      </c>
      <c r="E7" s="318">
        <v>272877</v>
      </c>
      <c r="F7" s="18">
        <v>1129316</v>
      </c>
      <c r="G7" s="266">
        <v>288767</v>
      </c>
      <c r="H7" s="266">
        <v>1181103</v>
      </c>
      <c r="I7" s="14">
        <f t="shared" si="0"/>
        <v>0.24448926130913223</v>
      </c>
      <c r="J7" s="319">
        <f t="shared" si="1"/>
        <v>5.8231364314324768E-2</v>
      </c>
      <c r="K7" s="8">
        <v>366</v>
      </c>
      <c r="L7" s="9">
        <v>167</v>
      </c>
      <c r="M7" s="306">
        <f t="shared" si="8"/>
        <v>1.5526752035910496E-4</v>
      </c>
      <c r="N7" s="288">
        <v>1.7050555638</v>
      </c>
      <c r="O7" s="290">
        <f t="shared" si="9"/>
        <v>2.6473974946572169E-4</v>
      </c>
      <c r="P7" s="307">
        <f t="shared" si="10"/>
        <v>1.3730923918798022E-4</v>
      </c>
      <c r="Q7" s="307">
        <f t="shared" si="11"/>
        <v>1.1671285330978319E-4</v>
      </c>
      <c r="R7" s="288">
        <f t="shared" si="12"/>
        <v>2.191616766467066</v>
      </c>
      <c r="S7" s="308">
        <f t="shared" si="13"/>
        <v>2.9122755057643529E-2</v>
      </c>
      <c r="T7" s="14">
        <f t="shared" si="14"/>
        <v>4.3684132586465294E-3</v>
      </c>
      <c r="U7" s="290">
        <f t="shared" si="15"/>
        <v>4.4851261119563121E-3</v>
      </c>
      <c r="V7" s="72">
        <v>694.5</v>
      </c>
      <c r="W7" s="18">
        <v>1407</v>
      </c>
      <c r="X7" s="70">
        <v>2209789.0505263684</v>
      </c>
      <c r="Y7" s="79">
        <f t="shared" si="2"/>
        <v>73837.951723875347</v>
      </c>
      <c r="Z7" s="33">
        <f t="shared" si="3"/>
        <v>3.9012080827950654E-5</v>
      </c>
      <c r="AA7" s="29">
        <f t="shared" si="4"/>
        <v>2.0675287261934686E-4</v>
      </c>
      <c r="AB7" s="29">
        <f t="shared" si="5"/>
        <v>1.6237662961138713E-3</v>
      </c>
      <c r="AC7" s="33">
        <f t="shared" si="16"/>
        <v>1.8305191687332182E-3</v>
      </c>
      <c r="AD7" s="33">
        <f t="shared" si="6"/>
        <v>4.4851261119563121E-3</v>
      </c>
      <c r="AE7" s="118">
        <f>IF('Datos Mun'!B7="AMM",W7,0)</f>
        <v>0</v>
      </c>
      <c r="AF7" s="33">
        <f t="shared" si="17"/>
        <v>0</v>
      </c>
      <c r="AG7" s="118">
        <f>IF('Datos Mun'!B7="AMM",0,W7)</f>
        <v>1407</v>
      </c>
      <c r="AH7" s="33">
        <f t="shared" si="18"/>
        <v>1.5892504769445728E-3</v>
      </c>
      <c r="AI7" s="118">
        <f t="shared" si="7"/>
        <v>0</v>
      </c>
      <c r="AJ7" s="33">
        <f t="shared" si="19"/>
        <v>0</v>
      </c>
      <c r="AK7" s="90">
        <f>IF('Datos Mun'!B7="AMM",'Art 14 F I'!F9,'Art 14 F I'!M9)</f>
        <v>1.0235801785263404E-2</v>
      </c>
      <c r="AL7" s="35">
        <f>IF('Datos Mun'!D7="Zona de Crec",'Art 14 F I'!T9,0)</f>
        <v>0</v>
      </c>
    </row>
    <row r="8" spans="1:39">
      <c r="A8" s="17" t="s">
        <v>4</v>
      </c>
      <c r="B8" s="85" t="s">
        <v>91</v>
      </c>
      <c r="C8" s="85" t="s">
        <v>91</v>
      </c>
      <c r="D8" s="85" t="s">
        <v>92</v>
      </c>
      <c r="E8" s="318">
        <v>23142962</v>
      </c>
      <c r="F8" s="18">
        <v>54890194.010000005</v>
      </c>
      <c r="G8" s="266">
        <v>25832482</v>
      </c>
      <c r="H8" s="266">
        <v>56374737</v>
      </c>
      <c r="I8" s="14">
        <f t="shared" si="0"/>
        <v>0.45822798250925767</v>
      </c>
      <c r="J8" s="319">
        <f t="shared" si="1"/>
        <v>0.1162133006138108</v>
      </c>
      <c r="K8" s="8">
        <v>6372</v>
      </c>
      <c r="L8" s="9">
        <v>6876</v>
      </c>
      <c r="M8" s="306">
        <f t="shared" si="8"/>
        <v>6.3929309580191959E-3</v>
      </c>
      <c r="N8" s="288">
        <v>1.5964581414000001</v>
      </c>
      <c r="O8" s="290">
        <f t="shared" si="9"/>
        <v>1.0206046675337848E-2</v>
      </c>
      <c r="P8" s="307">
        <f t="shared" si="10"/>
        <v>5.2934419819306551E-3</v>
      </c>
      <c r="Q8" s="307">
        <f t="shared" si="11"/>
        <v>4.499425684641057E-3</v>
      </c>
      <c r="R8" s="288">
        <f t="shared" si="12"/>
        <v>0.92670157068062831</v>
      </c>
      <c r="S8" s="308">
        <f t="shared" si="13"/>
        <v>1.2314243652174133E-2</v>
      </c>
      <c r="T8" s="14">
        <f t="shared" si="14"/>
        <v>1.8471365478261198E-3</v>
      </c>
      <c r="U8" s="290">
        <f t="shared" si="15"/>
        <v>6.3465622324671766E-3</v>
      </c>
      <c r="V8" s="72">
        <v>190.5</v>
      </c>
      <c r="W8" s="18">
        <v>35289</v>
      </c>
      <c r="X8" s="70">
        <v>8518240.5976785552</v>
      </c>
      <c r="Y8" s="79">
        <f t="shared" si="2"/>
        <v>12157310.396074586</v>
      </c>
      <c r="Z8" s="33">
        <f t="shared" si="3"/>
        <v>6.4232818591145784E-3</v>
      </c>
      <c r="AA8" s="29">
        <f t="shared" si="4"/>
        <v>5.1855736473803348E-3</v>
      </c>
      <c r="AB8" s="29">
        <f t="shared" si="5"/>
        <v>4.4539593867486317E-4</v>
      </c>
      <c r="AC8" s="33">
        <f t="shared" si="16"/>
        <v>5.6309695860551979E-3</v>
      </c>
      <c r="AD8" s="33">
        <f t="shared" si="6"/>
        <v>6.3465622324671766E-3</v>
      </c>
      <c r="AE8" s="118">
        <f>IF('Datos Mun'!B8="AMM",W8,0)</f>
        <v>0</v>
      </c>
      <c r="AF8" s="33">
        <f t="shared" si="17"/>
        <v>0</v>
      </c>
      <c r="AG8" s="118">
        <f>IF('Datos Mun'!B8="AMM",0,W8)</f>
        <v>35289</v>
      </c>
      <c r="AH8" s="33">
        <f t="shared" si="18"/>
        <v>3.9860028486778269E-2</v>
      </c>
      <c r="AI8" s="118">
        <f t="shared" si="7"/>
        <v>0</v>
      </c>
      <c r="AJ8" s="33">
        <f t="shared" si="19"/>
        <v>0</v>
      </c>
      <c r="AK8" s="90">
        <f>IF('Datos Mun'!B8="AMM",'Art 14 F I'!F10,'Art 14 F I'!M10)</f>
        <v>3.9741579339362829E-2</v>
      </c>
      <c r="AL8" s="35">
        <f>IF('Datos Mun'!D8="Zona de Crec",'Art 14 F I'!T10,0)</f>
        <v>0</v>
      </c>
    </row>
    <row r="9" spans="1:39">
      <c r="A9" s="17" t="s">
        <v>5</v>
      </c>
      <c r="B9" s="85" t="s">
        <v>91</v>
      </c>
      <c r="C9" s="85" t="s">
        <v>91</v>
      </c>
      <c r="D9" s="85" t="s">
        <v>92</v>
      </c>
      <c r="E9" s="318">
        <v>2531264</v>
      </c>
      <c r="F9" s="18">
        <v>10678636</v>
      </c>
      <c r="G9" s="266">
        <v>1947895</v>
      </c>
      <c r="H9" s="266">
        <v>10911069</v>
      </c>
      <c r="I9" s="14">
        <f t="shared" si="0"/>
        <v>0.17852467068075548</v>
      </c>
      <c r="J9" s="319">
        <f t="shared" si="1"/>
        <v>-0.23046549075876716</v>
      </c>
      <c r="K9" s="8">
        <v>7349</v>
      </c>
      <c r="L9" s="9">
        <v>5491</v>
      </c>
      <c r="M9" s="306">
        <f t="shared" si="8"/>
        <v>5.1052332592326066E-3</v>
      </c>
      <c r="N9" s="288">
        <v>1.7933312159000001</v>
      </c>
      <c r="O9" s="290">
        <f t="shared" si="9"/>
        <v>9.1553741682327307E-3</v>
      </c>
      <c r="P9" s="307">
        <f t="shared" si="10"/>
        <v>4.7485028752136602E-3</v>
      </c>
      <c r="Q9" s="307">
        <f t="shared" si="11"/>
        <v>4.036227443931611E-3</v>
      </c>
      <c r="R9" s="288">
        <f t="shared" si="12"/>
        <v>1.3383718812602441</v>
      </c>
      <c r="S9" s="308">
        <f t="shared" si="13"/>
        <v>1.7784622325559021E-2</v>
      </c>
      <c r="T9" s="14">
        <f t="shared" si="14"/>
        <v>2.6676933488338529E-3</v>
      </c>
      <c r="U9" s="290">
        <f t="shared" si="15"/>
        <v>6.7039207927654639E-3</v>
      </c>
      <c r="V9" s="72">
        <v>4539.2</v>
      </c>
      <c r="W9" s="18">
        <v>18030</v>
      </c>
      <c r="X9" s="70">
        <v>6137628.3987900307</v>
      </c>
      <c r="Y9" s="79">
        <f t="shared" si="2"/>
        <v>355316.44032299629</v>
      </c>
      <c r="Z9" s="33">
        <f t="shared" si="3"/>
        <v>1.8773047417698486E-4</v>
      </c>
      <c r="AA9" s="29">
        <f t="shared" si="4"/>
        <v>2.6494344657617798E-3</v>
      </c>
      <c r="AB9" s="29">
        <f t="shared" si="5"/>
        <v>1.0612814933506241E-2</v>
      </c>
      <c r="AC9" s="33">
        <f t="shared" si="16"/>
        <v>1.3262249399268022E-2</v>
      </c>
      <c r="AD9" s="33">
        <f t="shared" si="6"/>
        <v>6.7039207927654639E-3</v>
      </c>
      <c r="AE9" s="118">
        <f>IF('Datos Mun'!B9="AMM",W9,0)</f>
        <v>0</v>
      </c>
      <c r="AF9" s="33">
        <f t="shared" si="17"/>
        <v>0</v>
      </c>
      <c r="AG9" s="118">
        <f>IF('Datos Mun'!B9="AMM",0,W9)</f>
        <v>18030</v>
      </c>
      <c r="AH9" s="33">
        <f t="shared" si="18"/>
        <v>2.0365448542509344E-2</v>
      </c>
      <c r="AI9" s="118">
        <f t="shared" si="7"/>
        <v>0</v>
      </c>
      <c r="AJ9" s="33">
        <f t="shared" si="19"/>
        <v>0</v>
      </c>
      <c r="AK9" s="90">
        <f>IF('Datos Mun'!B9="AMM",'Art 14 F I'!F11,'Art 14 F I'!M11)</f>
        <v>3.2565478434488392E-2</v>
      </c>
      <c r="AL9" s="35">
        <f>IF('Datos Mun'!D9="Zona de Crec",'Art 14 F I'!T11,0)</f>
        <v>0</v>
      </c>
    </row>
    <row r="10" spans="1:39">
      <c r="A10" s="17" t="s">
        <v>6</v>
      </c>
      <c r="B10" s="85" t="s">
        <v>93</v>
      </c>
      <c r="C10" s="85" t="s">
        <v>93</v>
      </c>
      <c r="D10" s="85" t="s">
        <v>94</v>
      </c>
      <c r="E10" s="318">
        <v>299493654.98000002</v>
      </c>
      <c r="F10" s="18">
        <v>683317463.73000002</v>
      </c>
      <c r="G10" s="266">
        <v>336540527.27999997</v>
      </c>
      <c r="H10" s="266">
        <v>696327770</v>
      </c>
      <c r="I10" s="14">
        <f t="shared" si="0"/>
        <v>0.48330763439177499</v>
      </c>
      <c r="J10" s="319">
        <f t="shared" si="1"/>
        <v>0.1236983544859203</v>
      </c>
      <c r="K10" s="8">
        <v>77936</v>
      </c>
      <c r="L10" s="9">
        <v>87455</v>
      </c>
      <c r="M10" s="306">
        <f t="shared" si="8"/>
        <v>8.1310904149733673E-2</v>
      </c>
      <c r="N10" s="288">
        <v>1.8323297204</v>
      </c>
      <c r="O10" s="290">
        <f t="shared" si="9"/>
        <v>0.14898838626615271</v>
      </c>
      <c r="P10" s="307">
        <f t="shared" si="10"/>
        <v>7.7273934146028844E-2</v>
      </c>
      <c r="Q10" s="307">
        <f t="shared" si="11"/>
        <v>6.5682844024124512E-2</v>
      </c>
      <c r="R10" s="288">
        <f t="shared" si="12"/>
        <v>0.89115545137499286</v>
      </c>
      <c r="S10" s="308">
        <f t="shared" si="13"/>
        <v>1.1841897874560577E-2</v>
      </c>
      <c r="T10" s="14">
        <f t="shared" si="14"/>
        <v>1.7762846811840865E-3</v>
      </c>
      <c r="U10" s="290">
        <f t="shared" si="15"/>
        <v>6.7459128705308596E-2</v>
      </c>
      <c r="V10" s="72">
        <v>224</v>
      </c>
      <c r="W10" s="18">
        <v>656464</v>
      </c>
      <c r="X10" s="70">
        <v>20753289.731132537</v>
      </c>
      <c r="Y10" s="79">
        <f t="shared" si="2"/>
        <v>165749497.87417224</v>
      </c>
      <c r="Z10" s="33">
        <f t="shared" si="3"/>
        <v>8.7573296080050933E-2</v>
      </c>
      <c r="AA10" s="29">
        <f t="shared" si="4"/>
        <v>9.6464689247467608E-2</v>
      </c>
      <c r="AB10" s="29">
        <f t="shared" si="5"/>
        <v>5.2372015886178146E-4</v>
      </c>
      <c r="AC10" s="33">
        <f t="shared" si="16"/>
        <v>9.6988409406329384E-2</v>
      </c>
      <c r="AD10" s="33">
        <f t="shared" si="6"/>
        <v>6.7459128705308596E-2</v>
      </c>
      <c r="AE10" s="118">
        <f>IF('Datos Mun'!B10="AMM",W10,0)</f>
        <v>656464</v>
      </c>
      <c r="AF10" s="33">
        <f t="shared" si="17"/>
        <v>0.13399633689240861</v>
      </c>
      <c r="AG10" s="118">
        <f>IF('Datos Mun'!B10="AMM",0,W10)</f>
        <v>0</v>
      </c>
      <c r="AH10" s="33">
        <f t="shared" si="18"/>
        <v>0</v>
      </c>
      <c r="AI10" s="118">
        <f t="shared" si="7"/>
        <v>656464</v>
      </c>
      <c r="AJ10" s="33">
        <f t="shared" si="19"/>
        <v>0.21943487323890931</v>
      </c>
      <c r="AK10" s="90">
        <f>IF('Datos Mun'!B10="AMM",'Art 14 F I'!F12,'Art 14 F I'!M12)</f>
        <v>0.10060968789838298</v>
      </c>
      <c r="AL10" s="35">
        <f>IF('Datos Mun'!D10="Zona de Crec",'Art 14 F I'!T12,0)</f>
        <v>0.24869953812555742</v>
      </c>
    </row>
    <row r="11" spans="1:39">
      <c r="A11" s="17" t="s">
        <v>7</v>
      </c>
      <c r="B11" s="85" t="s">
        <v>91</v>
      </c>
      <c r="C11" s="85" t="s">
        <v>91</v>
      </c>
      <c r="D11" s="85" t="s">
        <v>92</v>
      </c>
      <c r="E11" s="318">
        <v>788778.4</v>
      </c>
      <c r="F11" s="18">
        <v>1836204</v>
      </c>
      <c r="G11" s="266">
        <v>792296.3</v>
      </c>
      <c r="H11" s="266">
        <v>1849663</v>
      </c>
      <c r="I11" s="14">
        <f t="shared" si="0"/>
        <v>0.42834629875820623</v>
      </c>
      <c r="J11" s="319">
        <f t="shared" si="1"/>
        <v>4.4599345012490497E-3</v>
      </c>
      <c r="K11" s="8">
        <v>10274</v>
      </c>
      <c r="L11" s="9">
        <v>7471</v>
      </c>
      <c r="M11" s="306">
        <f t="shared" si="8"/>
        <v>6.9461296084004373E-3</v>
      </c>
      <c r="N11" s="288">
        <v>2.3084826450000002</v>
      </c>
      <c r="O11" s="290">
        <f t="shared" si="9"/>
        <v>1.6035019650913057E-2</v>
      </c>
      <c r="P11" s="307">
        <f t="shared" si="10"/>
        <v>8.3166821494490614E-3</v>
      </c>
      <c r="Q11" s="307">
        <f t="shared" si="11"/>
        <v>7.0691798270317019E-3</v>
      </c>
      <c r="R11" s="288">
        <f t="shared" si="12"/>
        <v>1.375184044973899</v>
      </c>
      <c r="S11" s="308">
        <f t="shared" si="13"/>
        <v>1.8273791619834338E-2</v>
      </c>
      <c r="T11" s="14">
        <f t="shared" si="14"/>
        <v>2.7410687429751507E-3</v>
      </c>
      <c r="U11" s="290">
        <f t="shared" si="15"/>
        <v>9.8102485700068531E-3</v>
      </c>
      <c r="V11" s="72">
        <v>2688.6</v>
      </c>
      <c r="W11" s="18">
        <v>14992</v>
      </c>
      <c r="X11" s="70">
        <v>8224675.0942434929</v>
      </c>
      <c r="Y11" s="79">
        <f t="shared" si="2"/>
        <v>341864.75304143224</v>
      </c>
      <c r="Z11" s="33">
        <f t="shared" si="3"/>
        <v>1.8062331181333812E-4</v>
      </c>
      <c r="AA11" s="29">
        <f t="shared" si="4"/>
        <v>2.2030128403050801E-3</v>
      </c>
      <c r="AB11" s="29">
        <f t="shared" si="5"/>
        <v>6.2860447281954702E-3</v>
      </c>
      <c r="AC11" s="33">
        <f t="shared" si="16"/>
        <v>8.48905756850055E-3</v>
      </c>
      <c r="AD11" s="33">
        <f t="shared" si="6"/>
        <v>9.8102485700068531E-3</v>
      </c>
      <c r="AE11" s="118">
        <f>IF('Datos Mun'!B11="AMM",W11,0)</f>
        <v>0</v>
      </c>
      <c r="AF11" s="33">
        <f t="shared" si="17"/>
        <v>0</v>
      </c>
      <c r="AG11" s="118">
        <f>IF('Datos Mun'!B11="AMM",0,W11)</f>
        <v>14992</v>
      </c>
      <c r="AH11" s="33">
        <f t="shared" si="18"/>
        <v>1.6933932587315591E-2</v>
      </c>
      <c r="AI11" s="118">
        <f t="shared" si="7"/>
        <v>0</v>
      </c>
      <c r="AJ11" s="33">
        <f t="shared" si="19"/>
        <v>0</v>
      </c>
      <c r="AK11" s="90">
        <f>IF('Datos Mun'!B11="AMM",'Art 14 F I'!F13,'Art 14 F I'!M13)</f>
        <v>2.9874193684712311E-2</v>
      </c>
      <c r="AL11" s="35">
        <f>IF('Datos Mun'!D11="Zona de Crec",'Art 14 F I'!T13,0)</f>
        <v>0</v>
      </c>
    </row>
    <row r="12" spans="1:39">
      <c r="A12" s="17" t="s">
        <v>8</v>
      </c>
      <c r="B12" s="85" t="s">
        <v>91</v>
      </c>
      <c r="C12" s="85" t="s">
        <v>91</v>
      </c>
      <c r="D12" s="85" t="s">
        <v>92</v>
      </c>
      <c r="E12" s="318">
        <v>799410</v>
      </c>
      <c r="F12" s="18">
        <v>2185720</v>
      </c>
      <c r="G12" s="266">
        <v>960189</v>
      </c>
      <c r="H12" s="266">
        <v>2325037</v>
      </c>
      <c r="I12" s="14">
        <f t="shared" si="0"/>
        <v>0.41297794400691257</v>
      </c>
      <c r="J12" s="319">
        <f t="shared" si="1"/>
        <v>0.20112207753217998</v>
      </c>
      <c r="K12" s="8">
        <v>1472</v>
      </c>
      <c r="L12" s="9">
        <v>1100</v>
      </c>
      <c r="M12" s="306">
        <f t="shared" si="8"/>
        <v>1.0227201939821285E-3</v>
      </c>
      <c r="N12" s="288">
        <v>1.4822637890000001</v>
      </c>
      <c r="O12" s="290">
        <f t="shared" si="9"/>
        <v>1.515941109818765E-3</v>
      </c>
      <c r="P12" s="307">
        <f t="shared" si="10"/>
        <v>7.8625412641311154E-4</v>
      </c>
      <c r="Q12" s="307">
        <f t="shared" si="11"/>
        <v>6.6831600745114481E-4</v>
      </c>
      <c r="R12" s="288">
        <f t="shared" si="12"/>
        <v>1.3381818181818181</v>
      </c>
      <c r="S12" s="308">
        <f t="shared" si="13"/>
        <v>1.7782096719548338E-2</v>
      </c>
      <c r="T12" s="14">
        <f t="shared" si="14"/>
        <v>2.6673145079322506E-3</v>
      </c>
      <c r="U12" s="290">
        <f t="shared" si="15"/>
        <v>3.3356305153833953E-3</v>
      </c>
      <c r="V12" s="72">
        <v>466.7</v>
      </c>
      <c r="W12" s="18">
        <v>3661</v>
      </c>
      <c r="X12" s="70">
        <v>2974219.0796211474</v>
      </c>
      <c r="Y12" s="79">
        <f t="shared" si="2"/>
        <v>421811.99591942242</v>
      </c>
      <c r="Z12" s="33">
        <f t="shared" si="3"/>
        <v>2.2286321999485749E-4</v>
      </c>
      <c r="AA12" s="29">
        <f t="shared" si="4"/>
        <v>5.3796891731302686E-4</v>
      </c>
      <c r="AB12" s="29">
        <f t="shared" si="5"/>
        <v>1.0911615988428275E-3</v>
      </c>
      <c r="AC12" s="33">
        <f t="shared" si="16"/>
        <v>1.6291305161558545E-3</v>
      </c>
      <c r="AD12" s="33">
        <f t="shared" si="6"/>
        <v>3.3356305153833953E-3</v>
      </c>
      <c r="AE12" s="118">
        <f>IF('Datos Mun'!B12="AMM",W12,0)</f>
        <v>0</v>
      </c>
      <c r="AF12" s="33">
        <f t="shared" si="17"/>
        <v>0</v>
      </c>
      <c r="AG12" s="118">
        <f>IF('Datos Mun'!B12="AMM",0,W12)</f>
        <v>3661</v>
      </c>
      <c r="AH12" s="33">
        <f t="shared" si="18"/>
        <v>4.1352139275721966E-3</v>
      </c>
      <c r="AI12" s="118">
        <f t="shared" si="7"/>
        <v>0</v>
      </c>
      <c r="AJ12" s="33">
        <f t="shared" si="19"/>
        <v>0</v>
      </c>
      <c r="AK12" s="90">
        <f>IF('Datos Mun'!B12="AMM",'Art 14 F I'!F14,'Art 14 F I'!M14)</f>
        <v>8.6617986462412117E-3</v>
      </c>
      <c r="AL12" s="35">
        <f>IF('Datos Mun'!D12="Zona de Crec",'Art 14 F I'!T14,0)</f>
        <v>0</v>
      </c>
    </row>
    <row r="13" spans="1:39">
      <c r="A13" s="17" t="s">
        <v>9</v>
      </c>
      <c r="B13" s="85" t="s">
        <v>93</v>
      </c>
      <c r="C13" s="85" t="s">
        <v>91</v>
      </c>
      <c r="D13" s="85" t="s">
        <v>94</v>
      </c>
      <c r="E13" s="318">
        <v>27527682</v>
      </c>
      <c r="F13" s="18">
        <v>110141115</v>
      </c>
      <c r="G13" s="266">
        <v>36285132.439999998</v>
      </c>
      <c r="H13" s="266">
        <v>116630005</v>
      </c>
      <c r="I13" s="14">
        <f t="shared" si="0"/>
        <v>0.31111318601075255</v>
      </c>
      <c r="J13" s="319">
        <f t="shared" si="1"/>
        <v>0.31813250530865611</v>
      </c>
      <c r="K13" s="8">
        <v>26523</v>
      </c>
      <c r="L13" s="9">
        <v>24758</v>
      </c>
      <c r="M13" s="306">
        <f t="shared" si="8"/>
        <v>2.3018642329645032E-2</v>
      </c>
      <c r="N13" s="288">
        <v>1.8739893594999999</v>
      </c>
      <c r="O13" s="290">
        <f t="shared" si="9"/>
        <v>4.3136690795891081E-2</v>
      </c>
      <c r="P13" s="307">
        <f t="shared" si="10"/>
        <v>2.2373165367967789E-2</v>
      </c>
      <c r="Q13" s="307">
        <f t="shared" si="11"/>
        <v>1.901719056277262E-2</v>
      </c>
      <c r="R13" s="288">
        <f t="shared" si="12"/>
        <v>1.0712900880523468</v>
      </c>
      <c r="S13" s="308">
        <f t="shared" si="13"/>
        <v>1.4235572253046412E-2</v>
      </c>
      <c r="T13" s="14">
        <f t="shared" si="14"/>
        <v>2.1353358379569616E-3</v>
      </c>
      <c r="U13" s="290">
        <f t="shared" si="15"/>
        <v>2.1152526400729583E-2</v>
      </c>
      <c r="V13" s="72">
        <v>1140.9000000000001</v>
      </c>
      <c r="W13" s="18">
        <v>122337</v>
      </c>
      <c r="X13" s="70">
        <v>6080772.1341687543</v>
      </c>
      <c r="Y13" s="79">
        <f t="shared" si="2"/>
        <v>11953854.254955927</v>
      </c>
      <c r="Z13" s="33">
        <f t="shared" si="3"/>
        <v>6.3157863607027831E-3</v>
      </c>
      <c r="AA13" s="29">
        <f t="shared" si="4"/>
        <v>1.7976919813527389E-2</v>
      </c>
      <c r="AB13" s="29">
        <f t="shared" si="5"/>
        <v>2.6674657555598503E-3</v>
      </c>
      <c r="AC13" s="33">
        <f t="shared" si="16"/>
        <v>2.064438556908724E-2</v>
      </c>
      <c r="AD13" s="33">
        <f t="shared" si="6"/>
        <v>2.1152526400729583E-2</v>
      </c>
      <c r="AE13" s="118">
        <f>IF('Datos Mun'!B13="AMM",W13,0)</f>
        <v>122337</v>
      </c>
      <c r="AF13" s="33">
        <f t="shared" si="17"/>
        <v>2.4971224418104562E-2</v>
      </c>
      <c r="AG13" s="118">
        <f>IF('Datos Mun'!B13="AMM",0,W13)</f>
        <v>0</v>
      </c>
      <c r="AH13" s="33">
        <f t="shared" si="18"/>
        <v>0</v>
      </c>
      <c r="AI13" s="118">
        <f t="shared" si="7"/>
        <v>122337</v>
      </c>
      <c r="AJ13" s="33">
        <f t="shared" si="19"/>
        <v>4.0893337772411664E-2</v>
      </c>
      <c r="AK13" s="90">
        <f>IF('Datos Mun'!B13="AMM",'Art 14 F I'!F15,'Art 14 F I'!M15)</f>
        <v>1.6125228234021398E-2</v>
      </c>
      <c r="AL13" s="35">
        <f>IF('Datos Mun'!D13="Zona de Crec",'Art 14 F I'!T15,0)</f>
        <v>3.9860344443378146E-2</v>
      </c>
    </row>
    <row r="14" spans="1:39">
      <c r="A14" s="17" t="s">
        <v>10</v>
      </c>
      <c r="B14" s="85" t="s">
        <v>91</v>
      </c>
      <c r="C14" s="85" t="s">
        <v>91</v>
      </c>
      <c r="D14" s="85" t="s">
        <v>94</v>
      </c>
      <c r="E14" s="318">
        <v>4946842.92</v>
      </c>
      <c r="F14" s="18">
        <v>32779189</v>
      </c>
      <c r="G14" s="266">
        <v>5537234.6299999999</v>
      </c>
      <c r="H14" s="266">
        <v>36098646</v>
      </c>
      <c r="I14" s="14">
        <f t="shared" si="0"/>
        <v>0.15339175408407285</v>
      </c>
      <c r="J14" s="319">
        <f t="shared" si="1"/>
        <v>0.11934717142787303</v>
      </c>
      <c r="K14" s="8">
        <v>8234</v>
      </c>
      <c r="L14" s="9">
        <v>27842</v>
      </c>
      <c r="M14" s="306">
        <f t="shared" si="8"/>
        <v>2.5885977855318563E-2</v>
      </c>
      <c r="N14" s="288">
        <v>1.8343045897000001</v>
      </c>
      <c r="O14" s="290">
        <f t="shared" si="9"/>
        <v>4.7482767988883408E-2</v>
      </c>
      <c r="P14" s="307">
        <f t="shared" si="10"/>
        <v>2.4627290613709465E-2</v>
      </c>
      <c r="Q14" s="307">
        <f t="shared" si="11"/>
        <v>2.0933197021653045E-2</v>
      </c>
      <c r="R14" s="288">
        <f t="shared" si="12"/>
        <v>0.29574024854536313</v>
      </c>
      <c r="S14" s="308">
        <f t="shared" si="13"/>
        <v>3.9298708382110078E-3</v>
      </c>
      <c r="T14" s="14">
        <f t="shared" si="14"/>
        <v>5.8948062573165115E-4</v>
      </c>
      <c r="U14" s="290">
        <f t="shared" si="15"/>
        <v>2.1522677647384695E-2</v>
      </c>
      <c r="V14" s="72">
        <v>104.3</v>
      </c>
      <c r="W14" s="18">
        <v>104478</v>
      </c>
      <c r="X14" s="70">
        <v>4234401.3555107117</v>
      </c>
      <c r="Y14" s="79">
        <f t="shared" si="2"/>
        <v>935379.07077784126</v>
      </c>
      <c r="Z14" s="33">
        <f t="shared" si="3"/>
        <v>4.9420498621658272E-4</v>
      </c>
      <c r="AA14" s="29">
        <f t="shared" si="4"/>
        <v>1.5352613095610606E-2</v>
      </c>
      <c r="AB14" s="29">
        <f t="shared" si="5"/>
        <v>2.4385719897001694E-4</v>
      </c>
      <c r="AC14" s="33">
        <f t="shared" si="16"/>
        <v>1.5596470294580623E-2</v>
      </c>
      <c r="AD14" s="33">
        <f t="shared" si="6"/>
        <v>2.1522677647384695E-2</v>
      </c>
      <c r="AE14" s="118">
        <f>IF('Datos Mun'!B14="AMM",W14,0)</f>
        <v>0</v>
      </c>
      <c r="AF14" s="33">
        <f t="shared" si="17"/>
        <v>0</v>
      </c>
      <c r="AG14" s="118">
        <f>IF('Datos Mun'!B14="AMM",0,W14)</f>
        <v>104478</v>
      </c>
      <c r="AH14" s="33">
        <f t="shared" si="18"/>
        <v>0.11801116654599508</v>
      </c>
      <c r="AI14" s="118">
        <f t="shared" si="7"/>
        <v>104478</v>
      </c>
      <c r="AJ14" s="33">
        <f t="shared" si="19"/>
        <v>3.4923646515657776E-2</v>
      </c>
      <c r="AK14" s="90">
        <f>IF('Datos Mun'!B14="AMM",'Art 14 F I'!F16,'Art 14 F I'!M16)</f>
        <v>6.1007440695767315E-2</v>
      </c>
      <c r="AL14" s="35">
        <f>IF('Datos Mun'!D14="Zona de Crec",'Art 14 F I'!T16,0)</f>
        <v>2.7907820564566782E-2</v>
      </c>
    </row>
    <row r="15" spans="1:39">
      <c r="A15" s="17" t="s">
        <v>189</v>
      </c>
      <c r="B15" s="85" t="s">
        <v>91</v>
      </c>
      <c r="C15" s="85" t="s">
        <v>91</v>
      </c>
      <c r="D15" s="85" t="s">
        <v>92</v>
      </c>
      <c r="E15" s="318">
        <v>1221813</v>
      </c>
      <c r="F15" s="18">
        <v>2853628</v>
      </c>
      <c r="G15" s="266">
        <v>1064298</v>
      </c>
      <c r="H15" s="266">
        <v>3294944</v>
      </c>
      <c r="I15" s="14">
        <f t="shared" si="0"/>
        <v>0.32300943506171881</v>
      </c>
      <c r="J15" s="319">
        <f t="shared" si="1"/>
        <v>-0.12891907354071366</v>
      </c>
      <c r="K15" s="8">
        <v>3737</v>
      </c>
      <c r="L15" s="9">
        <v>763</v>
      </c>
      <c r="M15" s="306">
        <f t="shared" si="8"/>
        <v>7.0939591637123999E-4</v>
      </c>
      <c r="N15" s="288">
        <v>1.7930753231000001</v>
      </c>
      <c r="O15" s="290">
        <f t="shared" si="9"/>
        <v>1.2720003119531817E-3</v>
      </c>
      <c r="P15" s="307">
        <f t="shared" si="10"/>
        <v>6.5973241809605702E-4</v>
      </c>
      <c r="Q15" s="307">
        <f t="shared" si="11"/>
        <v>5.607725553816484E-4</v>
      </c>
      <c r="R15" s="288">
        <f t="shared" si="12"/>
        <v>4.8977719528178243</v>
      </c>
      <c r="S15" s="308">
        <f t="shared" si="13"/>
        <v>6.5082826109257794E-2</v>
      </c>
      <c r="T15" s="14">
        <f t="shared" si="14"/>
        <v>9.762423916388669E-3</v>
      </c>
      <c r="U15" s="290">
        <f t="shared" si="15"/>
        <v>1.0323196471770317E-2</v>
      </c>
      <c r="V15" s="72">
        <v>1007.4</v>
      </c>
      <c r="W15" s="18">
        <v>7340</v>
      </c>
      <c r="X15" s="70">
        <v>3693123.365987632</v>
      </c>
      <c r="Y15" s="79">
        <f t="shared" si="2"/>
        <v>396943.9018694798</v>
      </c>
      <c r="Z15" s="33">
        <f t="shared" si="3"/>
        <v>2.0972423018726587E-4</v>
      </c>
      <c r="AA15" s="29">
        <f t="shared" si="4"/>
        <v>1.0785828607150006E-3</v>
      </c>
      <c r="AB15" s="29">
        <f t="shared" si="5"/>
        <v>2.3553378930239221E-3</v>
      </c>
      <c r="AC15" s="33">
        <f t="shared" si="16"/>
        <v>3.4339207537389229E-3</v>
      </c>
      <c r="AD15" s="33">
        <f t="shared" si="6"/>
        <v>1.0323196471770317E-2</v>
      </c>
      <c r="AE15" s="118">
        <f>IF('Datos Mun'!B15="AMM",W15,0)</f>
        <v>0</v>
      </c>
      <c r="AF15" s="33">
        <f t="shared" si="17"/>
        <v>0</v>
      </c>
      <c r="AG15" s="118">
        <f>IF('Datos Mun'!B15="AMM",0,W15)</f>
        <v>7340</v>
      </c>
      <c r="AH15" s="33">
        <f t="shared" si="18"/>
        <v>8.2907594177492275E-3</v>
      </c>
      <c r="AI15" s="118">
        <f t="shared" si="7"/>
        <v>0</v>
      </c>
      <c r="AJ15" s="33">
        <f t="shared" si="19"/>
        <v>0</v>
      </c>
      <c r="AK15" s="90">
        <f>IF('Datos Mun'!B15="AMM",'Art 14 F I'!F17,'Art 14 F I'!M17)</f>
        <v>2.2695655079603541E-2</v>
      </c>
      <c r="AL15" s="35">
        <f>IF('Datos Mun'!D15="Zona de Crec",'Art 14 F I'!T17,0)</f>
        <v>0</v>
      </c>
    </row>
    <row r="16" spans="1:39">
      <c r="A16" s="17" t="s">
        <v>12</v>
      </c>
      <c r="B16" s="85" t="s">
        <v>91</v>
      </c>
      <c r="C16" s="85" t="s">
        <v>91</v>
      </c>
      <c r="D16" s="85" t="s">
        <v>92</v>
      </c>
      <c r="E16" s="318">
        <v>1408205</v>
      </c>
      <c r="F16" s="18">
        <v>4729640</v>
      </c>
      <c r="G16" s="266">
        <v>1864847</v>
      </c>
      <c r="H16" s="266">
        <v>5282316</v>
      </c>
      <c r="I16" s="14">
        <f t="shared" si="0"/>
        <v>0.35303586532876868</v>
      </c>
      <c r="J16" s="319">
        <f t="shared" si="1"/>
        <v>0.32427238931831659</v>
      </c>
      <c r="K16" s="8">
        <v>4127</v>
      </c>
      <c r="L16" s="9">
        <v>1614</v>
      </c>
      <c r="M16" s="306">
        <f t="shared" si="8"/>
        <v>1.5006094482610502E-3</v>
      </c>
      <c r="N16" s="288">
        <v>1.7681716602999999</v>
      </c>
      <c r="O16" s="290">
        <f t="shared" si="9"/>
        <v>2.6533350995936078E-3</v>
      </c>
      <c r="P16" s="307">
        <f t="shared" si="10"/>
        <v>1.3761719748213892E-3</v>
      </c>
      <c r="Q16" s="307">
        <f t="shared" si="11"/>
        <v>1.1697461785981809E-3</v>
      </c>
      <c r="R16" s="288">
        <f t="shared" si="12"/>
        <v>2.5570012391573731</v>
      </c>
      <c r="S16" s="308">
        <f t="shared" si="13"/>
        <v>3.3978075870496942E-2</v>
      </c>
      <c r="T16" s="14">
        <f t="shared" si="14"/>
        <v>5.0967113805745409E-3</v>
      </c>
      <c r="U16" s="290">
        <f t="shared" si="15"/>
        <v>6.2664575591727216E-3</v>
      </c>
      <c r="V16" s="72">
        <v>4265.7</v>
      </c>
      <c r="W16" s="18">
        <v>9930</v>
      </c>
      <c r="X16" s="70">
        <v>5563132.2810582956</v>
      </c>
      <c r="Y16" s="79">
        <f t="shared" si="2"/>
        <v>735289.43712608144</v>
      </c>
      <c r="Z16" s="33">
        <f t="shared" si="3"/>
        <v>3.8848817286227266E-4</v>
      </c>
      <c r="AA16" s="29">
        <f t="shared" si="4"/>
        <v>1.4591727257356889E-3</v>
      </c>
      <c r="AB16" s="29">
        <f t="shared" si="5"/>
        <v>9.9733619716816987E-3</v>
      </c>
      <c r="AC16" s="33">
        <f t="shared" si="16"/>
        <v>1.1432534697417387E-2</v>
      </c>
      <c r="AD16" s="33">
        <f t="shared" si="6"/>
        <v>6.2664575591727216E-3</v>
      </c>
      <c r="AE16" s="118">
        <f>IF('Datos Mun'!B16="AMM",W16,0)</f>
        <v>0</v>
      </c>
      <c r="AF16" s="33">
        <f t="shared" si="17"/>
        <v>0</v>
      </c>
      <c r="AG16" s="118">
        <f>IF('Datos Mun'!B16="AMM",0,W16)</f>
        <v>9930</v>
      </c>
      <c r="AH16" s="33">
        <f t="shared" si="18"/>
        <v>1.1216245370333765E-2</v>
      </c>
      <c r="AI16" s="118">
        <f t="shared" si="7"/>
        <v>0</v>
      </c>
      <c r="AJ16" s="33">
        <f t="shared" si="19"/>
        <v>0</v>
      </c>
      <c r="AK16" s="90">
        <f>IF('Datos Mun'!B16="AMM",'Art 14 F I'!F18,'Art 14 F I'!M18)</f>
        <v>2.9578687811340487E-2</v>
      </c>
      <c r="AL16" s="35">
        <f>IF('Datos Mun'!D16="Zona de Crec",'Art 14 F I'!T18,0)</f>
        <v>0</v>
      </c>
    </row>
    <row r="17" spans="1:38">
      <c r="A17" s="17" t="s">
        <v>13</v>
      </c>
      <c r="B17" s="85" t="s">
        <v>91</v>
      </c>
      <c r="C17" s="85" t="s">
        <v>91</v>
      </c>
      <c r="D17" s="85" t="s">
        <v>94</v>
      </c>
      <c r="E17" s="318">
        <v>12990205</v>
      </c>
      <c r="F17" s="18">
        <v>49791403.200000003</v>
      </c>
      <c r="G17" s="266">
        <v>14209085</v>
      </c>
      <c r="H17" s="266">
        <v>53700075</v>
      </c>
      <c r="I17" s="14">
        <f t="shared" si="0"/>
        <v>0.26460084087405839</v>
      </c>
      <c r="J17" s="319">
        <f t="shared" si="1"/>
        <v>9.383069782193583E-2</v>
      </c>
      <c r="K17" s="8">
        <v>10747</v>
      </c>
      <c r="L17" s="9">
        <v>15877</v>
      </c>
      <c r="M17" s="306">
        <f t="shared" si="8"/>
        <v>1.4761571381685684E-2</v>
      </c>
      <c r="N17" s="288">
        <v>1.8900298334000001</v>
      </c>
      <c r="O17" s="290">
        <f t="shared" si="9"/>
        <v>2.7899810299249601E-2</v>
      </c>
      <c r="P17" s="307">
        <f t="shared" si="10"/>
        <v>1.4470444024405789E-2</v>
      </c>
      <c r="Q17" s="307">
        <f t="shared" si="11"/>
        <v>1.2299877420744921E-2</v>
      </c>
      <c r="R17" s="288">
        <f t="shared" si="12"/>
        <v>0.67689110033381616</v>
      </c>
      <c r="S17" s="308">
        <f t="shared" si="13"/>
        <v>8.9946992637304091E-3</v>
      </c>
      <c r="T17" s="14">
        <f t="shared" si="14"/>
        <v>1.3492048895595613E-3</v>
      </c>
      <c r="U17" s="290">
        <f t="shared" si="15"/>
        <v>1.3649082310304482E-2</v>
      </c>
      <c r="V17" s="72">
        <v>138.69999999999999</v>
      </c>
      <c r="W17" s="18">
        <v>68747</v>
      </c>
      <c r="X17" s="70">
        <v>3514902.872750218</v>
      </c>
      <c r="Y17" s="79">
        <f t="shared" si="2"/>
        <v>4054878.6248551635</v>
      </c>
      <c r="Z17" s="33">
        <f t="shared" si="3"/>
        <v>2.1423840852458111E-3</v>
      </c>
      <c r="AA17" s="29">
        <f t="shared" si="4"/>
        <v>1.010208936315724E-2</v>
      </c>
      <c r="AB17" s="29">
        <f t="shared" si="5"/>
        <v>3.2428565193807617E-4</v>
      </c>
      <c r="AC17" s="33">
        <f t="shared" si="16"/>
        <v>1.0426375015095317E-2</v>
      </c>
      <c r="AD17" s="33">
        <f t="shared" si="6"/>
        <v>1.3649082310304482E-2</v>
      </c>
      <c r="AE17" s="118">
        <f>IF('Datos Mun'!B17="AMM",W17,0)</f>
        <v>0</v>
      </c>
      <c r="AF17" s="33">
        <f t="shared" si="17"/>
        <v>0</v>
      </c>
      <c r="AG17" s="118">
        <f>IF('Datos Mun'!B17="AMM",0,W17)</f>
        <v>68747</v>
      </c>
      <c r="AH17" s="33">
        <f t="shared" si="18"/>
        <v>7.7651885244142529E-2</v>
      </c>
      <c r="AI17" s="118">
        <f t="shared" si="7"/>
        <v>68747</v>
      </c>
      <c r="AJ17" s="33">
        <f t="shared" si="19"/>
        <v>2.2979918518845358E-2</v>
      </c>
      <c r="AK17" s="90">
        <f>IF('Datos Mun'!B17="AMM",'Art 14 F I'!F19,'Art 14 F I'!M19)</f>
        <v>4.5402667338214672E-2</v>
      </c>
      <c r="AL17" s="35">
        <f>IF('Datos Mun'!D17="Zona de Crec",'Art 14 F I'!T19,0)</f>
        <v>2.0769425479530441E-2</v>
      </c>
    </row>
    <row r="18" spans="1:38">
      <c r="A18" s="17" t="s">
        <v>14</v>
      </c>
      <c r="B18" s="85" t="s">
        <v>91</v>
      </c>
      <c r="C18" s="85" t="s">
        <v>91</v>
      </c>
      <c r="D18" s="85" t="s">
        <v>92</v>
      </c>
      <c r="E18" s="318">
        <v>691812</v>
      </c>
      <c r="F18" s="18">
        <v>6711875</v>
      </c>
      <c r="G18" s="266">
        <v>838434</v>
      </c>
      <c r="H18" s="266">
        <v>7034210</v>
      </c>
      <c r="I18" s="14">
        <f t="shared" si="0"/>
        <v>0.11919376873877806</v>
      </c>
      <c r="J18" s="319">
        <f t="shared" si="1"/>
        <v>0.21193908171584189</v>
      </c>
      <c r="K18" s="8">
        <v>25568</v>
      </c>
      <c r="L18" s="9">
        <v>20948</v>
      </c>
      <c r="M18" s="306">
        <f t="shared" si="8"/>
        <v>1.9476311475943298E-2</v>
      </c>
      <c r="N18" s="288">
        <v>2.5216163224999999</v>
      </c>
      <c r="O18" s="290">
        <f t="shared" si="9"/>
        <v>4.9111784919832688E-2</v>
      </c>
      <c r="P18" s="307">
        <f t="shared" si="10"/>
        <v>2.5472192355379904E-2</v>
      </c>
      <c r="Q18" s="307">
        <f t="shared" si="11"/>
        <v>2.1651363502072918E-2</v>
      </c>
      <c r="R18" s="288">
        <f t="shared" si="12"/>
        <v>1.220546114187512</v>
      </c>
      <c r="S18" s="308">
        <f t="shared" si="13"/>
        <v>1.6218923884827686E-2</v>
      </c>
      <c r="T18" s="14">
        <f t="shared" si="14"/>
        <v>2.4328385827241529E-3</v>
      </c>
      <c r="U18" s="290">
        <f t="shared" si="15"/>
        <v>2.4084202084797071E-2</v>
      </c>
      <c r="V18" s="72">
        <v>5053.7</v>
      </c>
      <c r="W18" s="18">
        <v>36088</v>
      </c>
      <c r="X18" s="70">
        <v>19031636.416049201</v>
      </c>
      <c r="Y18" s="79">
        <f t="shared" si="2"/>
        <v>104735.49825585249</v>
      </c>
      <c r="Z18" s="33">
        <f t="shared" si="3"/>
        <v>5.5336715444014938E-5</v>
      </c>
      <c r="AA18" s="29">
        <f t="shared" si="4"/>
        <v>5.3029834165508102E-3</v>
      </c>
      <c r="AB18" s="29">
        <f t="shared" si="5"/>
        <v>1.1815734673391896E-2</v>
      </c>
      <c r="AC18" s="33">
        <f t="shared" si="16"/>
        <v>1.7118718089942704E-2</v>
      </c>
      <c r="AD18" s="33">
        <f t="shared" si="6"/>
        <v>2.4084202084797071E-2</v>
      </c>
      <c r="AE18" s="118">
        <f>IF('Datos Mun'!B18="AMM",W18,0)</f>
        <v>0</v>
      </c>
      <c r="AF18" s="33">
        <f t="shared" si="17"/>
        <v>0</v>
      </c>
      <c r="AG18" s="118">
        <f>IF('Datos Mun'!B18="AMM",0,W18)</f>
        <v>36088</v>
      </c>
      <c r="AH18" s="33">
        <f t="shared" si="18"/>
        <v>4.0762523960181762E-2</v>
      </c>
      <c r="AI18" s="118">
        <f t="shared" si="7"/>
        <v>0</v>
      </c>
      <c r="AJ18" s="33">
        <f t="shared" si="19"/>
        <v>0</v>
      </c>
      <c r="AK18" s="90">
        <f>IF('Datos Mun'!B18="AMM",'Art 14 F I'!F20,'Art 14 F I'!M20)</f>
        <v>6.6140071675179518E-2</v>
      </c>
      <c r="AL18" s="35">
        <f>IF('Datos Mun'!D18="Zona de Crec",'Art 14 F I'!T20,0)</f>
        <v>0</v>
      </c>
    </row>
    <row r="19" spans="1:38">
      <c r="A19" s="17" t="s">
        <v>15</v>
      </c>
      <c r="B19" s="85" t="s">
        <v>91</v>
      </c>
      <c r="C19" s="85" t="s">
        <v>91</v>
      </c>
      <c r="D19" s="85" t="s">
        <v>92</v>
      </c>
      <c r="E19" s="318">
        <v>329170</v>
      </c>
      <c r="F19" s="18">
        <v>1548836</v>
      </c>
      <c r="G19" s="266">
        <v>363195</v>
      </c>
      <c r="H19" s="266">
        <v>1629962</v>
      </c>
      <c r="I19" s="14">
        <f t="shared" si="0"/>
        <v>0.22282421307981412</v>
      </c>
      <c r="J19" s="319">
        <f t="shared" si="1"/>
        <v>0.10336604186286721</v>
      </c>
      <c r="K19" s="8">
        <v>347</v>
      </c>
      <c r="L19" s="9">
        <v>179</v>
      </c>
      <c r="M19" s="306">
        <f t="shared" si="8"/>
        <v>1.6642446792981908E-4</v>
      </c>
      <c r="N19" s="288">
        <v>1.9685182910000001</v>
      </c>
      <c r="O19" s="290">
        <f t="shared" si="9"/>
        <v>3.2760960918979179E-4</v>
      </c>
      <c r="P19" s="307">
        <f t="shared" si="10"/>
        <v>1.699171593208232E-4</v>
      </c>
      <c r="Q19" s="307">
        <f t="shared" si="11"/>
        <v>1.4442958542269972E-4</v>
      </c>
      <c r="R19" s="288">
        <f t="shared" si="12"/>
        <v>1.9385474860335195</v>
      </c>
      <c r="S19" s="308">
        <f t="shared" si="13"/>
        <v>2.5759906780770288E-2</v>
      </c>
      <c r="T19" s="14">
        <f t="shared" si="14"/>
        <v>3.8639860171155432E-3</v>
      </c>
      <c r="U19" s="290">
        <f t="shared" si="15"/>
        <v>4.0084156025382428E-3</v>
      </c>
      <c r="V19" s="72">
        <v>720.7</v>
      </c>
      <c r="W19" s="18">
        <v>1360</v>
      </c>
      <c r="X19" s="70">
        <v>2627805.8082002974</v>
      </c>
      <c r="Y19" s="79">
        <f t="shared" si="2"/>
        <v>85167.576183017431</v>
      </c>
      <c r="Z19" s="33">
        <f t="shared" si="3"/>
        <v>4.4998057075006551E-5</v>
      </c>
      <c r="AA19" s="29">
        <f t="shared" si="4"/>
        <v>1.9984641560931893E-4</v>
      </c>
      <c r="AB19" s="29">
        <f t="shared" si="5"/>
        <v>1.685022850409312E-3</v>
      </c>
      <c r="AC19" s="33">
        <f t="shared" si="16"/>
        <v>1.8848692660186309E-3</v>
      </c>
      <c r="AD19" s="33">
        <f t="shared" si="6"/>
        <v>4.0084156025382428E-3</v>
      </c>
      <c r="AE19" s="118">
        <f>IF('Datos Mun'!B19="AMM",W19,0)</f>
        <v>0</v>
      </c>
      <c r="AF19" s="33">
        <f t="shared" si="17"/>
        <v>0</v>
      </c>
      <c r="AG19" s="118">
        <f>IF('Datos Mun'!B19="AMM",0,W19)</f>
        <v>1360</v>
      </c>
      <c r="AH19" s="33">
        <f t="shared" si="18"/>
        <v>1.536162507920838E-3</v>
      </c>
      <c r="AI19" s="118">
        <f t="shared" si="7"/>
        <v>0</v>
      </c>
      <c r="AJ19" s="33">
        <f t="shared" si="19"/>
        <v>0</v>
      </c>
      <c r="AK19" s="90">
        <f>IF('Datos Mun'!B19="AMM",'Art 14 F I'!F21,'Art 14 F I'!M21)</f>
        <v>9.5787995793003202E-3</v>
      </c>
      <c r="AL19" s="35">
        <f>IF('Datos Mun'!D19="Zona de Crec",'Art 14 F I'!T21,0)</f>
        <v>0</v>
      </c>
    </row>
    <row r="20" spans="1:38">
      <c r="A20" s="17" t="s">
        <v>16</v>
      </c>
      <c r="B20" s="85" t="s">
        <v>91</v>
      </c>
      <c r="C20" s="85" t="s">
        <v>91</v>
      </c>
      <c r="D20" s="85" t="s">
        <v>92</v>
      </c>
      <c r="E20" s="318">
        <v>632096</v>
      </c>
      <c r="F20" s="18">
        <v>2192867</v>
      </c>
      <c r="G20" s="266">
        <v>1038863</v>
      </c>
      <c r="H20" s="266">
        <v>2243867</v>
      </c>
      <c r="I20" s="14">
        <f t="shared" si="0"/>
        <v>0.46297886639448771</v>
      </c>
      <c r="J20" s="319">
        <f t="shared" si="1"/>
        <v>0.64352092087277879</v>
      </c>
      <c r="K20" s="8">
        <v>355</v>
      </c>
      <c r="L20" s="9">
        <v>468</v>
      </c>
      <c r="M20" s="306">
        <f t="shared" si="8"/>
        <v>4.3512095525785101E-4</v>
      </c>
      <c r="N20" s="288">
        <v>1.9393994637</v>
      </c>
      <c r="O20" s="290">
        <f t="shared" si="9"/>
        <v>8.43873347271708E-4</v>
      </c>
      <c r="P20" s="307">
        <f t="shared" si="10"/>
        <v>4.3768118508360012E-4</v>
      </c>
      <c r="Q20" s="307">
        <f t="shared" si="11"/>
        <v>3.7202900732106011E-4</v>
      </c>
      <c r="R20" s="288">
        <f t="shared" si="12"/>
        <v>0.75854700854700852</v>
      </c>
      <c r="S20" s="308">
        <f t="shared" si="13"/>
        <v>1.0079763518707652E-2</v>
      </c>
      <c r="T20" s="14">
        <f t="shared" si="14"/>
        <v>1.5119645278061477E-3</v>
      </c>
      <c r="U20" s="290">
        <f t="shared" si="15"/>
        <v>1.8839935351272078E-3</v>
      </c>
      <c r="V20" s="72">
        <v>614.70000000000005</v>
      </c>
      <c r="W20" s="18">
        <v>3256</v>
      </c>
      <c r="X20" s="70">
        <v>1318325.5513900062</v>
      </c>
      <c r="Y20" s="79">
        <f t="shared" si="2"/>
        <v>492157.67886014062</v>
      </c>
      <c r="Z20" s="33">
        <f t="shared" si="3"/>
        <v>2.6003017011616368E-4</v>
      </c>
      <c r="AA20" s="29">
        <f t="shared" si="4"/>
        <v>4.7845583031172234E-4</v>
      </c>
      <c r="AB20" s="29">
        <f t="shared" si="5"/>
        <v>1.4371909895193617E-3</v>
      </c>
      <c r="AC20" s="33">
        <f t="shared" si="16"/>
        <v>1.9156468198310841E-3</v>
      </c>
      <c r="AD20" s="33">
        <f t="shared" si="6"/>
        <v>1.8839935351272078E-3</v>
      </c>
      <c r="AE20" s="118">
        <f>IF('Datos Mun'!B20="AMM",W20,0)</f>
        <v>0</v>
      </c>
      <c r="AF20" s="33">
        <f t="shared" si="17"/>
        <v>0</v>
      </c>
      <c r="AG20" s="118">
        <f>IF('Datos Mun'!B20="AMM",0,W20)</f>
        <v>3256</v>
      </c>
      <c r="AH20" s="33">
        <f t="shared" si="18"/>
        <v>3.6777537689634179E-3</v>
      </c>
      <c r="AI20" s="118">
        <f t="shared" si="7"/>
        <v>0</v>
      </c>
      <c r="AJ20" s="33">
        <f t="shared" si="19"/>
        <v>0</v>
      </c>
      <c r="AK20" s="90">
        <f>IF('Datos Mun'!B20="AMM",'Art 14 F I'!F22,'Art 14 F I'!M22)</f>
        <v>6.9155280056855447E-3</v>
      </c>
      <c r="AL20" s="35">
        <f>IF('Datos Mun'!D20="Zona de Crec",'Art 14 F I'!T22,0)</f>
        <v>0</v>
      </c>
    </row>
    <row r="21" spans="1:38">
      <c r="A21" s="17" t="s">
        <v>17</v>
      </c>
      <c r="B21" s="85" t="s">
        <v>91</v>
      </c>
      <c r="C21" s="85" t="s">
        <v>91</v>
      </c>
      <c r="D21" s="85" t="s">
        <v>92</v>
      </c>
      <c r="E21" s="318">
        <v>1193413</v>
      </c>
      <c r="F21" s="18">
        <v>10046865</v>
      </c>
      <c r="G21" s="266">
        <v>1281029</v>
      </c>
      <c r="H21" s="266">
        <v>10409374</v>
      </c>
      <c r="I21" s="14">
        <f t="shared" si="0"/>
        <v>0.12306494127312555</v>
      </c>
      <c r="J21" s="319">
        <f t="shared" si="1"/>
        <v>7.3416327792641775E-2</v>
      </c>
      <c r="K21" s="8">
        <v>23646</v>
      </c>
      <c r="L21" s="9">
        <v>15246</v>
      </c>
      <c r="M21" s="306">
        <f t="shared" si="8"/>
        <v>1.4174901888592301E-2</v>
      </c>
      <c r="N21" s="288">
        <v>2.0430424666000002</v>
      </c>
      <c r="O21" s="290">
        <f t="shared" si="9"/>
        <v>2.8959926518282615E-2</v>
      </c>
      <c r="P21" s="307">
        <f t="shared" si="10"/>
        <v>1.5020281182520606E-2</v>
      </c>
      <c r="Q21" s="307">
        <f t="shared" si="11"/>
        <v>1.2767239005142515E-2</v>
      </c>
      <c r="R21" s="288">
        <f t="shared" si="12"/>
        <v>1.5509641873278237</v>
      </c>
      <c r="S21" s="308">
        <f t="shared" si="13"/>
        <v>2.060960238205228E-2</v>
      </c>
      <c r="T21" s="14">
        <f t="shared" si="14"/>
        <v>3.0914403573078417E-3</v>
      </c>
      <c r="U21" s="290">
        <f t="shared" si="15"/>
        <v>1.5858679362450355E-2</v>
      </c>
      <c r="V21" s="72">
        <v>7068.3</v>
      </c>
      <c r="W21" s="18">
        <v>40903</v>
      </c>
      <c r="X21" s="70">
        <v>13770707.582336763</v>
      </c>
      <c r="Y21" s="79">
        <f t="shared" si="2"/>
        <v>163338.04613090752</v>
      </c>
      <c r="Z21" s="33">
        <f t="shared" si="3"/>
        <v>8.6299212114764997E-5</v>
      </c>
      <c r="AA21" s="29">
        <f t="shared" si="4"/>
        <v>6.0105278953440965E-3</v>
      </c>
      <c r="AB21" s="29">
        <f t="shared" si="5"/>
        <v>1.6525942852155039E-2</v>
      </c>
      <c r="AC21" s="33">
        <f t="shared" si="16"/>
        <v>2.2536470747499135E-2</v>
      </c>
      <c r="AD21" s="33">
        <f t="shared" si="6"/>
        <v>1.5858679362450355E-2</v>
      </c>
      <c r="AE21" s="118">
        <f>IF('Datos Mun'!B21="AMM",W21,0)</f>
        <v>0</v>
      </c>
      <c r="AF21" s="33">
        <f t="shared" si="17"/>
        <v>0</v>
      </c>
      <c r="AG21" s="118">
        <f>IF('Datos Mun'!B21="AMM",0,W21)</f>
        <v>40903</v>
      </c>
      <c r="AH21" s="33">
        <f t="shared" si="18"/>
        <v>4.6201216956975023E-2</v>
      </c>
      <c r="AI21" s="118">
        <f t="shared" si="7"/>
        <v>0</v>
      </c>
      <c r="AJ21" s="33">
        <f t="shared" si="19"/>
        <v>0</v>
      </c>
      <c r="AK21" s="90">
        <f>IF('Datos Mun'!B21="AMM",'Art 14 F I'!F23,'Art 14 F I'!M23)</f>
        <v>6.1744172553738236E-2</v>
      </c>
      <c r="AL21" s="35">
        <f>IF('Datos Mun'!D21="Zona de Crec",'Art 14 F I'!T23,0)</f>
        <v>0</v>
      </c>
    </row>
    <row r="22" spans="1:38">
      <c r="A22" s="17" t="s">
        <v>18</v>
      </c>
      <c r="B22" s="85" t="s">
        <v>93</v>
      </c>
      <c r="C22" s="85" t="s">
        <v>93</v>
      </c>
      <c r="D22" s="85" t="s">
        <v>94</v>
      </c>
      <c r="E22" s="318">
        <v>90011508</v>
      </c>
      <c r="F22" s="18">
        <v>425436337.39000034</v>
      </c>
      <c r="G22" s="266">
        <v>103525907.23999999</v>
      </c>
      <c r="H22" s="266">
        <v>415292639</v>
      </c>
      <c r="I22" s="14">
        <f t="shared" si="0"/>
        <v>0.24928423361724933</v>
      </c>
      <c r="J22" s="319">
        <f t="shared" si="1"/>
        <v>0.15014079355275323</v>
      </c>
      <c r="K22" s="8">
        <v>49018</v>
      </c>
      <c r="L22" s="9">
        <v>87249</v>
      </c>
      <c r="M22" s="306">
        <f t="shared" si="8"/>
        <v>8.1119376549769751E-2</v>
      </c>
      <c r="N22" s="288">
        <v>1.8532766358999999</v>
      </c>
      <c r="O22" s="290">
        <f t="shared" si="9"/>
        <v>0.15033664527846263</v>
      </c>
      <c r="P22" s="307">
        <f t="shared" si="10"/>
        <v>7.7973218705987155E-2</v>
      </c>
      <c r="Q22" s="307">
        <f t="shared" si="11"/>
        <v>6.6277235900089077E-2</v>
      </c>
      <c r="R22" s="288">
        <f t="shared" si="12"/>
        <v>0.56181732741922541</v>
      </c>
      <c r="S22" s="308">
        <f t="shared" si="13"/>
        <v>7.4655700138420563E-3</v>
      </c>
      <c r="T22" s="14">
        <f t="shared" si="14"/>
        <v>1.1198355020763085E-3</v>
      </c>
      <c r="U22" s="290">
        <f t="shared" si="15"/>
        <v>6.7397071402165387E-2</v>
      </c>
      <c r="V22" s="72">
        <v>1032</v>
      </c>
      <c r="W22" s="18">
        <v>397205</v>
      </c>
      <c r="X22" s="70">
        <v>8052108.5615451084</v>
      </c>
      <c r="Y22" s="79">
        <f t="shared" si="2"/>
        <v>25192049.968313295</v>
      </c>
      <c r="Z22" s="33">
        <f t="shared" si="3"/>
        <v>1.3310151035349285E-2</v>
      </c>
      <c r="AA22" s="29">
        <f t="shared" si="4"/>
        <v>5.8367643758896706E-2</v>
      </c>
      <c r="AB22" s="29">
        <f t="shared" si="5"/>
        <v>2.4128535890417784E-3</v>
      </c>
      <c r="AC22" s="33">
        <f t="shared" si="16"/>
        <v>6.0780497347938486E-2</v>
      </c>
      <c r="AD22" s="33">
        <f t="shared" si="6"/>
        <v>6.7397071402165387E-2</v>
      </c>
      <c r="AE22" s="118">
        <f>IF('Datos Mun'!B22="AMM",W22,0)</f>
        <v>397205</v>
      </c>
      <c r="AF22" s="33">
        <f t="shared" si="17"/>
        <v>8.1076822179661279E-2</v>
      </c>
      <c r="AG22" s="118">
        <f>IF('Datos Mun'!B22="AMM",0,W22)</f>
        <v>0</v>
      </c>
      <c r="AH22" s="33">
        <f t="shared" si="18"/>
        <v>0</v>
      </c>
      <c r="AI22" s="118">
        <f t="shared" si="7"/>
        <v>397205</v>
      </c>
      <c r="AJ22" s="33">
        <f t="shared" si="19"/>
        <v>0.13277289969421169</v>
      </c>
      <c r="AK22" s="90">
        <f>IF('Datos Mun'!B22="AMM",'Art 14 F I'!F24,'Art 14 F I'!M24)</f>
        <v>4.5861115026201563E-2</v>
      </c>
      <c r="AL22" s="35">
        <f>IF('Datos Mun'!D22="Zona de Crec",'Art 14 F I'!T24,0)</f>
        <v>0.11336520729951199</v>
      </c>
    </row>
    <row r="23" spans="1:38">
      <c r="A23" s="17" t="s">
        <v>19</v>
      </c>
      <c r="B23" s="85" t="s">
        <v>91</v>
      </c>
      <c r="C23" s="85" t="s">
        <v>91</v>
      </c>
      <c r="D23" s="85" t="s">
        <v>92</v>
      </c>
      <c r="E23" s="318">
        <v>877317</v>
      </c>
      <c r="F23" s="18">
        <v>5541859</v>
      </c>
      <c r="G23" s="266">
        <v>3566422</v>
      </c>
      <c r="H23" s="266">
        <v>4596412</v>
      </c>
      <c r="I23" s="14">
        <f t="shared" si="0"/>
        <v>0.77591434362280842</v>
      </c>
      <c r="J23" s="319">
        <f t="shared" si="1"/>
        <v>3.0651463496090923</v>
      </c>
      <c r="K23" s="8">
        <v>2284</v>
      </c>
      <c r="L23" s="9">
        <v>950</v>
      </c>
      <c r="M23" s="306">
        <f t="shared" si="8"/>
        <v>8.8325834934820178E-4</v>
      </c>
      <c r="N23" s="288">
        <v>2.0503201405999998</v>
      </c>
      <c r="O23" s="290">
        <f t="shared" si="9"/>
        <v>1.8109623830217289E-3</v>
      </c>
      <c r="P23" s="307">
        <f t="shared" si="10"/>
        <v>9.3926910300624043E-4</v>
      </c>
      <c r="Q23" s="307">
        <f t="shared" si="11"/>
        <v>7.9837873755530435E-4</v>
      </c>
      <c r="R23" s="288">
        <f t="shared" si="12"/>
        <v>2.4042105263157896</v>
      </c>
      <c r="S23" s="308">
        <f t="shared" si="13"/>
        <v>3.1947754432346431E-2</v>
      </c>
      <c r="T23" s="14">
        <f t="shared" si="14"/>
        <v>4.7921631648519649E-3</v>
      </c>
      <c r="U23" s="290">
        <f t="shared" si="15"/>
        <v>5.5905419024072697E-3</v>
      </c>
      <c r="V23" s="72">
        <v>1888.6</v>
      </c>
      <c r="W23" s="18">
        <v>5506</v>
      </c>
      <c r="X23" s="70">
        <v>2319885.6734325793</v>
      </c>
      <c r="Y23" s="79">
        <f t="shared" si="2"/>
        <v>2295144.2615346224</v>
      </c>
      <c r="Z23" s="33">
        <f t="shared" si="3"/>
        <v>1.2126332238688545E-3</v>
      </c>
      <c r="AA23" s="29">
        <f t="shared" si="4"/>
        <v>8.090840914300808E-4</v>
      </c>
      <c r="AB23" s="29">
        <f t="shared" si="5"/>
        <v>4.4156155894033936E-3</v>
      </c>
      <c r="AC23" s="33">
        <f t="shared" si="16"/>
        <v>5.224699680833474E-3</v>
      </c>
      <c r="AD23" s="33">
        <f t="shared" si="6"/>
        <v>5.5905419024072697E-3</v>
      </c>
      <c r="AE23" s="118">
        <f>IF('Datos Mun'!B23="AMM",W23,0)</f>
        <v>0</v>
      </c>
      <c r="AF23" s="33">
        <f t="shared" si="17"/>
        <v>0</v>
      </c>
      <c r="AG23" s="118">
        <f>IF('Datos Mun'!B23="AMM",0,W23)</f>
        <v>5506</v>
      </c>
      <c r="AH23" s="33">
        <f t="shared" si="18"/>
        <v>6.219199094567745E-3</v>
      </c>
      <c r="AI23" s="118">
        <f t="shared" si="7"/>
        <v>0</v>
      </c>
      <c r="AJ23" s="33">
        <f t="shared" si="19"/>
        <v>0</v>
      </c>
      <c r="AK23" s="90">
        <f>IF('Datos Mun'!B23="AMM",'Art 14 F I'!F25,'Art 14 F I'!M25)</f>
        <v>2.1197094557889335E-2</v>
      </c>
      <c r="AL23" s="35">
        <f>IF('Datos Mun'!D23="Zona de Crec",'Art 14 F I'!T25,0)</f>
        <v>0</v>
      </c>
    </row>
    <row r="24" spans="1:38">
      <c r="A24" s="17" t="s">
        <v>20</v>
      </c>
      <c r="B24" s="85" t="s">
        <v>93</v>
      </c>
      <c r="C24" s="85" t="s">
        <v>93</v>
      </c>
      <c r="D24" s="85" t="s">
        <v>94</v>
      </c>
      <c r="E24" s="318">
        <v>130662277.23999999</v>
      </c>
      <c r="F24" s="18">
        <v>449264751.14000052</v>
      </c>
      <c r="G24" s="266">
        <v>154603349.85999998</v>
      </c>
      <c r="H24" s="266">
        <v>459479979</v>
      </c>
      <c r="I24" s="14">
        <f t="shared" si="0"/>
        <v>0.33647461679717711</v>
      </c>
      <c r="J24" s="319">
        <f t="shared" si="1"/>
        <v>0.18322864965857832</v>
      </c>
      <c r="K24" s="8">
        <v>95635</v>
      </c>
      <c r="L24" s="9">
        <v>113990</v>
      </c>
      <c r="M24" s="306">
        <f t="shared" si="8"/>
        <v>0.10598170446547529</v>
      </c>
      <c r="N24" s="288">
        <v>1.9916235985999999</v>
      </c>
      <c r="O24" s="290">
        <f t="shared" si="9"/>
        <v>0.21107566363329158</v>
      </c>
      <c r="P24" s="307">
        <f t="shared" si="10"/>
        <v>0.10947596212157762</v>
      </c>
      <c r="Q24" s="307">
        <f t="shared" si="11"/>
        <v>9.3054567803340968E-2</v>
      </c>
      <c r="R24" s="288">
        <f t="shared" si="12"/>
        <v>0.83897710325467145</v>
      </c>
      <c r="S24" s="308">
        <f t="shared" si="13"/>
        <v>1.1148538855378512E-2</v>
      </c>
      <c r="T24" s="14">
        <f t="shared" si="14"/>
        <v>1.6722808283067768E-3</v>
      </c>
      <c r="U24" s="290">
        <f t="shared" si="15"/>
        <v>9.472684863164775E-2</v>
      </c>
      <c r="V24" s="72">
        <v>149.4</v>
      </c>
      <c r="W24" s="18">
        <v>481213</v>
      </c>
      <c r="X24" s="70">
        <v>12262442.592855737</v>
      </c>
      <c r="Y24" s="79">
        <f t="shared" si="2"/>
        <v>53202918.161912769</v>
      </c>
      <c r="Z24" s="33">
        <f t="shared" si="3"/>
        <v>2.8109617008027835E-2</v>
      </c>
      <c r="AA24" s="29">
        <f t="shared" si="4"/>
        <v>7.0712274407799397E-2</v>
      </c>
      <c r="AB24" s="29">
        <f t="shared" si="5"/>
        <v>3.4930264166942025E-4</v>
      </c>
      <c r="AC24" s="33">
        <f t="shared" si="16"/>
        <v>7.1061577049468819E-2</v>
      </c>
      <c r="AD24" s="33">
        <f t="shared" si="6"/>
        <v>9.472684863164775E-2</v>
      </c>
      <c r="AE24" s="118">
        <f>IF('Datos Mun'!B24="AMM",W24,0)</f>
        <v>481213</v>
      </c>
      <c r="AF24" s="33">
        <f t="shared" si="17"/>
        <v>9.8224395039189699E-2</v>
      </c>
      <c r="AG24" s="118">
        <f>IF('Datos Mun'!B24="AMM",0,W24)</f>
        <v>0</v>
      </c>
      <c r="AH24" s="33">
        <f t="shared" si="18"/>
        <v>0</v>
      </c>
      <c r="AI24" s="118">
        <f t="shared" si="7"/>
        <v>481213</v>
      </c>
      <c r="AJ24" s="33">
        <f t="shared" si="19"/>
        <v>0.16085408134477333</v>
      </c>
      <c r="AK24" s="90">
        <f>IF('Datos Mun'!B24="AMM",'Art 14 F I'!F26,'Art 14 F I'!M26)</f>
        <v>6.5772990055245575E-2</v>
      </c>
      <c r="AL24" s="35">
        <f>IF('Datos Mun'!D24="Zona de Crec",'Art 14 F I'!T26,0)</f>
        <v>0.16258585618909727</v>
      </c>
    </row>
    <row r="25" spans="1:38">
      <c r="A25" s="17" t="s">
        <v>21</v>
      </c>
      <c r="B25" s="85" t="s">
        <v>91</v>
      </c>
      <c r="C25" s="85" t="s">
        <v>91</v>
      </c>
      <c r="D25" s="85" t="s">
        <v>92</v>
      </c>
      <c r="E25" s="318">
        <v>3648762.03</v>
      </c>
      <c r="F25" s="18">
        <v>12500507</v>
      </c>
      <c r="G25" s="266">
        <v>4608992</v>
      </c>
      <c r="H25" s="266">
        <v>12996129</v>
      </c>
      <c r="I25" s="14">
        <f t="shared" si="0"/>
        <v>0.35464344806057252</v>
      </c>
      <c r="J25" s="319">
        <f t="shared" si="1"/>
        <v>0.26316596207289522</v>
      </c>
      <c r="K25" s="8">
        <v>5621</v>
      </c>
      <c r="L25" s="9">
        <v>1660</v>
      </c>
      <c r="M25" s="306">
        <f t="shared" si="8"/>
        <v>1.543377747282121E-3</v>
      </c>
      <c r="N25" s="288">
        <v>2.1173054283999999</v>
      </c>
      <c r="O25" s="290">
        <f t="shared" si="9"/>
        <v>3.2678020823921979E-3</v>
      </c>
      <c r="P25" s="307">
        <f t="shared" si="10"/>
        <v>1.6948698435187855E-3</v>
      </c>
      <c r="Q25" s="307">
        <f t="shared" si="11"/>
        <v>1.4406393669909676E-3</v>
      </c>
      <c r="R25" s="288">
        <f t="shared" si="12"/>
        <v>3.3861445783132531</v>
      </c>
      <c r="S25" s="308">
        <f t="shared" si="13"/>
        <v>4.499594119411314E-2</v>
      </c>
      <c r="T25" s="14">
        <f t="shared" si="14"/>
        <v>6.7493911791169708E-3</v>
      </c>
      <c r="U25" s="290">
        <f t="shared" si="15"/>
        <v>8.1900305461079376E-3</v>
      </c>
      <c r="V25" s="72">
        <v>2478.8000000000002</v>
      </c>
      <c r="W25" s="18">
        <v>14109</v>
      </c>
      <c r="X25" s="70">
        <v>5035804.9607381932</v>
      </c>
      <c r="Y25" s="79">
        <f t="shared" si="2"/>
        <v>1699355.6546197687</v>
      </c>
      <c r="Z25" s="33">
        <f t="shared" si="3"/>
        <v>8.9784993496813009E-4</v>
      </c>
      <c r="AA25" s="29">
        <f t="shared" si="4"/>
        <v>2.0732596160528533E-3</v>
      </c>
      <c r="AB25" s="29">
        <f t="shared" si="5"/>
        <v>5.7955246865472486E-3</v>
      </c>
      <c r="AC25" s="33">
        <f t="shared" si="16"/>
        <v>7.8687843026001014E-3</v>
      </c>
      <c r="AD25" s="33">
        <f t="shared" si="6"/>
        <v>8.1900305461079376E-3</v>
      </c>
      <c r="AE25" s="118">
        <f>IF('Datos Mun'!B25="AMM",W25,0)</f>
        <v>0</v>
      </c>
      <c r="AF25" s="33">
        <f t="shared" si="17"/>
        <v>0</v>
      </c>
      <c r="AG25" s="118">
        <f>IF('Datos Mun'!B25="AMM",0,W25)</f>
        <v>14109</v>
      </c>
      <c r="AH25" s="33">
        <f t="shared" si="18"/>
        <v>1.5936556488422869E-2</v>
      </c>
      <c r="AI25" s="118">
        <f t="shared" si="7"/>
        <v>0</v>
      </c>
      <c r="AJ25" s="33">
        <f t="shared" si="19"/>
        <v>0</v>
      </c>
      <c r="AK25" s="90">
        <f>IF('Datos Mun'!B25="AMM",'Art 14 F I'!F27,'Art 14 F I'!M27)</f>
        <v>2.8583785145618934E-2</v>
      </c>
      <c r="AL25" s="35">
        <f>IF('Datos Mun'!D25="Zona de Crec",'Art 14 F I'!T27,0)</f>
        <v>0</v>
      </c>
    </row>
    <row r="26" spans="1:38">
      <c r="A26" s="17" t="s">
        <v>22</v>
      </c>
      <c r="B26" s="85" t="s">
        <v>91</v>
      </c>
      <c r="C26" s="85" t="s">
        <v>91</v>
      </c>
      <c r="D26" s="85" t="s">
        <v>92</v>
      </c>
      <c r="E26" s="318">
        <v>218938</v>
      </c>
      <c r="F26" s="18">
        <v>796636</v>
      </c>
      <c r="G26" s="266">
        <v>246797</v>
      </c>
      <c r="H26" s="266">
        <v>844965</v>
      </c>
      <c r="I26" s="14">
        <f t="shared" si="0"/>
        <v>0.29207955359097715</v>
      </c>
      <c r="J26" s="319">
        <f t="shared" si="1"/>
        <v>0.12724606966355773</v>
      </c>
      <c r="K26" s="8">
        <v>196</v>
      </c>
      <c r="L26" s="9">
        <v>185</v>
      </c>
      <c r="M26" s="306">
        <f t="shared" si="8"/>
        <v>1.7200294171517615E-4</v>
      </c>
      <c r="N26" s="288">
        <v>1.7757863003000001</v>
      </c>
      <c r="O26" s="290">
        <f t="shared" si="9"/>
        <v>3.054404675091092E-4</v>
      </c>
      <c r="P26" s="307">
        <f t="shared" si="10"/>
        <v>1.5841896917835949E-4</v>
      </c>
      <c r="Q26" s="307">
        <f t="shared" si="11"/>
        <v>1.3465612380160556E-4</v>
      </c>
      <c r="R26" s="288">
        <f t="shared" si="12"/>
        <v>1.0594594594594595</v>
      </c>
      <c r="S26" s="308">
        <f t="shared" si="13"/>
        <v>1.4078363883426199E-2</v>
      </c>
      <c r="T26" s="14">
        <f t="shared" si="14"/>
        <v>2.1117545825139299E-3</v>
      </c>
      <c r="U26" s="290">
        <f t="shared" si="15"/>
        <v>2.2464107063155355E-3</v>
      </c>
      <c r="V26" s="72">
        <v>387.9</v>
      </c>
      <c r="W26" s="18">
        <v>1808</v>
      </c>
      <c r="X26" s="70">
        <v>2579267.2832715013</v>
      </c>
      <c r="Y26" s="79">
        <f t="shared" si="2"/>
        <v>76457.452599430602</v>
      </c>
      <c r="Z26" s="33">
        <f t="shared" si="3"/>
        <v>4.0396086986033256E-5</v>
      </c>
      <c r="AA26" s="29">
        <f t="shared" si="4"/>
        <v>2.6567817604532988E-4</v>
      </c>
      <c r="AB26" s="29">
        <f t="shared" si="5"/>
        <v>9.0692432867180801E-4</v>
      </c>
      <c r="AC26" s="33">
        <f t="shared" si="16"/>
        <v>1.1726025047171379E-3</v>
      </c>
      <c r="AD26" s="33">
        <f t="shared" si="6"/>
        <v>2.2464107063155355E-3</v>
      </c>
      <c r="AE26" s="118">
        <f>IF('Datos Mun'!B26="AMM",W26,0)</f>
        <v>0</v>
      </c>
      <c r="AF26" s="33">
        <f t="shared" si="17"/>
        <v>0</v>
      </c>
      <c r="AG26" s="118">
        <f>IF('Datos Mun'!B26="AMM",0,W26)</f>
        <v>1808</v>
      </c>
      <c r="AH26" s="33">
        <f t="shared" si="18"/>
        <v>2.0421925105300553E-3</v>
      </c>
      <c r="AI26" s="118">
        <f t="shared" si="7"/>
        <v>0</v>
      </c>
      <c r="AJ26" s="33">
        <f t="shared" si="19"/>
        <v>0</v>
      </c>
      <c r="AK26" s="90">
        <f>IF('Datos Mun'!B26="AMM",'Art 14 F I'!F28,'Art 14 F I'!M28)</f>
        <v>5.6029349860734576E-3</v>
      </c>
      <c r="AL26" s="35">
        <f>IF('Datos Mun'!D26="Zona de Crec",'Art 14 F I'!T28,0)</f>
        <v>0</v>
      </c>
    </row>
    <row r="27" spans="1:38">
      <c r="A27" s="17" t="s">
        <v>23</v>
      </c>
      <c r="B27" s="85" t="s">
        <v>91</v>
      </c>
      <c r="C27" s="85" t="s">
        <v>91</v>
      </c>
      <c r="D27" s="85" t="s">
        <v>92</v>
      </c>
      <c r="E27" s="318">
        <v>140414</v>
      </c>
      <c r="F27" s="18">
        <v>1746864</v>
      </c>
      <c r="G27" s="266">
        <v>165744</v>
      </c>
      <c r="H27" s="266">
        <v>1658016</v>
      </c>
      <c r="I27" s="14">
        <f t="shared" si="0"/>
        <v>9.996525968386312E-2</v>
      </c>
      <c r="J27" s="319">
        <f t="shared" si="1"/>
        <v>0.18039511729599614</v>
      </c>
      <c r="K27" s="8">
        <v>3611</v>
      </c>
      <c r="L27" s="9">
        <v>3897</v>
      </c>
      <c r="M27" s="306">
        <f t="shared" si="8"/>
        <v>3.6232187235894133E-3</v>
      </c>
      <c r="N27" s="288">
        <v>2.6101222018999999</v>
      </c>
      <c r="O27" s="290">
        <f t="shared" si="9"/>
        <v>9.4570436327805069E-3</v>
      </c>
      <c r="P27" s="307">
        <f t="shared" si="10"/>
        <v>4.9049659856717437E-3</v>
      </c>
      <c r="Q27" s="307">
        <f t="shared" si="11"/>
        <v>4.1692210878209821E-3</v>
      </c>
      <c r="R27" s="288">
        <f t="shared" si="12"/>
        <v>0.92661021298434698</v>
      </c>
      <c r="S27" s="308">
        <f t="shared" si="13"/>
        <v>1.2313029668118099E-2</v>
      </c>
      <c r="T27" s="14">
        <f t="shared" si="14"/>
        <v>1.8469544502177147E-3</v>
      </c>
      <c r="U27" s="290">
        <f t="shared" si="15"/>
        <v>6.0161755380386973E-3</v>
      </c>
      <c r="V27" s="72">
        <v>1306.7</v>
      </c>
      <c r="W27" s="18">
        <v>6282</v>
      </c>
      <c r="X27" s="70">
        <v>4083989.3872715957</v>
      </c>
      <c r="Y27" s="79">
        <f t="shared" si="2"/>
        <v>15725.937185722529</v>
      </c>
      <c r="Z27" s="33">
        <f t="shared" si="3"/>
        <v>8.3087561106642621E-6</v>
      </c>
      <c r="AA27" s="29">
        <f t="shared" si="4"/>
        <v>9.2311410504245699E-4</v>
      </c>
      <c r="AB27" s="29">
        <f t="shared" si="5"/>
        <v>3.0551121945745076E-3</v>
      </c>
      <c r="AC27" s="33">
        <f t="shared" si="16"/>
        <v>3.9782262996169646E-3</v>
      </c>
      <c r="AD27" s="33">
        <f t="shared" si="6"/>
        <v>6.0161755380386973E-3</v>
      </c>
      <c r="AE27" s="118">
        <f>IF('Datos Mun'!B27="AMM",W27,0)</f>
        <v>0</v>
      </c>
      <c r="AF27" s="33">
        <f t="shared" si="17"/>
        <v>0</v>
      </c>
      <c r="AG27" s="118">
        <f>IF('Datos Mun'!B27="AMM",0,W27)</f>
        <v>6282</v>
      </c>
      <c r="AH27" s="33">
        <f t="shared" si="18"/>
        <v>7.0957153490872824E-3</v>
      </c>
      <c r="AI27" s="118">
        <f t="shared" si="7"/>
        <v>0</v>
      </c>
      <c r="AJ27" s="33">
        <f t="shared" si="19"/>
        <v>0</v>
      </c>
      <c r="AK27" s="90">
        <f>IF('Datos Mun'!B27="AMM",'Art 14 F I'!F29,'Art 14 F I'!M29)</f>
        <v>1.602691704001941E-2</v>
      </c>
      <c r="AL27" s="35">
        <f>IF('Datos Mun'!D27="Zona de Crec",'Art 14 F I'!T29,0)</f>
        <v>0</v>
      </c>
    </row>
    <row r="28" spans="1:38">
      <c r="A28" s="17" t="s">
        <v>24</v>
      </c>
      <c r="B28" s="85" t="s">
        <v>91</v>
      </c>
      <c r="C28" s="85" t="s">
        <v>91</v>
      </c>
      <c r="D28" s="85" t="s">
        <v>94</v>
      </c>
      <c r="E28" s="318">
        <v>9156806</v>
      </c>
      <c r="F28" s="18">
        <v>63133792</v>
      </c>
      <c r="G28" s="266">
        <v>12472493</v>
      </c>
      <c r="H28" s="266">
        <v>69984471</v>
      </c>
      <c r="I28" s="14">
        <f t="shared" si="0"/>
        <v>0.17821800782062067</v>
      </c>
      <c r="J28" s="319">
        <f t="shared" si="1"/>
        <v>0.36210082423936907</v>
      </c>
      <c r="K28" s="8">
        <v>12989</v>
      </c>
      <c r="L28" s="9">
        <v>23008</v>
      </c>
      <c r="M28" s="306">
        <f t="shared" si="8"/>
        <v>2.1391587475582556E-2</v>
      </c>
      <c r="N28" s="288">
        <v>1.8972127424</v>
      </c>
      <c r="O28" s="290">
        <f t="shared" si="9"/>
        <v>4.0584392338839474E-2</v>
      </c>
      <c r="P28" s="307">
        <f t="shared" si="10"/>
        <v>2.1049396798927165E-2</v>
      </c>
      <c r="Q28" s="307">
        <f t="shared" si="11"/>
        <v>1.7891987279088091E-2</v>
      </c>
      <c r="R28" s="288">
        <f t="shared" si="12"/>
        <v>0.56454276773296241</v>
      </c>
      <c r="S28" s="308">
        <f t="shared" si="13"/>
        <v>7.5017863505189922E-3</v>
      </c>
      <c r="T28" s="14">
        <f t="shared" si="14"/>
        <v>1.1252679525778487E-3</v>
      </c>
      <c r="U28" s="290">
        <f t="shared" si="15"/>
        <v>1.901725523166594E-2</v>
      </c>
      <c r="V28" s="72">
        <v>184.5</v>
      </c>
      <c r="W28" s="18">
        <v>102149</v>
      </c>
      <c r="X28" s="70">
        <v>5239837.4272957211</v>
      </c>
      <c r="Y28" s="79">
        <f t="shared" si="2"/>
        <v>2464022.4625672572</v>
      </c>
      <c r="Z28" s="33">
        <f t="shared" si="3"/>
        <v>1.301859561747262E-3</v>
      </c>
      <c r="AA28" s="29">
        <f t="shared" si="4"/>
        <v>1.5010376108879646E-2</v>
      </c>
      <c r="AB28" s="29">
        <f t="shared" si="5"/>
        <v>4.3136772013392265E-4</v>
      </c>
      <c r="AC28" s="33">
        <f t="shared" si="16"/>
        <v>1.5441743829013569E-2</v>
      </c>
      <c r="AD28" s="33">
        <f t="shared" si="6"/>
        <v>1.901725523166594E-2</v>
      </c>
      <c r="AE28" s="118">
        <f>IF('Datos Mun'!B28="AMM",W28,0)</f>
        <v>0</v>
      </c>
      <c r="AF28" s="33">
        <f t="shared" si="17"/>
        <v>0</v>
      </c>
      <c r="AG28" s="118">
        <f>IF('Datos Mun'!B28="AMM",0,W28)</f>
        <v>102149</v>
      </c>
      <c r="AH28" s="33">
        <f t="shared" si="18"/>
        <v>0.11538048825118065</v>
      </c>
      <c r="AI28" s="118">
        <f t="shared" si="7"/>
        <v>102149</v>
      </c>
      <c r="AJ28" s="33">
        <f t="shared" si="19"/>
        <v>3.4145136468231842E-2</v>
      </c>
      <c r="AK28" s="90">
        <f>IF('Datos Mun'!B28="AMM",'Art 14 F I'!F30,'Art 14 F I'!M30)</f>
        <v>5.9334727948825182E-2</v>
      </c>
      <c r="AL28" s="35">
        <f>IF('Datos Mun'!D28="Zona de Crec",'Art 14 F I'!T30,0)</f>
        <v>2.7142639028260127E-2</v>
      </c>
    </row>
    <row r="29" spans="1:38">
      <c r="A29" s="17" t="s">
        <v>25</v>
      </c>
      <c r="B29" s="85" t="s">
        <v>93</v>
      </c>
      <c r="C29" s="85" t="s">
        <v>93</v>
      </c>
      <c r="D29" s="85" t="s">
        <v>92</v>
      </c>
      <c r="E29" s="318">
        <v>215375991.11000001</v>
      </c>
      <c r="F29" s="18">
        <v>516795710.3599999</v>
      </c>
      <c r="G29" s="266">
        <v>210861820.23999998</v>
      </c>
      <c r="H29" s="266">
        <v>534177051</v>
      </c>
      <c r="I29" s="14">
        <f t="shared" si="0"/>
        <v>0.39474144358178348</v>
      </c>
      <c r="J29" s="319">
        <f t="shared" si="1"/>
        <v>-2.0959489712548744E-2</v>
      </c>
      <c r="K29" s="8">
        <v>113831</v>
      </c>
      <c r="L29" s="9">
        <v>95688</v>
      </c>
      <c r="M29" s="306">
        <f t="shared" si="8"/>
        <v>8.8965499928874453E-2</v>
      </c>
      <c r="N29" s="288">
        <v>1.8797706219999999</v>
      </c>
      <c r="O29" s="290">
        <f t="shared" si="9"/>
        <v>0.16723473313784129</v>
      </c>
      <c r="P29" s="307">
        <f t="shared" si="10"/>
        <v>8.6737537597976422E-2</v>
      </c>
      <c r="Q29" s="307">
        <f t="shared" si="11"/>
        <v>7.372690695827995E-2</v>
      </c>
      <c r="R29" s="288">
        <f t="shared" si="12"/>
        <v>1.1896058021904523</v>
      </c>
      <c r="S29" s="308">
        <f t="shared" si="13"/>
        <v>1.5807781233665195E-2</v>
      </c>
      <c r="T29" s="14">
        <f t="shared" si="14"/>
        <v>2.3711671850497793E-3</v>
      </c>
      <c r="U29" s="290">
        <f t="shared" si="15"/>
        <v>7.6098074143329725E-2</v>
      </c>
      <c r="V29" s="72">
        <v>118.4</v>
      </c>
      <c r="W29" s="18">
        <v>643143</v>
      </c>
      <c r="X29" s="70">
        <v>19216953.724318821</v>
      </c>
      <c r="Y29" s="79">
        <f t="shared" si="2"/>
        <v>86035364.349199682</v>
      </c>
      <c r="Z29" s="33">
        <f t="shared" si="3"/>
        <v>4.5456550590742772E-2</v>
      </c>
      <c r="AA29" s="29">
        <f t="shared" si="4"/>
        <v>9.4507222995753079E-2</v>
      </c>
      <c r="AB29" s="29">
        <f t="shared" si="5"/>
        <v>2.7682351254122733E-4</v>
      </c>
      <c r="AC29" s="33">
        <f t="shared" si="16"/>
        <v>9.4784046508294306E-2</v>
      </c>
      <c r="AD29" s="33">
        <f t="shared" si="6"/>
        <v>7.6098074143329725E-2</v>
      </c>
      <c r="AE29" s="118">
        <f>IF('Datos Mun'!B29="AMM",W29,0)</f>
        <v>643143</v>
      </c>
      <c r="AF29" s="33">
        <f t="shared" si="17"/>
        <v>0.13127727658789265</v>
      </c>
      <c r="AG29" s="118">
        <f>IF('Datos Mun'!B29="AMM",0,W29)</f>
        <v>0</v>
      </c>
      <c r="AH29" s="33">
        <f t="shared" si="18"/>
        <v>0</v>
      </c>
      <c r="AI29" s="118">
        <f t="shared" si="7"/>
        <v>0</v>
      </c>
      <c r="AJ29" s="33">
        <f t="shared" si="19"/>
        <v>0</v>
      </c>
      <c r="AK29" s="90">
        <f>IF('Datos Mun'!B29="AMM",'Art 14 F I'!F31,'Art 14 F I'!M31)</f>
        <v>7.7560632572891586E-2</v>
      </c>
      <c r="AL29" s="35">
        <f>IF('Datos Mun'!D29="Zona de Crec",'Art 14 F I'!T31,0)</f>
        <v>0</v>
      </c>
    </row>
    <row r="30" spans="1:38">
      <c r="A30" s="17" t="s">
        <v>26</v>
      </c>
      <c r="B30" s="85" t="s">
        <v>91</v>
      </c>
      <c r="C30" s="85" t="s">
        <v>91</v>
      </c>
      <c r="D30" s="85" t="s">
        <v>92</v>
      </c>
      <c r="E30" s="318">
        <v>288216.5</v>
      </c>
      <c r="F30" s="18">
        <v>997290</v>
      </c>
      <c r="G30" s="266">
        <v>297293.69</v>
      </c>
      <c r="H30" s="266">
        <v>1059673</v>
      </c>
      <c r="I30" s="14">
        <f t="shared" si="0"/>
        <v>0.28055229301869539</v>
      </c>
      <c r="J30" s="319">
        <f t="shared" si="1"/>
        <v>3.149434539660291E-2</v>
      </c>
      <c r="K30" s="8">
        <v>188</v>
      </c>
      <c r="L30" s="9">
        <v>192</v>
      </c>
      <c r="M30" s="306">
        <f t="shared" si="8"/>
        <v>1.7851116113142606E-4</v>
      </c>
      <c r="N30" s="288">
        <v>1.9505591721</v>
      </c>
      <c r="O30" s="290">
        <f t="shared" si="9"/>
        <v>3.4819658266712413E-4</v>
      </c>
      <c r="P30" s="307">
        <f t="shared" si="10"/>
        <v>1.8059474616246836E-4</v>
      </c>
      <c r="Q30" s="307">
        <f t="shared" si="11"/>
        <v>1.5350553423809811E-4</v>
      </c>
      <c r="R30" s="288">
        <f t="shared" si="12"/>
        <v>0.97916666666666663</v>
      </c>
      <c r="S30" s="308">
        <f t="shared" si="13"/>
        <v>1.3011413049148681E-2</v>
      </c>
      <c r="T30" s="14">
        <f t="shared" si="14"/>
        <v>1.9517119573723022E-3</v>
      </c>
      <c r="U30" s="290">
        <f t="shared" si="15"/>
        <v>2.1052174916104003E-3</v>
      </c>
      <c r="V30" s="72">
        <v>496.6</v>
      </c>
      <c r="W30" s="18">
        <v>1959</v>
      </c>
      <c r="X30" s="70">
        <v>2416180.5686493958</v>
      </c>
      <c r="Y30" s="79">
        <f t="shared" si="2"/>
        <v>88623.708363481142</v>
      </c>
      <c r="Z30" s="33">
        <f t="shared" si="3"/>
        <v>4.6824095105971246E-5</v>
      </c>
      <c r="AA30" s="29">
        <f t="shared" si="4"/>
        <v>2.8786700601371744E-4</v>
      </c>
      <c r="AB30" s="29">
        <f t="shared" si="5"/>
        <v>1.1610688879051814E-3</v>
      </c>
      <c r="AC30" s="33">
        <f t="shared" si="16"/>
        <v>1.4489358939188987E-3</v>
      </c>
      <c r="AD30" s="33">
        <f t="shared" si="6"/>
        <v>2.1052174916104003E-3</v>
      </c>
      <c r="AE30" s="118">
        <f>IF('Datos Mun'!B30="AMM",W30,0)</f>
        <v>0</v>
      </c>
      <c r="AF30" s="33">
        <f t="shared" si="17"/>
        <v>0</v>
      </c>
      <c r="AG30" s="118">
        <f>IF('Datos Mun'!B30="AMM",0,W30)</f>
        <v>1959</v>
      </c>
      <c r="AH30" s="33">
        <f t="shared" si="18"/>
        <v>2.2127517301595012E-3</v>
      </c>
      <c r="AI30" s="118">
        <f t="shared" si="7"/>
        <v>0</v>
      </c>
      <c r="AJ30" s="33">
        <f t="shared" si="19"/>
        <v>0</v>
      </c>
      <c r="AK30" s="90">
        <f>IF('Datos Mun'!B30="AMM",'Art 14 F I'!F32,'Art 14 F I'!M32)</f>
        <v>5.8398661704290198E-3</v>
      </c>
      <c r="AL30" s="35">
        <f>IF('Datos Mun'!D30="Zona de Crec",'Art 14 F I'!T32,0)</f>
        <v>0</v>
      </c>
    </row>
    <row r="31" spans="1:38">
      <c r="A31" s="17" t="s">
        <v>27</v>
      </c>
      <c r="B31" s="85" t="s">
        <v>91</v>
      </c>
      <c r="C31" s="85" t="s">
        <v>91</v>
      </c>
      <c r="D31" s="85" t="s">
        <v>92</v>
      </c>
      <c r="E31" s="318">
        <v>518824</v>
      </c>
      <c r="F31" s="18">
        <v>2347113</v>
      </c>
      <c r="G31" s="266">
        <v>539788</v>
      </c>
      <c r="H31" s="266">
        <v>2387896</v>
      </c>
      <c r="I31" s="14">
        <f t="shared" si="0"/>
        <v>0.22605172084546396</v>
      </c>
      <c r="J31" s="319">
        <f t="shared" si="1"/>
        <v>4.0406766070960477E-2</v>
      </c>
      <c r="K31" s="8">
        <v>3006</v>
      </c>
      <c r="L31" s="9">
        <v>3272</v>
      </c>
      <c r="M31" s="306">
        <f t="shared" si="8"/>
        <v>3.0421277042813858E-3</v>
      </c>
      <c r="N31" s="288">
        <v>1.6415123341</v>
      </c>
      <c r="O31" s="290">
        <f t="shared" si="9"/>
        <v>4.9936901484852123E-3</v>
      </c>
      <c r="P31" s="307">
        <f t="shared" si="10"/>
        <v>2.5900145195906737E-3</v>
      </c>
      <c r="Q31" s="307">
        <f t="shared" si="11"/>
        <v>2.2015123416520726E-3</v>
      </c>
      <c r="R31" s="288">
        <f t="shared" si="12"/>
        <v>0.91870415647921755</v>
      </c>
      <c r="S31" s="308">
        <f t="shared" si="13"/>
        <v>1.2207971999919139E-2</v>
      </c>
      <c r="T31" s="14">
        <f t="shared" si="14"/>
        <v>1.8311957999878707E-3</v>
      </c>
      <c r="U31" s="290">
        <f t="shared" si="15"/>
        <v>4.0327081416399431E-3</v>
      </c>
      <c r="V31" s="72">
        <v>170.6</v>
      </c>
      <c r="W31" s="18">
        <v>16086</v>
      </c>
      <c r="X31" s="70">
        <v>2523675.0481478907</v>
      </c>
      <c r="Y31" s="79">
        <f t="shared" si="2"/>
        <v>124140.20328122251</v>
      </c>
      <c r="Z31" s="33">
        <f t="shared" si="3"/>
        <v>6.5589138530224345E-5</v>
      </c>
      <c r="AA31" s="29">
        <f t="shared" si="4"/>
        <v>2.3637716481555177E-3</v>
      </c>
      <c r="AB31" s="29">
        <f t="shared" si="5"/>
        <v>3.988690138474103E-4</v>
      </c>
      <c r="AC31" s="33">
        <f t="shared" si="16"/>
        <v>2.762640662002928E-3</v>
      </c>
      <c r="AD31" s="33">
        <f t="shared" si="6"/>
        <v>4.0327081416399431E-3</v>
      </c>
      <c r="AE31" s="118">
        <f>IF('Datos Mun'!B31="AMM",W31,0)</f>
        <v>0</v>
      </c>
      <c r="AF31" s="33">
        <f t="shared" si="17"/>
        <v>0</v>
      </c>
      <c r="AG31" s="118">
        <f>IF('Datos Mun'!B31="AMM",0,W31)</f>
        <v>16086</v>
      </c>
      <c r="AH31" s="33">
        <f t="shared" si="18"/>
        <v>1.8169639781187207E-2</v>
      </c>
      <c r="AI31" s="118">
        <f t="shared" si="7"/>
        <v>0</v>
      </c>
      <c r="AJ31" s="33">
        <f t="shared" si="19"/>
        <v>0</v>
      </c>
      <c r="AK31" s="90">
        <f>IF('Datos Mun'!B31="AMM",'Art 14 F I'!F33,'Art 14 F I'!M33)</f>
        <v>1.1088868277858635E-2</v>
      </c>
      <c r="AL31" s="35">
        <f>IF('Datos Mun'!D31="Zona de Crec",'Art 14 F I'!T33,0)</f>
        <v>0</v>
      </c>
    </row>
    <row r="32" spans="1:38">
      <c r="A32" s="17" t="s">
        <v>28</v>
      </c>
      <c r="B32" s="85" t="s">
        <v>91</v>
      </c>
      <c r="C32" s="85" t="s">
        <v>91</v>
      </c>
      <c r="D32" s="85" t="s">
        <v>92</v>
      </c>
      <c r="E32" s="318">
        <v>336929</v>
      </c>
      <c r="F32" s="18">
        <v>702996</v>
      </c>
      <c r="G32" s="266">
        <v>419888</v>
      </c>
      <c r="H32" s="266">
        <v>708159</v>
      </c>
      <c r="I32" s="14">
        <f t="shared" si="0"/>
        <v>0.5929289891112024</v>
      </c>
      <c r="J32" s="319">
        <f t="shared" si="1"/>
        <v>0.24622101392281459</v>
      </c>
      <c r="K32" s="8">
        <v>237</v>
      </c>
      <c r="L32" s="9">
        <v>131</v>
      </c>
      <c r="M32" s="306">
        <f t="shared" si="8"/>
        <v>1.2179667764696256E-4</v>
      </c>
      <c r="N32" s="288">
        <v>2.2584083591000002</v>
      </c>
      <c r="O32" s="290">
        <f t="shared" si="9"/>
        <v>2.7506663490850839E-4</v>
      </c>
      <c r="P32" s="307">
        <f t="shared" si="10"/>
        <v>1.426653550949875E-4</v>
      </c>
      <c r="Q32" s="307">
        <f t="shared" si="11"/>
        <v>1.2126555183073937E-4</v>
      </c>
      <c r="R32" s="288">
        <f t="shared" si="12"/>
        <v>1.8091603053435115</v>
      </c>
      <c r="S32" s="308">
        <f t="shared" si="13"/>
        <v>2.4040577366755789E-2</v>
      </c>
      <c r="T32" s="14">
        <f t="shared" si="14"/>
        <v>3.6060866050133681E-3</v>
      </c>
      <c r="U32" s="290">
        <f t="shared" si="15"/>
        <v>3.7273521568441073E-3</v>
      </c>
      <c r="V32" s="72">
        <v>443.2</v>
      </c>
      <c r="W32" s="18">
        <v>1386</v>
      </c>
      <c r="X32" s="70">
        <v>2212342.7648131964</v>
      </c>
      <c r="Y32" s="79">
        <f t="shared" si="2"/>
        <v>250792.22718763692</v>
      </c>
      <c r="Z32" s="33">
        <f t="shared" si="3"/>
        <v>1.3250539065132603E-4</v>
      </c>
      <c r="AA32" s="29">
        <f t="shared" si="4"/>
        <v>2.0366700884890884E-4</v>
      </c>
      <c r="AB32" s="29">
        <f t="shared" si="5"/>
        <v>1.0362177428908102E-3</v>
      </c>
      <c r="AC32" s="33">
        <f t="shared" si="16"/>
        <v>1.239884751739719E-3</v>
      </c>
      <c r="AD32" s="33">
        <f t="shared" si="6"/>
        <v>3.7273521568441073E-3</v>
      </c>
      <c r="AE32" s="118">
        <f>IF('Datos Mun'!B32="AMM",W32,0)</f>
        <v>0</v>
      </c>
      <c r="AF32" s="33">
        <f t="shared" si="17"/>
        <v>0</v>
      </c>
      <c r="AG32" s="118">
        <f>IF('Datos Mun'!B32="AMM",0,W32)</f>
        <v>1386</v>
      </c>
      <c r="AH32" s="33">
        <f t="shared" si="18"/>
        <v>1.5655303205722657E-3</v>
      </c>
      <c r="AI32" s="118">
        <f t="shared" si="7"/>
        <v>0</v>
      </c>
      <c r="AJ32" s="33">
        <f t="shared" si="19"/>
        <v>0</v>
      </c>
      <c r="AK32" s="90">
        <f>IF('Datos Mun'!B32="AMM",'Art 14 F I'!F34,'Art 14 F I'!M34)</f>
        <v>8.3764496629081201E-3</v>
      </c>
      <c r="AL32" s="35">
        <f>IF('Datos Mun'!D32="Zona de Crec",'Art 14 F I'!T34,0)</f>
        <v>0</v>
      </c>
    </row>
    <row r="33" spans="1:38">
      <c r="A33" s="17" t="s">
        <v>29</v>
      </c>
      <c r="B33" s="85" t="s">
        <v>91</v>
      </c>
      <c r="C33" s="85" t="s">
        <v>91</v>
      </c>
      <c r="D33" s="85" t="s">
        <v>92</v>
      </c>
      <c r="E33" s="318">
        <v>629171</v>
      </c>
      <c r="F33" s="18">
        <v>1978005</v>
      </c>
      <c r="G33" s="266">
        <v>656691</v>
      </c>
      <c r="H33" s="266">
        <v>2080067</v>
      </c>
      <c r="I33" s="14">
        <f t="shared" si="0"/>
        <v>0.31570665752593546</v>
      </c>
      <c r="J33" s="319">
        <f t="shared" si="1"/>
        <v>4.3740096094702391E-2</v>
      </c>
      <c r="K33" s="8">
        <v>2843</v>
      </c>
      <c r="L33" s="9">
        <v>1571</v>
      </c>
      <c r="M33" s="306">
        <f t="shared" si="8"/>
        <v>1.4606303861326581E-3</v>
      </c>
      <c r="N33" s="288">
        <v>1.4705313694</v>
      </c>
      <c r="O33" s="290">
        <f t="shared" si="9"/>
        <v>2.1479028019069082E-3</v>
      </c>
      <c r="P33" s="307">
        <f t="shared" si="10"/>
        <v>1.1140257561426585E-3</v>
      </c>
      <c r="Q33" s="307">
        <f t="shared" si="11"/>
        <v>9.4692189272125974E-4</v>
      </c>
      <c r="R33" s="288">
        <f t="shared" si="12"/>
        <v>1.8096753660089115</v>
      </c>
      <c r="S33" s="308">
        <f t="shared" si="13"/>
        <v>2.4047421622479592E-2</v>
      </c>
      <c r="T33" s="14">
        <f t="shared" si="14"/>
        <v>3.6071132433719384E-3</v>
      </c>
      <c r="U33" s="290">
        <f t="shared" si="15"/>
        <v>4.554035136093198E-3</v>
      </c>
      <c r="V33" s="72">
        <v>127.8</v>
      </c>
      <c r="W33" s="18">
        <v>7026</v>
      </c>
      <c r="X33" s="70">
        <v>1837459.5037223247</v>
      </c>
      <c r="Y33" s="79">
        <f t="shared" si="2"/>
        <v>218019.2009024244</v>
      </c>
      <c r="Z33" s="33">
        <f t="shared" si="3"/>
        <v>1.1518985141214846E-4</v>
      </c>
      <c r="AA33" s="29">
        <f t="shared" si="4"/>
        <v>1.0324418500522608E-3</v>
      </c>
      <c r="AB33" s="29">
        <f t="shared" si="5"/>
        <v>2.9880105492203417E-4</v>
      </c>
      <c r="AC33" s="33">
        <f t="shared" si="16"/>
        <v>1.331242904974295E-3</v>
      </c>
      <c r="AD33" s="33">
        <f t="shared" si="6"/>
        <v>4.554035136093198E-3</v>
      </c>
      <c r="AE33" s="118">
        <f>IF('Datos Mun'!B33="AMM",W33,0)</f>
        <v>0</v>
      </c>
      <c r="AF33" s="33">
        <f t="shared" si="17"/>
        <v>0</v>
      </c>
      <c r="AG33" s="118">
        <f>IF('Datos Mun'!B33="AMM",0,W33)</f>
        <v>7026</v>
      </c>
      <c r="AH33" s="33">
        <f t="shared" si="18"/>
        <v>7.9360866034204457E-3</v>
      </c>
      <c r="AI33" s="118">
        <f t="shared" si="7"/>
        <v>0</v>
      </c>
      <c r="AJ33" s="33">
        <f t="shared" si="19"/>
        <v>0</v>
      </c>
      <c r="AK33" s="90">
        <f>IF('Datos Mun'!B33="AMM",'Art 14 F I'!F35,'Art 14 F I'!M35)</f>
        <v>9.7907251880109819E-3</v>
      </c>
      <c r="AL33" s="35">
        <f>IF('Datos Mun'!D33="Zona de Crec",'Art 14 F I'!T35,0)</f>
        <v>0</v>
      </c>
    </row>
    <row r="34" spans="1:38">
      <c r="A34" s="17" t="s">
        <v>30</v>
      </c>
      <c r="B34" s="85" t="s">
        <v>91</v>
      </c>
      <c r="C34" s="85" t="s">
        <v>91</v>
      </c>
      <c r="D34" s="85" t="s">
        <v>92</v>
      </c>
      <c r="E34" s="318">
        <v>112915</v>
      </c>
      <c r="F34" s="18">
        <v>579083</v>
      </c>
      <c r="G34" s="266">
        <v>129046</v>
      </c>
      <c r="H34" s="266">
        <v>619036</v>
      </c>
      <c r="I34" s="14">
        <f t="shared" si="0"/>
        <v>0.20846283576399435</v>
      </c>
      <c r="J34" s="319">
        <f t="shared" si="1"/>
        <v>0.14285967320550857</v>
      </c>
      <c r="K34" s="8">
        <v>2022</v>
      </c>
      <c r="L34" s="9">
        <v>1144</v>
      </c>
      <c r="M34" s="306">
        <f t="shared" si="8"/>
        <v>1.0636290017414136E-3</v>
      </c>
      <c r="N34" s="288">
        <v>2.2004042460000002</v>
      </c>
      <c r="O34" s="290">
        <f t="shared" si="9"/>
        <v>2.3404137716005482E-3</v>
      </c>
      <c r="P34" s="307">
        <f t="shared" si="10"/>
        <v>1.2138730017388346E-3</v>
      </c>
      <c r="Q34" s="307">
        <f t="shared" si="11"/>
        <v>1.0317920514780095E-3</v>
      </c>
      <c r="R34" s="288">
        <f t="shared" si="12"/>
        <v>1.7674825174825175</v>
      </c>
      <c r="S34" s="308">
        <f t="shared" si="13"/>
        <v>2.3486752434499599E-2</v>
      </c>
      <c r="T34" s="14">
        <f t="shared" si="14"/>
        <v>3.5230128651749398E-3</v>
      </c>
      <c r="U34" s="290">
        <f t="shared" si="15"/>
        <v>4.5548049166529488E-3</v>
      </c>
      <c r="V34" s="72">
        <v>560.5</v>
      </c>
      <c r="W34" s="18">
        <v>3298</v>
      </c>
      <c r="X34" s="70">
        <v>2411932.7114348505</v>
      </c>
      <c r="Y34" s="79">
        <f t="shared" si="2"/>
        <v>28757.311328427877</v>
      </c>
      <c r="Z34" s="33">
        <f t="shared" si="3"/>
        <v>1.5193847171364735E-5</v>
      </c>
      <c r="AA34" s="29">
        <f t="shared" si="4"/>
        <v>4.8462755785259838E-4</v>
      </c>
      <c r="AB34" s="29">
        <f t="shared" si="5"/>
        <v>1.3104694153661986E-3</v>
      </c>
      <c r="AC34" s="33">
        <f t="shared" si="16"/>
        <v>1.7950969732187969E-3</v>
      </c>
      <c r="AD34" s="33">
        <f t="shared" si="6"/>
        <v>4.5548049166529488E-3</v>
      </c>
      <c r="AE34" s="118">
        <f>IF('Datos Mun'!B34="AMM",W34,0)</f>
        <v>0</v>
      </c>
      <c r="AF34" s="33">
        <f t="shared" si="17"/>
        <v>0</v>
      </c>
      <c r="AG34" s="118">
        <f>IF('Datos Mun'!B34="AMM",0,W34)</f>
        <v>3298</v>
      </c>
      <c r="AH34" s="33">
        <f t="shared" si="18"/>
        <v>3.7251940817080321E-3</v>
      </c>
      <c r="AI34" s="118">
        <f t="shared" si="7"/>
        <v>0</v>
      </c>
      <c r="AJ34" s="33">
        <f t="shared" si="19"/>
        <v>0</v>
      </c>
      <c r="AK34" s="90">
        <f>IF('Datos Mun'!B34="AMM",'Art 14 F I'!F36,'Art 14 F I'!M36)</f>
        <v>1.0214381601286366E-2</v>
      </c>
      <c r="AL34" s="35">
        <f>IF('Datos Mun'!D34="Zona de Crec",'Art 14 F I'!T36,0)</f>
        <v>0</v>
      </c>
    </row>
    <row r="35" spans="1:38">
      <c r="A35" s="17" t="s">
        <v>31</v>
      </c>
      <c r="B35" s="85" t="s">
        <v>93</v>
      </c>
      <c r="C35" s="85" t="s">
        <v>93</v>
      </c>
      <c r="D35" s="85" t="s">
        <v>94</v>
      </c>
      <c r="E35" s="318">
        <v>99086847.890000001</v>
      </c>
      <c r="F35" s="18">
        <v>512545762.94000041</v>
      </c>
      <c r="G35" s="266">
        <v>116809127.09999999</v>
      </c>
      <c r="H35" s="266">
        <v>593222877</v>
      </c>
      <c r="I35" s="14">
        <f t="shared" si="0"/>
        <v>0.19690597181740177</v>
      </c>
      <c r="J35" s="319">
        <f t="shared" si="1"/>
        <v>0.17885601961699454</v>
      </c>
      <c r="K35" s="8">
        <v>78885</v>
      </c>
      <c r="L35" s="9">
        <v>113737</v>
      </c>
      <c r="M35" s="306">
        <f t="shared" si="8"/>
        <v>0.1057464788208594</v>
      </c>
      <c r="N35" s="288">
        <v>1.9568038190999999</v>
      </c>
      <c r="O35" s="290">
        <f t="shared" si="9"/>
        <v>0.20692511361303492</v>
      </c>
      <c r="P35" s="307">
        <f t="shared" si="10"/>
        <v>0.10732324849756292</v>
      </c>
      <c r="Q35" s="307">
        <f t="shared" si="11"/>
        <v>9.1224761222928483E-2</v>
      </c>
      <c r="R35" s="288">
        <f t="shared" si="12"/>
        <v>0.69357377106834184</v>
      </c>
      <c r="S35" s="308">
        <f t="shared" si="13"/>
        <v>9.216382790222178E-3</v>
      </c>
      <c r="T35" s="14">
        <f t="shared" si="14"/>
        <v>1.3824574185333266E-3</v>
      </c>
      <c r="U35" s="290">
        <f t="shared" si="15"/>
        <v>9.2607218641461805E-2</v>
      </c>
      <c r="V35" s="72">
        <v>247.3</v>
      </c>
      <c r="W35" s="18">
        <v>471523</v>
      </c>
      <c r="X35" s="70">
        <v>9399530.3955752458</v>
      </c>
      <c r="Y35" s="79">
        <f t="shared" si="2"/>
        <v>26620788.152844779</v>
      </c>
      <c r="Z35" s="33">
        <f t="shared" si="3"/>
        <v>1.4065020966538059E-2</v>
      </c>
      <c r="AA35" s="29">
        <f t="shared" si="4"/>
        <v>6.9288368696583003E-2</v>
      </c>
      <c r="AB35" s="29">
        <f t="shared" si="5"/>
        <v>5.7819640752910064E-4</v>
      </c>
      <c r="AC35" s="33">
        <f t="shared" si="16"/>
        <v>6.9866565104112099E-2</v>
      </c>
      <c r="AD35" s="33">
        <f t="shared" si="6"/>
        <v>9.2607218641461805E-2</v>
      </c>
      <c r="AE35" s="118">
        <f>IF('Datos Mun'!B35="AMM",W35,0)</f>
        <v>471523</v>
      </c>
      <c r="AF35" s="33">
        <f t="shared" si="17"/>
        <v>9.6246488399240757E-2</v>
      </c>
      <c r="AG35" s="118">
        <f>IF('Datos Mun'!B35="AMM",0,W35)</f>
        <v>0</v>
      </c>
      <c r="AH35" s="33">
        <f t="shared" si="18"/>
        <v>0</v>
      </c>
      <c r="AI35" s="118">
        <f t="shared" si="7"/>
        <v>471523</v>
      </c>
      <c r="AJ35" s="33">
        <f t="shared" si="19"/>
        <v>0.15761502494307417</v>
      </c>
      <c r="AK35" s="90">
        <f>IF('Datos Mun'!B35="AMM",'Art 14 F I'!F37,'Art 14 F I'!M37)</f>
        <v>5.6469148622863001E-2</v>
      </c>
      <c r="AL35" s="35">
        <f>IF('Datos Mun'!D35="Zona de Crec",'Art 14 F I'!T37,0)</f>
        <v>0.13958746393323421</v>
      </c>
    </row>
    <row r="36" spans="1:38">
      <c r="A36" s="17" t="s">
        <v>32</v>
      </c>
      <c r="B36" s="85" t="s">
        <v>91</v>
      </c>
      <c r="C36" s="85" t="s">
        <v>91</v>
      </c>
      <c r="D36" s="85" t="s">
        <v>92</v>
      </c>
      <c r="E36" s="318">
        <v>1194083</v>
      </c>
      <c r="F36" s="18">
        <v>3788861</v>
      </c>
      <c r="G36" s="266">
        <v>1176027</v>
      </c>
      <c r="H36" s="266">
        <v>3907034</v>
      </c>
      <c r="I36" s="14">
        <f t="shared" si="0"/>
        <v>0.3010024995943214</v>
      </c>
      <c r="J36" s="319">
        <f t="shared" si="1"/>
        <v>-1.5121226916386885E-2</v>
      </c>
      <c r="K36" s="8">
        <v>2081</v>
      </c>
      <c r="L36" s="9">
        <v>764</v>
      </c>
      <c r="M36" s="306">
        <f t="shared" si="8"/>
        <v>7.1032566200213284E-4</v>
      </c>
      <c r="N36" s="288">
        <v>1.7755281664</v>
      </c>
      <c r="O36" s="290">
        <f t="shared" si="9"/>
        <v>1.2612032202015131E-3</v>
      </c>
      <c r="P36" s="307">
        <f t="shared" si="10"/>
        <v>6.5413242619134164E-4</v>
      </c>
      <c r="Q36" s="307">
        <f t="shared" si="11"/>
        <v>5.5601256226264035E-4</v>
      </c>
      <c r="R36" s="288">
        <f t="shared" si="12"/>
        <v>2.7238219895287958</v>
      </c>
      <c r="S36" s="308">
        <f t="shared" si="13"/>
        <v>3.6194831977647418E-2</v>
      </c>
      <c r="T36" s="14">
        <f t="shared" si="14"/>
        <v>5.4292247966471127E-3</v>
      </c>
      <c r="U36" s="290">
        <f t="shared" si="15"/>
        <v>5.9852373589097535E-3</v>
      </c>
      <c r="V36" s="72">
        <v>3428</v>
      </c>
      <c r="W36" s="18">
        <v>5351</v>
      </c>
      <c r="X36" s="70">
        <v>4879372.4781305455</v>
      </c>
      <c r="Y36" s="79">
        <f t="shared" si="2"/>
        <v>365027.77608600585</v>
      </c>
      <c r="Z36" s="33">
        <f t="shared" si="3"/>
        <v>1.9286143199594876E-4</v>
      </c>
      <c r="AA36" s="29">
        <f t="shared" si="4"/>
        <v>7.8630747788637162E-4</v>
      </c>
      <c r="AB36" s="29">
        <f t="shared" si="5"/>
        <v>8.0147888597240455E-3</v>
      </c>
      <c r="AC36" s="33">
        <f t="shared" si="16"/>
        <v>8.8010963376104166E-3</v>
      </c>
      <c r="AD36" s="33">
        <f t="shared" si="6"/>
        <v>5.9852373589097535E-3</v>
      </c>
      <c r="AE36" s="118">
        <f>IF('Datos Mun'!B36="AMM",W36,0)</f>
        <v>0</v>
      </c>
      <c r="AF36" s="33">
        <f t="shared" si="17"/>
        <v>0</v>
      </c>
      <c r="AG36" s="118">
        <f>IF('Datos Mun'!B36="AMM",0,W36)</f>
        <v>5351</v>
      </c>
      <c r="AH36" s="33">
        <f t="shared" si="18"/>
        <v>6.0441217499150029E-3</v>
      </c>
      <c r="AI36" s="118">
        <f t="shared" si="7"/>
        <v>0</v>
      </c>
      <c r="AJ36" s="33">
        <f t="shared" si="19"/>
        <v>0</v>
      </c>
      <c r="AK36" s="90">
        <f>IF('Datos Mun'!B36="AMM",'Art 14 F I'!F38,'Art 14 F I'!M38)</f>
        <v>2.4289363882290062E-2</v>
      </c>
      <c r="AL36" s="35">
        <f>IF('Datos Mun'!D36="Zona de Crec",'Art 14 F I'!T38,0)</f>
        <v>0</v>
      </c>
    </row>
    <row r="37" spans="1:38">
      <c r="A37" s="17" t="s">
        <v>33</v>
      </c>
      <c r="B37" s="85" t="s">
        <v>91</v>
      </c>
      <c r="C37" s="85" t="s">
        <v>91</v>
      </c>
      <c r="D37" s="85" t="s">
        <v>92</v>
      </c>
      <c r="E37" s="318">
        <v>10280239</v>
      </c>
      <c r="F37" s="18">
        <v>39384069</v>
      </c>
      <c r="G37" s="266">
        <v>12032960</v>
      </c>
      <c r="H37" s="266">
        <v>40511812</v>
      </c>
      <c r="I37" s="14">
        <f t="shared" si="0"/>
        <v>0.2970234952709595</v>
      </c>
      <c r="J37" s="319">
        <f t="shared" ref="J37:J55" si="20">(G37-E37)/E37</f>
        <v>0.17049418792695384</v>
      </c>
      <c r="K37" s="8">
        <v>25760</v>
      </c>
      <c r="L37" s="9">
        <v>21267</v>
      </c>
      <c r="M37" s="306">
        <f t="shared" si="8"/>
        <v>1.9772900332198112E-2</v>
      </c>
      <c r="N37" s="288">
        <v>2.0486592371999999</v>
      </c>
      <c r="O37" s="290">
        <f t="shared" si="9"/>
        <v>4.0507934911792609E-2</v>
      </c>
      <c r="P37" s="307">
        <f t="shared" si="10"/>
        <v>2.1009741585989696E-2</v>
      </c>
      <c r="Q37" s="307">
        <f t="shared" si="11"/>
        <v>1.7858280348091241E-2</v>
      </c>
      <c r="R37" s="288">
        <f t="shared" si="12"/>
        <v>1.2112662810927728</v>
      </c>
      <c r="S37" s="308">
        <f t="shared" si="13"/>
        <v>1.6095611127629923E-2</v>
      </c>
      <c r="T37" s="14">
        <f t="shared" si="14"/>
        <v>2.4143416691444885E-3</v>
      </c>
      <c r="U37" s="290">
        <f t="shared" si="15"/>
        <v>2.0272622017235731E-2</v>
      </c>
      <c r="V37" s="72">
        <v>2509.1999999999998</v>
      </c>
      <c r="W37" s="18">
        <v>84666</v>
      </c>
      <c r="X37" s="70">
        <v>14166911.147800261</v>
      </c>
      <c r="Y37" s="79">
        <f t="shared" ref="Y37:Y55" si="21">(G37/F37)*G37</f>
        <v>3676413.5864580167</v>
      </c>
      <c r="Z37" s="33">
        <f t="shared" ref="Z37:Z55" si="22">Y37/$Y$56</f>
        <v>1.9424231122800778E-3</v>
      </c>
      <c r="AA37" s="29">
        <f t="shared" ref="AA37:AA55" si="23">0.85*W37/$W$56</f>
        <v>1.2441321047043085E-2</v>
      </c>
      <c r="AB37" s="29">
        <f t="shared" ref="AB37:AB55" si="24">0.15*V37/$V$56</f>
        <v>5.8666009938213469E-3</v>
      </c>
      <c r="AC37" s="33">
        <f t="shared" si="16"/>
        <v>1.8307922040864431E-2</v>
      </c>
      <c r="AD37" s="33">
        <f t="shared" ref="AD37:AD55" si="25">U37</f>
        <v>2.0272622017235731E-2</v>
      </c>
      <c r="AE37" s="118">
        <f>IF('Datos Mun'!B37="AMM",W37,0)</f>
        <v>0</v>
      </c>
      <c r="AF37" s="33">
        <f t="shared" si="17"/>
        <v>0</v>
      </c>
      <c r="AG37" s="118">
        <f>IF('Datos Mun'!B37="AMM",0,W37)</f>
        <v>84666</v>
      </c>
      <c r="AH37" s="33">
        <f t="shared" si="18"/>
        <v>9.5632893305607106E-2</v>
      </c>
      <c r="AI37" s="118">
        <f t="shared" ref="AI37:AI55" si="26">IF(D37="Zona de Crec",W37,0)</f>
        <v>0</v>
      </c>
      <c r="AJ37" s="33">
        <f t="shared" si="19"/>
        <v>0</v>
      </c>
      <c r="AK37" s="90">
        <f>IF('Datos Mun'!B37="AMM",'Art 14 F I'!F39,'Art 14 F I'!M39)</f>
        <v>6.7984014748768404E-2</v>
      </c>
      <c r="AL37" s="35">
        <f>IF('Datos Mun'!D37="Zona de Crec",'Art 14 F I'!T39,0)</f>
        <v>0</v>
      </c>
    </row>
    <row r="38" spans="1:38">
      <c r="A38" s="17" t="s">
        <v>34</v>
      </c>
      <c r="B38" s="85" t="s">
        <v>91</v>
      </c>
      <c r="C38" s="85" t="s">
        <v>91</v>
      </c>
      <c r="D38" s="85" t="s">
        <v>92</v>
      </c>
      <c r="E38" s="318">
        <v>940947</v>
      </c>
      <c r="F38" s="18">
        <v>2191945</v>
      </c>
      <c r="G38" s="266">
        <v>947940</v>
      </c>
      <c r="H38" s="266">
        <v>2187206</v>
      </c>
      <c r="I38" s="14">
        <f t="shared" si="0"/>
        <v>0.43340224926230086</v>
      </c>
      <c r="J38" s="319">
        <f t="shared" si="20"/>
        <v>7.4318744838976049E-3</v>
      </c>
      <c r="K38" s="8">
        <v>1318</v>
      </c>
      <c r="L38" s="9">
        <v>475</v>
      </c>
      <c r="M38" s="306">
        <f t="shared" si="8"/>
        <v>4.4162917467410089E-4</v>
      </c>
      <c r="N38" s="288">
        <v>2.0058388967999998</v>
      </c>
      <c r="O38" s="290">
        <f t="shared" si="9"/>
        <v>8.8583697652299298E-4</v>
      </c>
      <c r="P38" s="307">
        <f t="shared" si="10"/>
        <v>4.5944593336068676E-4</v>
      </c>
      <c r="Q38" s="307">
        <f t="shared" si="11"/>
        <v>3.9052904335658376E-4</v>
      </c>
      <c r="R38" s="288">
        <f t="shared" si="12"/>
        <v>2.7747368421052632</v>
      </c>
      <c r="S38" s="308">
        <f t="shared" si="13"/>
        <v>3.6871401350116108E-2</v>
      </c>
      <c r="T38" s="14">
        <f t="shared" si="14"/>
        <v>5.5307102025174163E-3</v>
      </c>
      <c r="U38" s="290">
        <f t="shared" si="15"/>
        <v>5.921239245874E-3</v>
      </c>
      <c r="V38" s="72">
        <v>264.89999999999998</v>
      </c>
      <c r="W38" s="18">
        <v>5119</v>
      </c>
      <c r="X38" s="70">
        <v>3175363.842931075</v>
      </c>
      <c r="Y38" s="79">
        <f t="shared" si="21"/>
        <v>409951.09074360901</v>
      </c>
      <c r="Z38" s="33">
        <f t="shared" si="22"/>
        <v>2.1659654302713939E-4</v>
      </c>
      <c r="AA38" s="29">
        <f t="shared" si="23"/>
        <v>7.5221603051772322E-4</v>
      </c>
      <c r="AB38" s="29">
        <f t="shared" si="24"/>
        <v>6.1934584858252617E-4</v>
      </c>
      <c r="AC38" s="33">
        <f t="shared" si="16"/>
        <v>1.3715618791002495E-3</v>
      </c>
      <c r="AD38" s="33">
        <f t="shared" si="25"/>
        <v>5.921239245874E-3</v>
      </c>
      <c r="AE38" s="118">
        <f>IF('Datos Mun'!B38="AMM",W38,0)</f>
        <v>0</v>
      </c>
      <c r="AF38" s="33">
        <f t="shared" si="17"/>
        <v>0</v>
      </c>
      <c r="AG38" s="118">
        <f>IF('Datos Mun'!B38="AMM",0,W38)</f>
        <v>5119</v>
      </c>
      <c r="AH38" s="33">
        <f t="shared" si="18"/>
        <v>5.7820704985638008E-3</v>
      </c>
      <c r="AI38" s="118">
        <f t="shared" si="26"/>
        <v>0</v>
      </c>
      <c r="AJ38" s="33">
        <f t="shared" si="19"/>
        <v>0</v>
      </c>
      <c r="AK38" s="90">
        <f>IF('Datos Mun'!B38="AMM",'Art 14 F I'!F40,'Art 14 F I'!M40)</f>
        <v>1.2368757260802409E-2</v>
      </c>
      <c r="AL38" s="35">
        <f>IF('Datos Mun'!D38="Zona de Crec",'Art 14 F I'!T40,0)</f>
        <v>0</v>
      </c>
    </row>
    <row r="39" spans="1:38">
      <c r="A39" s="17" t="s">
        <v>35</v>
      </c>
      <c r="B39" s="85" t="s">
        <v>91</v>
      </c>
      <c r="C39" s="85" t="s">
        <v>91</v>
      </c>
      <c r="D39" s="85" t="s">
        <v>92</v>
      </c>
      <c r="E39" s="318">
        <v>301669</v>
      </c>
      <c r="F39" s="18">
        <v>739738</v>
      </c>
      <c r="G39" s="266">
        <v>296637</v>
      </c>
      <c r="H39" s="266">
        <v>769899</v>
      </c>
      <c r="I39" s="14">
        <f t="shared" si="0"/>
        <v>0.38529339562721865</v>
      </c>
      <c r="J39" s="319">
        <f t="shared" si="20"/>
        <v>-1.668053396272073E-2</v>
      </c>
      <c r="K39" s="8">
        <v>35</v>
      </c>
      <c r="L39" s="9">
        <v>141</v>
      </c>
      <c r="M39" s="306">
        <f t="shared" si="8"/>
        <v>1.3109413395589101E-4</v>
      </c>
      <c r="N39" s="288">
        <v>1.5774653305999999</v>
      </c>
      <c r="O39" s="290">
        <f t="shared" si="9"/>
        <v>2.0679645136045029E-4</v>
      </c>
      <c r="P39" s="307">
        <f t="shared" si="10"/>
        <v>1.072565168637593E-4</v>
      </c>
      <c r="Q39" s="307">
        <f t="shared" si="11"/>
        <v>9.1168039334195411E-5</v>
      </c>
      <c r="R39" s="288">
        <f t="shared" si="12"/>
        <v>0.24822695035460993</v>
      </c>
      <c r="S39" s="308">
        <f t="shared" si="13"/>
        <v>3.2985021763346587E-3</v>
      </c>
      <c r="T39" s="14">
        <f t="shared" si="14"/>
        <v>4.9477532645019883E-4</v>
      </c>
      <c r="U39" s="290">
        <f t="shared" si="15"/>
        <v>5.8594336578439421E-4</v>
      </c>
      <c r="V39" s="72">
        <v>207.9</v>
      </c>
      <c r="W39" s="18">
        <v>1483</v>
      </c>
      <c r="X39" s="70">
        <v>3099472.9192519165</v>
      </c>
      <c r="Y39" s="79">
        <f t="shared" si="21"/>
        <v>118952.26386774777</v>
      </c>
      <c r="Z39" s="33">
        <f t="shared" si="22"/>
        <v>6.2848104861172214E-5</v>
      </c>
      <c r="AA39" s="29">
        <f t="shared" si="23"/>
        <v>2.1792076055045584E-4</v>
      </c>
      <c r="AB39" s="29">
        <f t="shared" si="24"/>
        <v>4.8607777244359082E-4</v>
      </c>
      <c r="AC39" s="33">
        <f t="shared" si="16"/>
        <v>7.0399853299404663E-4</v>
      </c>
      <c r="AD39" s="33">
        <f t="shared" si="25"/>
        <v>5.8594336578439421E-4</v>
      </c>
      <c r="AE39" s="118">
        <f>IF('Datos Mun'!B39="AMM",W39,0)</f>
        <v>0</v>
      </c>
      <c r="AF39" s="33">
        <f t="shared" si="17"/>
        <v>0</v>
      </c>
      <c r="AG39" s="118">
        <f>IF('Datos Mun'!B39="AMM",0,W39)</f>
        <v>1483</v>
      </c>
      <c r="AH39" s="33">
        <f t="shared" si="18"/>
        <v>1.6750948523872079E-3</v>
      </c>
      <c r="AI39" s="118">
        <f t="shared" si="26"/>
        <v>0</v>
      </c>
      <c r="AJ39" s="33">
        <f t="shared" si="19"/>
        <v>0</v>
      </c>
      <c r="AK39" s="90">
        <f>IF('Datos Mun'!B39="AMM",'Art 14 F I'!F41,'Art 14 F I'!M41)</f>
        <v>2.266334099525126E-3</v>
      </c>
      <c r="AL39" s="35">
        <f>IF('Datos Mun'!D39="Zona de Crec",'Art 14 F I'!T41,0)</f>
        <v>0</v>
      </c>
    </row>
    <row r="40" spans="1:38">
      <c r="A40" s="17" t="s">
        <v>36</v>
      </c>
      <c r="B40" s="85" t="s">
        <v>91</v>
      </c>
      <c r="C40" s="85" t="s">
        <v>91</v>
      </c>
      <c r="D40" s="85" t="s">
        <v>92</v>
      </c>
      <c r="E40" s="318">
        <v>64774</v>
      </c>
      <c r="F40" s="18">
        <v>841795</v>
      </c>
      <c r="G40" s="266">
        <v>101056</v>
      </c>
      <c r="H40" s="266">
        <v>847487</v>
      </c>
      <c r="I40" s="14">
        <f t="shared" si="0"/>
        <v>0.11924194707411441</v>
      </c>
      <c r="J40" s="319">
        <f t="shared" si="20"/>
        <v>0.5601321517892982</v>
      </c>
      <c r="K40" s="8">
        <v>5295</v>
      </c>
      <c r="L40" s="9">
        <v>4705</v>
      </c>
      <c r="M40" s="306">
        <f t="shared" si="8"/>
        <v>4.3744531933508314E-3</v>
      </c>
      <c r="N40" s="288">
        <v>2.7540316573000001</v>
      </c>
      <c r="O40" s="290">
        <f t="shared" si="9"/>
        <v>1.2047382577865268E-2</v>
      </c>
      <c r="P40" s="307">
        <f t="shared" si="10"/>
        <v>6.2484645366312659E-3</v>
      </c>
      <c r="Q40" s="307">
        <f t="shared" si="11"/>
        <v>5.3111948561365757E-3</v>
      </c>
      <c r="R40" s="288">
        <f t="shared" si="12"/>
        <v>1.1253985122210415</v>
      </c>
      <c r="S40" s="308">
        <f t="shared" si="13"/>
        <v>1.4954578608413996E-2</v>
      </c>
      <c r="T40" s="14">
        <f t="shared" si="14"/>
        <v>2.2431867912620991E-3</v>
      </c>
      <c r="U40" s="290">
        <f t="shared" si="15"/>
        <v>7.5543816473986752E-3</v>
      </c>
      <c r="V40" s="72">
        <v>997.9</v>
      </c>
      <c r="W40" s="18">
        <v>7652</v>
      </c>
      <c r="X40" s="70">
        <v>4009447.7515494265</v>
      </c>
      <c r="Y40" s="79">
        <f t="shared" si="21"/>
        <v>12131.593958148955</v>
      </c>
      <c r="Z40" s="33">
        <f t="shared" si="22"/>
        <v>6.4096946491292108E-6</v>
      </c>
      <c r="AA40" s="29">
        <f t="shared" si="23"/>
        <v>1.1244299795900798E-3</v>
      </c>
      <c r="AB40" s="29">
        <f t="shared" si="24"/>
        <v>2.3331265470007663E-3</v>
      </c>
      <c r="AC40" s="33">
        <f t="shared" si="16"/>
        <v>3.4575565265908461E-3</v>
      </c>
      <c r="AD40" s="33">
        <f t="shared" si="25"/>
        <v>7.5543816473986752E-3</v>
      </c>
      <c r="AE40" s="118">
        <f>IF('Datos Mun'!B40="AMM",W40,0)</f>
        <v>0</v>
      </c>
      <c r="AF40" s="33">
        <f t="shared" si="17"/>
        <v>0</v>
      </c>
      <c r="AG40" s="118">
        <f>IF('Datos Mun'!B40="AMM",0,W40)</f>
        <v>7652</v>
      </c>
      <c r="AH40" s="33">
        <f t="shared" si="18"/>
        <v>8.6431731695663615E-3</v>
      </c>
      <c r="AI40" s="118">
        <f t="shared" si="26"/>
        <v>0</v>
      </c>
      <c r="AJ40" s="33">
        <f t="shared" si="19"/>
        <v>0</v>
      </c>
      <c r="AK40" s="90">
        <f>IF('Datos Mun'!B40="AMM",'Art 14 F I'!F42,'Art 14 F I'!M42)</f>
        <v>1.7649838510731763E-2</v>
      </c>
      <c r="AL40" s="35">
        <f>IF('Datos Mun'!D40="Zona de Crec",'Art 14 F I'!T42,0)</f>
        <v>0</v>
      </c>
    </row>
    <row r="41" spans="1:38">
      <c r="A41" s="17" t="s">
        <v>37</v>
      </c>
      <c r="B41" s="85" t="s">
        <v>91</v>
      </c>
      <c r="C41" s="85" t="s">
        <v>91</v>
      </c>
      <c r="D41" s="85" t="s">
        <v>92</v>
      </c>
      <c r="E41" s="318">
        <v>1105076</v>
      </c>
      <c r="F41" s="18">
        <v>4742394</v>
      </c>
      <c r="G41" s="266">
        <v>933845.6</v>
      </c>
      <c r="H41" s="266">
        <v>4772320</v>
      </c>
      <c r="I41" s="14">
        <f t="shared" si="0"/>
        <v>0.19567958561035304</v>
      </c>
      <c r="J41" s="319">
        <f t="shared" si="20"/>
        <v>-0.15494898088457268</v>
      </c>
      <c r="K41" s="8">
        <v>1618</v>
      </c>
      <c r="L41" s="9">
        <v>916</v>
      </c>
      <c r="M41" s="306">
        <f t="shared" si="8"/>
        <v>8.5164699789784515E-4</v>
      </c>
      <c r="N41" s="288">
        <v>2.0422796606000002</v>
      </c>
      <c r="O41" s="290">
        <f t="shared" si="9"/>
        <v>1.7393013418178203E-3</v>
      </c>
      <c r="P41" s="307">
        <f t="shared" si="10"/>
        <v>9.0210157124349997E-4</v>
      </c>
      <c r="Q41" s="307">
        <f t="shared" si="11"/>
        <v>7.6678633555697499E-4</v>
      </c>
      <c r="R41" s="288">
        <f t="shared" si="12"/>
        <v>1.7663755458515285</v>
      </c>
      <c r="S41" s="308">
        <f t="shared" si="13"/>
        <v>2.3472042716925653E-2</v>
      </c>
      <c r="T41" s="14">
        <f t="shared" si="14"/>
        <v>3.5208064075388477E-3</v>
      </c>
      <c r="U41" s="290">
        <f t="shared" si="15"/>
        <v>4.2875927430958225E-3</v>
      </c>
      <c r="V41" s="72">
        <v>3860</v>
      </c>
      <c r="W41" s="18">
        <v>6048</v>
      </c>
      <c r="X41" s="70">
        <v>3822980.5102342176</v>
      </c>
      <c r="Y41" s="79">
        <f t="shared" si="21"/>
        <v>183887.63241505451</v>
      </c>
      <c r="Z41" s="33">
        <f t="shared" si="22"/>
        <v>9.7156530098016511E-5</v>
      </c>
      <c r="AA41" s="29">
        <f t="shared" si="23"/>
        <v>8.8872876588614778E-4</v>
      </c>
      <c r="AB41" s="29">
        <f t="shared" si="24"/>
        <v>9.0248205946717678E-3</v>
      </c>
      <c r="AC41" s="33">
        <f t="shared" si="16"/>
        <v>9.9135493605579158E-3</v>
      </c>
      <c r="AD41" s="33">
        <f t="shared" si="25"/>
        <v>4.2875927430958225E-3</v>
      </c>
      <c r="AE41" s="118">
        <f>IF('Datos Mun'!B41="AMM",W41,0)</f>
        <v>0</v>
      </c>
      <c r="AF41" s="33">
        <f t="shared" si="17"/>
        <v>0</v>
      </c>
      <c r="AG41" s="118">
        <f>IF('Datos Mun'!B41="AMM",0,W41)</f>
        <v>6048</v>
      </c>
      <c r="AH41" s="33">
        <f t="shared" si="18"/>
        <v>6.8314050352244323E-3</v>
      </c>
      <c r="AI41" s="118">
        <f t="shared" si="26"/>
        <v>0</v>
      </c>
      <c r="AJ41" s="33">
        <f t="shared" si="19"/>
        <v>0</v>
      </c>
      <c r="AK41" s="90">
        <f>IF('Datos Mun'!B41="AMM",'Art 14 F I'!F43,'Art 14 F I'!M43)</f>
        <v>2.3046081283138679E-2</v>
      </c>
      <c r="AL41" s="35">
        <f>IF('Datos Mun'!D41="Zona de Crec",'Art 14 F I'!T43,0)</f>
        <v>0</v>
      </c>
    </row>
    <row r="42" spans="1:38">
      <c r="A42" s="17" t="s">
        <v>38</v>
      </c>
      <c r="B42" s="85" t="s">
        <v>91</v>
      </c>
      <c r="C42" s="85" t="s">
        <v>91</v>
      </c>
      <c r="D42" s="85" t="s">
        <v>92</v>
      </c>
      <c r="E42" s="318">
        <v>16891683.199999999</v>
      </c>
      <c r="F42" s="18">
        <v>59084249</v>
      </c>
      <c r="G42" s="266">
        <v>20840679</v>
      </c>
      <c r="H42" s="266">
        <v>62554222</v>
      </c>
      <c r="I42" s="14">
        <f t="shared" si="0"/>
        <v>0.33316182878911033</v>
      </c>
      <c r="J42" s="319">
        <f t="shared" si="20"/>
        <v>0.23378343965153223</v>
      </c>
      <c r="K42" s="8">
        <v>15090</v>
      </c>
      <c r="L42" s="9">
        <v>11157</v>
      </c>
      <c r="M42" s="306">
        <f t="shared" si="8"/>
        <v>1.037317200387146E-2</v>
      </c>
      <c r="N42" s="288">
        <v>1.7986407321</v>
      </c>
      <c r="O42" s="290">
        <f t="shared" si="9"/>
        <v>1.8657609687242588E-2</v>
      </c>
      <c r="P42" s="307">
        <f t="shared" si="10"/>
        <v>9.6769079686436638E-3</v>
      </c>
      <c r="Q42" s="307">
        <f t="shared" si="11"/>
        <v>8.2253717733471142E-3</v>
      </c>
      <c r="R42" s="288">
        <f t="shared" si="12"/>
        <v>1.352514116698037</v>
      </c>
      <c r="S42" s="308">
        <f t="shared" si="13"/>
        <v>1.7972547908591634E-2</v>
      </c>
      <c r="T42" s="14">
        <f t="shared" si="14"/>
        <v>2.695882186288745E-3</v>
      </c>
      <c r="U42" s="290">
        <f t="shared" si="15"/>
        <v>1.0921253959635859E-2</v>
      </c>
      <c r="V42" s="72">
        <v>1869</v>
      </c>
      <c r="W42" s="18">
        <v>67428</v>
      </c>
      <c r="X42" s="70">
        <v>17905596.968442116</v>
      </c>
      <c r="Y42" s="79">
        <f t="shared" si="21"/>
        <v>7351094.5561995888</v>
      </c>
      <c r="Z42" s="33">
        <f t="shared" si="22"/>
        <v>3.8839308012336995E-3</v>
      </c>
      <c r="AA42" s="29">
        <f t="shared" si="23"/>
        <v>9.9082677291949667E-3</v>
      </c>
      <c r="AB42" s="29">
        <f t="shared" si="24"/>
        <v>4.3697900755029877E-3</v>
      </c>
      <c r="AC42" s="33">
        <f t="shared" si="16"/>
        <v>1.4278057804697954E-2</v>
      </c>
      <c r="AD42" s="33">
        <f t="shared" si="25"/>
        <v>1.0921253959635859E-2</v>
      </c>
      <c r="AE42" s="118">
        <f>IF('Datos Mun'!B42="AMM",W42,0)</f>
        <v>0</v>
      </c>
      <c r="AF42" s="33">
        <f t="shared" si="17"/>
        <v>0</v>
      </c>
      <c r="AG42" s="118">
        <f>IF('Datos Mun'!B42="AMM",0,W42)</f>
        <v>67428</v>
      </c>
      <c r="AH42" s="33">
        <f t="shared" si="18"/>
        <v>7.616203351771049E-2</v>
      </c>
      <c r="AI42" s="118">
        <f t="shared" si="26"/>
        <v>0</v>
      </c>
      <c r="AJ42" s="33">
        <f t="shared" si="19"/>
        <v>0</v>
      </c>
      <c r="AK42" s="90">
        <f>IF('Datos Mun'!B42="AMM",'Art 14 F I'!F44,'Art 14 F I'!M44)</f>
        <v>5.277805727147581E-2</v>
      </c>
      <c r="AL42" s="35">
        <f>IF('Datos Mun'!D42="Zona de Crec",'Art 14 F I'!T44,0)</f>
        <v>0</v>
      </c>
    </row>
    <row r="43" spans="1:38">
      <c r="A43" s="17" t="s">
        <v>39</v>
      </c>
      <c r="B43" s="85" t="s">
        <v>93</v>
      </c>
      <c r="C43" s="85" t="s">
        <v>93</v>
      </c>
      <c r="D43" s="85" t="s">
        <v>92</v>
      </c>
      <c r="E43" s="318">
        <v>1205887491.6800001</v>
      </c>
      <c r="F43" s="18">
        <v>2540450510.1400013</v>
      </c>
      <c r="G43" s="266">
        <v>1376062053.8600001</v>
      </c>
      <c r="H43" s="266">
        <v>2616832733</v>
      </c>
      <c r="I43" s="14">
        <f t="shared" si="0"/>
        <v>0.52585021446229374</v>
      </c>
      <c r="J43" s="319">
        <f t="shared" si="20"/>
        <v>0.14111976727026071</v>
      </c>
      <c r="K43" s="8">
        <v>182930</v>
      </c>
      <c r="L43" s="9">
        <v>207064</v>
      </c>
      <c r="M43" s="306">
        <f t="shared" si="8"/>
        <v>0.19251684931519586</v>
      </c>
      <c r="N43" s="288">
        <v>1.9809358914999999</v>
      </c>
      <c r="O43" s="290">
        <f t="shared" si="9"/>
        <v>0.38136353652696864</v>
      </c>
      <c r="P43" s="307">
        <f t="shared" si="10"/>
        <v>0.19779703335156221</v>
      </c>
      <c r="Q43" s="307">
        <f t="shared" si="11"/>
        <v>0.16812747834882788</v>
      </c>
      <c r="R43" s="288">
        <f t="shared" si="12"/>
        <v>0.8834466638334042</v>
      </c>
      <c r="S43" s="308">
        <f t="shared" si="13"/>
        <v>1.1739461565986884E-2</v>
      </c>
      <c r="T43" s="14">
        <f t="shared" si="14"/>
        <v>1.7609192348980326E-3</v>
      </c>
      <c r="U43" s="290">
        <f t="shared" si="15"/>
        <v>0.16988839758372593</v>
      </c>
      <c r="V43" s="72">
        <v>324.39999999999998</v>
      </c>
      <c r="W43" s="18">
        <v>1142994</v>
      </c>
      <c r="X43" s="70">
        <v>72944316.912798315</v>
      </c>
      <c r="Y43" s="79">
        <f t="shared" si="21"/>
        <v>745358655.2918328</v>
      </c>
      <c r="Z43" s="33">
        <f t="shared" si="22"/>
        <v>0.39380821687467371</v>
      </c>
      <c r="AA43" s="29">
        <f t="shared" si="23"/>
        <v>0.16795827497276314</v>
      </c>
      <c r="AB43" s="29">
        <f t="shared" si="24"/>
        <v>7.584590157801869E-4</v>
      </c>
      <c r="AC43" s="33">
        <f t="shared" si="16"/>
        <v>0.16871673398854334</v>
      </c>
      <c r="AD43" s="33">
        <f t="shared" si="25"/>
        <v>0.16988839758372593</v>
      </c>
      <c r="AE43" s="118">
        <f>IF('Datos Mun'!B43="AMM",W43,0)</f>
        <v>1142994</v>
      </c>
      <c r="AF43" s="33">
        <f t="shared" si="17"/>
        <v>0.23330602910441653</v>
      </c>
      <c r="AG43" s="118">
        <f>IF('Datos Mun'!B43="AMM",0,W43)</f>
        <v>0</v>
      </c>
      <c r="AH43" s="33">
        <f t="shared" si="18"/>
        <v>0</v>
      </c>
      <c r="AI43" s="118">
        <f t="shared" si="26"/>
        <v>0</v>
      </c>
      <c r="AJ43" s="33">
        <f t="shared" si="19"/>
        <v>0</v>
      </c>
      <c r="AK43" s="90">
        <f>IF('Datos Mun'!B43="AMM",'Art 14 F I'!F45,'Art 14 F I'!M45)</f>
        <v>0.33365947786190425</v>
      </c>
      <c r="AL43" s="35">
        <f>IF('Datos Mun'!D43="Zona de Crec",'Art 14 F I'!T45,0)</f>
        <v>0</v>
      </c>
    </row>
    <row r="44" spans="1:38">
      <c r="A44" s="17" t="s">
        <v>40</v>
      </c>
      <c r="B44" s="85" t="s">
        <v>91</v>
      </c>
      <c r="C44" s="85" t="s">
        <v>91</v>
      </c>
      <c r="D44" s="85" t="s">
        <v>92</v>
      </c>
      <c r="E44" s="318">
        <v>451420</v>
      </c>
      <c r="F44" s="18">
        <v>1346236</v>
      </c>
      <c r="G44" s="266">
        <v>378540</v>
      </c>
      <c r="H44" s="266">
        <v>1399134</v>
      </c>
      <c r="I44" s="14">
        <f t="shared" si="0"/>
        <v>0.27055307068515239</v>
      </c>
      <c r="J44" s="319">
        <f t="shared" si="20"/>
        <v>-0.16144610340702673</v>
      </c>
      <c r="K44" s="8">
        <v>133</v>
      </c>
      <c r="L44" s="9">
        <v>63</v>
      </c>
      <c r="M44" s="306">
        <f t="shared" si="8"/>
        <v>5.8573974746249173E-5</v>
      </c>
      <c r="N44" s="288">
        <v>1.7977681072</v>
      </c>
      <c r="O44" s="290">
        <f t="shared" si="9"/>
        <v>1.0530242371074497E-4</v>
      </c>
      <c r="P44" s="307">
        <f t="shared" si="10"/>
        <v>5.4615884896592997E-5</v>
      </c>
      <c r="Q44" s="307">
        <f t="shared" si="11"/>
        <v>4.6423502162104046E-5</v>
      </c>
      <c r="R44" s="288">
        <f t="shared" si="12"/>
        <v>2.1111111111111112</v>
      </c>
      <c r="S44" s="308">
        <f t="shared" si="13"/>
        <v>2.8052975652065243E-2</v>
      </c>
      <c r="T44" s="14">
        <f t="shared" si="14"/>
        <v>4.2079463478097859E-3</v>
      </c>
      <c r="U44" s="290">
        <f t="shared" si="15"/>
        <v>4.2543698499718898E-3</v>
      </c>
      <c r="V44" s="72">
        <v>1171.2</v>
      </c>
      <c r="W44" s="18">
        <v>906</v>
      </c>
      <c r="X44" s="70">
        <v>3555590.977330958</v>
      </c>
      <c r="Y44" s="79">
        <f t="shared" si="21"/>
        <v>106439.38477354638</v>
      </c>
      <c r="Z44" s="33">
        <f t="shared" si="22"/>
        <v>5.6236959248156589E-5</v>
      </c>
      <c r="AA44" s="29">
        <f t="shared" si="23"/>
        <v>1.331329798103257E-4</v>
      </c>
      <c r="AB44" s="29">
        <f t="shared" si="24"/>
        <v>2.7383082591916001E-3</v>
      </c>
      <c r="AC44" s="33">
        <f t="shared" si="16"/>
        <v>2.8714412390019256E-3</v>
      </c>
      <c r="AD44" s="33">
        <f t="shared" si="25"/>
        <v>4.2543698499718898E-3</v>
      </c>
      <c r="AE44" s="118">
        <f>IF('Datos Mun'!B44="AMM",W44,0)</f>
        <v>0</v>
      </c>
      <c r="AF44" s="33">
        <f t="shared" si="17"/>
        <v>0</v>
      </c>
      <c r="AG44" s="118">
        <f>IF('Datos Mun'!B44="AMM",0,W44)</f>
        <v>906</v>
      </c>
      <c r="AH44" s="33">
        <f t="shared" si="18"/>
        <v>1.0233553177766759E-3</v>
      </c>
      <c r="AI44" s="118">
        <f t="shared" si="26"/>
        <v>0</v>
      </c>
      <c r="AJ44" s="33">
        <f t="shared" si="19"/>
        <v>0</v>
      </c>
      <c r="AK44" s="90">
        <f>IF('Datos Mun'!B44="AMM",'Art 14 F I'!F46,'Art 14 F I'!M46)</f>
        <v>1.1587970142937089E-2</v>
      </c>
      <c r="AL44" s="35">
        <f>IF('Datos Mun'!D44="Zona de Crec",'Art 14 F I'!T46,0)</f>
        <v>0</v>
      </c>
    </row>
    <row r="45" spans="1:38">
      <c r="A45" s="17" t="s">
        <v>41</v>
      </c>
      <c r="B45" s="85" t="s">
        <v>91</v>
      </c>
      <c r="C45" s="85" t="s">
        <v>91</v>
      </c>
      <c r="D45" s="85" t="s">
        <v>94</v>
      </c>
      <c r="E45" s="318">
        <v>17252658</v>
      </c>
      <c r="F45" s="18">
        <v>105243330.84</v>
      </c>
      <c r="G45" s="266">
        <v>21534368.5</v>
      </c>
      <c r="H45" s="266">
        <v>110604359</v>
      </c>
      <c r="I45" s="14">
        <f t="shared" si="0"/>
        <v>0.19469728584566906</v>
      </c>
      <c r="J45" s="319">
        <f t="shared" si="20"/>
        <v>0.24817686063214145</v>
      </c>
      <c r="K45" s="8">
        <v>19678</v>
      </c>
      <c r="L45" s="9">
        <v>32877</v>
      </c>
      <c r="M45" s="306">
        <f t="shared" si="8"/>
        <v>3.0567247106864034E-2</v>
      </c>
      <c r="N45" s="288">
        <v>1.8363293522999999</v>
      </c>
      <c r="O45" s="290">
        <f t="shared" si="9"/>
        <v>5.6131533081341681E-2</v>
      </c>
      <c r="P45" s="307">
        <f t="shared" si="10"/>
        <v>2.9113036925540778E-2</v>
      </c>
      <c r="Q45" s="307">
        <f t="shared" si="11"/>
        <v>2.474608138670966E-2</v>
      </c>
      <c r="R45" s="288">
        <f t="shared" si="12"/>
        <v>0.59853392949478357</v>
      </c>
      <c r="S45" s="308">
        <f t="shared" si="13"/>
        <v>7.953469461024678E-3</v>
      </c>
      <c r="T45" s="14">
        <f t="shared" si="14"/>
        <v>1.1930204191537017E-3</v>
      </c>
      <c r="U45" s="290">
        <f t="shared" si="15"/>
        <v>2.5939101805863361E-2</v>
      </c>
      <c r="V45" s="72">
        <v>322.8</v>
      </c>
      <c r="W45" s="18">
        <v>147624</v>
      </c>
      <c r="X45" s="70">
        <v>6379069.1452513868</v>
      </c>
      <c r="Y45" s="79">
        <f t="shared" si="21"/>
        <v>4406255.7027845606</v>
      </c>
      <c r="Z45" s="33">
        <f t="shared" si="22"/>
        <v>2.3280332080239325E-3</v>
      </c>
      <c r="AA45" s="29">
        <f t="shared" si="23"/>
        <v>2.1692740630816248E-2</v>
      </c>
      <c r="AB45" s="29">
        <f t="shared" si="24"/>
        <v>7.547181575026029E-4</v>
      </c>
      <c r="AC45" s="33">
        <f t="shared" si="16"/>
        <v>2.2447458788318851E-2</v>
      </c>
      <c r="AD45" s="33">
        <f t="shared" si="25"/>
        <v>2.5939101805863361E-2</v>
      </c>
      <c r="AE45" s="118">
        <f>IF('Datos Mun'!B45="AMM",W45,0)</f>
        <v>0</v>
      </c>
      <c r="AF45" s="33">
        <f t="shared" si="17"/>
        <v>0</v>
      </c>
      <c r="AG45" s="118">
        <f>IF('Datos Mun'!B45="AMM",0,W45)</f>
        <v>147624</v>
      </c>
      <c r="AH45" s="33">
        <f t="shared" si="18"/>
        <v>0.16674592210978367</v>
      </c>
      <c r="AI45" s="118">
        <f t="shared" si="26"/>
        <v>147624</v>
      </c>
      <c r="AJ45" s="33">
        <f t="shared" si="19"/>
        <v>4.9345971335855048E-2</v>
      </c>
      <c r="AK45" s="90">
        <f>IF('Datos Mun'!B45="AMM",'Art 14 F I'!F47,'Art 14 F I'!M47)</f>
        <v>8.4917404808342117E-2</v>
      </c>
      <c r="AL45" s="35">
        <f>IF('Datos Mun'!D45="Zona de Crec",'Art 14 F I'!T47,0)</f>
        <v>3.8845420643326752E-2</v>
      </c>
    </row>
    <row r="46" spans="1:38">
      <c r="A46" s="17" t="s">
        <v>42</v>
      </c>
      <c r="B46" s="85" t="s">
        <v>91</v>
      </c>
      <c r="C46" s="85" t="s">
        <v>91</v>
      </c>
      <c r="D46" s="85" t="s">
        <v>92</v>
      </c>
      <c r="E46" s="318">
        <v>1075933</v>
      </c>
      <c r="F46" s="18">
        <v>7778604</v>
      </c>
      <c r="G46" s="266">
        <v>1244367</v>
      </c>
      <c r="H46" s="266">
        <v>8051951</v>
      </c>
      <c r="I46" s="14">
        <f t="shared" si="0"/>
        <v>0.15454229664338495</v>
      </c>
      <c r="J46" s="319">
        <f t="shared" si="20"/>
        <v>0.15654692253142158</v>
      </c>
      <c r="K46" s="8">
        <v>1611</v>
      </c>
      <c r="L46" s="9">
        <v>1054</v>
      </c>
      <c r="M46" s="306">
        <f t="shared" si="8"/>
        <v>9.7995189496105769E-4</v>
      </c>
      <c r="N46" s="288">
        <v>2.1403267704000002</v>
      </c>
      <c r="O46" s="290">
        <f t="shared" si="9"/>
        <v>2.0974172744893608E-3</v>
      </c>
      <c r="P46" s="307">
        <f t="shared" si="10"/>
        <v>1.0878410620281658E-3</v>
      </c>
      <c r="Q46" s="307">
        <f t="shared" si="11"/>
        <v>9.2466490272394091E-4</v>
      </c>
      <c r="R46" s="288">
        <f t="shared" si="12"/>
        <v>1.5284629981024669</v>
      </c>
      <c r="S46" s="308">
        <f t="shared" si="13"/>
        <v>2.0310600917771596E-2</v>
      </c>
      <c r="T46" s="14">
        <f t="shared" si="14"/>
        <v>3.0465901376657395E-3</v>
      </c>
      <c r="U46" s="290">
        <f t="shared" si="15"/>
        <v>3.9712550403896802E-3</v>
      </c>
      <c r="V46" s="72">
        <v>1341</v>
      </c>
      <c r="W46" s="18">
        <v>5389</v>
      </c>
      <c r="X46" s="70">
        <v>2047968.1588161185</v>
      </c>
      <c r="Y46" s="79">
        <f t="shared" si="21"/>
        <v>199065.18324997649</v>
      </c>
      <c r="Z46" s="33">
        <f t="shared" si="22"/>
        <v>1.0517554777278292E-4</v>
      </c>
      <c r="AA46" s="29">
        <f t="shared" si="23"/>
        <v>7.9189142185192619E-4</v>
      </c>
      <c r="AB46" s="29">
        <f t="shared" si="24"/>
        <v>3.135306843900218E-3</v>
      </c>
      <c r="AC46" s="33">
        <f t="shared" si="16"/>
        <v>3.927198265752144E-3</v>
      </c>
      <c r="AD46" s="33">
        <f t="shared" si="25"/>
        <v>3.9712550403896802E-3</v>
      </c>
      <c r="AE46" s="118">
        <f>IF('Datos Mun'!B46="AMM",W46,0)</f>
        <v>0</v>
      </c>
      <c r="AF46" s="33">
        <f t="shared" si="17"/>
        <v>0</v>
      </c>
      <c r="AG46" s="118">
        <f>IF('Datos Mun'!B46="AMM",0,W46)</f>
        <v>5389</v>
      </c>
      <c r="AH46" s="33">
        <f t="shared" si="18"/>
        <v>6.0870439376363205E-3</v>
      </c>
      <c r="AI46" s="118">
        <f t="shared" si="26"/>
        <v>0</v>
      </c>
      <c r="AJ46" s="33">
        <f t="shared" si="19"/>
        <v>0</v>
      </c>
      <c r="AK46" s="90">
        <f>IF('Datos Mun'!B46="AMM",'Art 14 F I'!F48,'Art 14 F I'!M48)</f>
        <v>1.2981608655185037E-2</v>
      </c>
      <c r="AL46" s="35">
        <f>IF('Datos Mun'!D46="Zona de Crec",'Art 14 F I'!T48,0)</f>
        <v>0</v>
      </c>
    </row>
    <row r="47" spans="1:38">
      <c r="A47" s="17" t="s">
        <v>43</v>
      </c>
      <c r="B47" s="85" t="s">
        <v>91</v>
      </c>
      <c r="C47" s="85" t="s">
        <v>91</v>
      </c>
      <c r="D47" s="85" t="s">
        <v>92</v>
      </c>
      <c r="E47" s="318">
        <v>222448</v>
      </c>
      <c r="F47" s="18">
        <v>938475</v>
      </c>
      <c r="G47" s="266">
        <v>290271</v>
      </c>
      <c r="H47" s="266">
        <v>1112166</v>
      </c>
      <c r="I47" s="14">
        <f t="shared" si="0"/>
        <v>0.26099611029288794</v>
      </c>
      <c r="J47" s="319">
        <f t="shared" si="20"/>
        <v>0.30489372797238007</v>
      </c>
      <c r="K47" s="8">
        <v>1875</v>
      </c>
      <c r="L47" s="9">
        <v>790</v>
      </c>
      <c r="M47" s="306">
        <f t="shared" si="8"/>
        <v>7.3449904840534679E-4</v>
      </c>
      <c r="N47" s="288">
        <v>2.1956719391999999</v>
      </c>
      <c r="O47" s="290">
        <f t="shared" si="9"/>
        <v>1.6127189499527224E-3</v>
      </c>
      <c r="P47" s="307">
        <f t="shared" si="10"/>
        <v>8.3644867266416574E-4</v>
      </c>
      <c r="Q47" s="307">
        <f t="shared" si="11"/>
        <v>7.1098137176454088E-4</v>
      </c>
      <c r="R47" s="288">
        <f t="shared" si="12"/>
        <v>2.3734177215189876</v>
      </c>
      <c r="S47" s="308">
        <f t="shared" si="13"/>
        <v>3.1538571893977414E-2</v>
      </c>
      <c r="T47" s="14">
        <f t="shared" si="14"/>
        <v>4.7307857840966118E-3</v>
      </c>
      <c r="U47" s="290">
        <f t="shared" si="15"/>
        <v>5.4417671558611522E-3</v>
      </c>
      <c r="V47" s="72">
        <v>683.1</v>
      </c>
      <c r="W47" s="18">
        <v>2377</v>
      </c>
      <c r="X47" s="70">
        <v>2582856.5578415152</v>
      </c>
      <c r="Y47" s="79">
        <f t="shared" si="21"/>
        <v>89781.031397746337</v>
      </c>
      <c r="Z47" s="33">
        <f t="shared" si="22"/>
        <v>4.7435563581229667E-5</v>
      </c>
      <c r="AA47" s="29">
        <f t="shared" si="23"/>
        <v>3.4929038963481696E-4</v>
      </c>
      <c r="AB47" s="29">
        <f t="shared" si="24"/>
        <v>1.5971126808860842E-3</v>
      </c>
      <c r="AC47" s="33">
        <f t="shared" si="16"/>
        <v>1.9464030705209012E-3</v>
      </c>
      <c r="AD47" s="33">
        <f t="shared" si="25"/>
        <v>5.4417671558611522E-3</v>
      </c>
      <c r="AE47" s="118">
        <f>IF('Datos Mun'!B47="AMM",W47,0)</f>
        <v>0</v>
      </c>
      <c r="AF47" s="33">
        <f t="shared" si="17"/>
        <v>0</v>
      </c>
      <c r="AG47" s="118">
        <f>IF('Datos Mun'!B47="AMM",0,W47)</f>
        <v>2377</v>
      </c>
      <c r="AH47" s="33">
        <f t="shared" si="18"/>
        <v>2.6848957950939938E-3</v>
      </c>
      <c r="AI47" s="118">
        <f t="shared" si="26"/>
        <v>0</v>
      </c>
      <c r="AJ47" s="33">
        <f t="shared" si="19"/>
        <v>0</v>
      </c>
      <c r="AK47" s="90">
        <f>IF('Datos Mun'!B47="AMM",'Art 14 F I'!F49,'Art 14 F I'!M49)</f>
        <v>1.197980732918732E-2</v>
      </c>
      <c r="AL47" s="35">
        <f>IF('Datos Mun'!D47="Zona de Crec",'Art 14 F I'!T49,0)</f>
        <v>0</v>
      </c>
    </row>
    <row r="48" spans="1:38">
      <c r="A48" s="17" t="s">
        <v>44</v>
      </c>
      <c r="B48" s="85" t="s">
        <v>91</v>
      </c>
      <c r="C48" s="85" t="s">
        <v>91</v>
      </c>
      <c r="D48" s="85" t="s">
        <v>92</v>
      </c>
      <c r="E48" s="318">
        <v>7881801</v>
      </c>
      <c r="F48" s="18">
        <v>19310735</v>
      </c>
      <c r="G48" s="266">
        <v>7908079.6500000004</v>
      </c>
      <c r="H48" s="266">
        <v>18582885</v>
      </c>
      <c r="I48" s="14">
        <f t="shared" si="0"/>
        <v>0.42555715380039216</v>
      </c>
      <c r="J48" s="319">
        <f t="shared" si="20"/>
        <v>3.3340920431764736E-3</v>
      </c>
      <c r="K48" s="8">
        <v>9838</v>
      </c>
      <c r="L48" s="9">
        <v>7575</v>
      </c>
      <c r="M48" s="306">
        <f t="shared" si="8"/>
        <v>7.0428231540132936E-3</v>
      </c>
      <c r="N48" s="288">
        <v>1.6303971907999999</v>
      </c>
      <c r="O48" s="290">
        <f t="shared" si="9"/>
        <v>1.1482599085604469E-2</v>
      </c>
      <c r="P48" s="307">
        <f t="shared" si="10"/>
        <v>5.9555353796581761E-3</v>
      </c>
      <c r="Q48" s="307">
        <f t="shared" si="11"/>
        <v>5.0622050727094497E-3</v>
      </c>
      <c r="R48" s="288">
        <f t="shared" si="12"/>
        <v>1.2987458745874587</v>
      </c>
      <c r="S48" s="308">
        <f t="shared" si="13"/>
        <v>1.7258061978010494E-2</v>
      </c>
      <c r="T48" s="14">
        <f t="shared" si="14"/>
        <v>2.5887092967015741E-3</v>
      </c>
      <c r="U48" s="290">
        <f t="shared" si="15"/>
        <v>7.6509143694110243E-3</v>
      </c>
      <c r="V48" s="72">
        <v>1541.5</v>
      </c>
      <c r="W48" s="18">
        <v>34709</v>
      </c>
      <c r="X48" s="70">
        <v>4652120.7671424607</v>
      </c>
      <c r="Y48" s="79">
        <f t="shared" si="21"/>
        <v>3238495.2592816446</v>
      </c>
      <c r="Z48" s="33">
        <f t="shared" si="22"/>
        <v>1.7110501560023449E-3</v>
      </c>
      <c r="AA48" s="29">
        <f t="shared" si="23"/>
        <v>5.1003450289587131E-3</v>
      </c>
      <c r="AB48" s="29">
        <f t="shared" si="24"/>
        <v>3.6040831468099823E-3</v>
      </c>
      <c r="AC48" s="33">
        <f t="shared" si="16"/>
        <v>8.7044281757686949E-3</v>
      </c>
      <c r="AD48" s="33">
        <f t="shared" si="25"/>
        <v>7.6509143694110243E-3</v>
      </c>
      <c r="AE48" s="118">
        <f>IF('Datos Mun'!B48="AMM",W48,0)</f>
        <v>0</v>
      </c>
      <c r="AF48" s="33">
        <f t="shared" si="17"/>
        <v>0</v>
      </c>
      <c r="AG48" s="118">
        <f>IF('Datos Mun'!B48="AMM",0,W48)</f>
        <v>34709</v>
      </c>
      <c r="AH48" s="33">
        <f t="shared" si="18"/>
        <v>3.9204900358400269E-2</v>
      </c>
      <c r="AI48" s="118">
        <f t="shared" si="26"/>
        <v>0</v>
      </c>
      <c r="AJ48" s="33">
        <f t="shared" si="19"/>
        <v>0</v>
      </c>
      <c r="AK48" s="90">
        <f>IF('Datos Mun'!B48="AMM",'Art 14 F I'!F50,'Art 14 F I'!M50)</f>
        <v>3.1662253848277068E-2</v>
      </c>
      <c r="AL48" s="35">
        <f>IF('Datos Mun'!D48="Zona de Crec",'Art 14 F I'!T50,0)</f>
        <v>0</v>
      </c>
    </row>
    <row r="49" spans="1:38">
      <c r="A49" s="17" t="s">
        <v>45</v>
      </c>
      <c r="B49" s="85" t="s">
        <v>93</v>
      </c>
      <c r="C49" s="85" t="s">
        <v>91</v>
      </c>
      <c r="D49" s="85" t="s">
        <v>94</v>
      </c>
      <c r="E49" s="318">
        <v>19038713.890000001</v>
      </c>
      <c r="F49" s="18">
        <v>125378961.84</v>
      </c>
      <c r="G49" s="266">
        <v>23883804.280000001</v>
      </c>
      <c r="H49" s="266">
        <v>126915948</v>
      </c>
      <c r="I49" s="14">
        <f t="shared" si="0"/>
        <v>0.18818599755485418</v>
      </c>
      <c r="J49" s="319">
        <f t="shared" si="20"/>
        <v>0.25448622307123714</v>
      </c>
      <c r="K49" s="8">
        <v>13606</v>
      </c>
      <c r="L49" s="9">
        <v>22970</v>
      </c>
      <c r="M49" s="306">
        <f t="shared" si="8"/>
        <v>2.1356257141608628E-2</v>
      </c>
      <c r="N49" s="288">
        <v>1.9100372027999999</v>
      </c>
      <c r="O49" s="290">
        <f t="shared" si="9"/>
        <v>4.0791245653035664E-2</v>
      </c>
      <c r="P49" s="307">
        <f t="shared" si="10"/>
        <v>2.1156682808123412E-2</v>
      </c>
      <c r="Q49" s="307">
        <f t="shared" si="11"/>
        <v>1.7983180386904898E-2</v>
      </c>
      <c r="R49" s="288">
        <f t="shared" si="12"/>
        <v>0.59233783195472356</v>
      </c>
      <c r="S49" s="308">
        <f t="shared" si="13"/>
        <v>7.8711341578214088E-3</v>
      </c>
      <c r="T49" s="14">
        <f t="shared" si="14"/>
        <v>1.1806701236732112E-3</v>
      </c>
      <c r="U49" s="290">
        <f t="shared" si="15"/>
        <v>1.9163850510578111E-2</v>
      </c>
      <c r="V49" s="72">
        <v>1667.4</v>
      </c>
      <c r="W49" s="18">
        <v>86766</v>
      </c>
      <c r="X49" s="70">
        <v>2640599.7003082009</v>
      </c>
      <c r="Y49" s="79">
        <f t="shared" si="21"/>
        <v>4549695.5670545241</v>
      </c>
      <c r="Z49" s="33">
        <f t="shared" si="22"/>
        <v>2.4038192699095125E-3</v>
      </c>
      <c r="AA49" s="29">
        <f t="shared" si="23"/>
        <v>1.2749907424086885E-2</v>
      </c>
      <c r="AB49" s="29">
        <f t="shared" si="24"/>
        <v>3.8984419325273855E-3</v>
      </c>
      <c r="AC49" s="33">
        <f t="shared" si="16"/>
        <v>1.6648349356614269E-2</v>
      </c>
      <c r="AD49" s="33">
        <f t="shared" si="25"/>
        <v>1.9163850510578111E-2</v>
      </c>
      <c r="AE49" s="118">
        <f>IF('Datos Mun'!B49="AMM",W49,0)</f>
        <v>86766</v>
      </c>
      <c r="AF49" s="33">
        <f t="shared" si="17"/>
        <v>1.7710531220000984E-2</v>
      </c>
      <c r="AG49" s="118">
        <f>IF('Datos Mun'!B49="AMM",0,W49)</f>
        <v>0</v>
      </c>
      <c r="AH49" s="33">
        <f t="shared" si="18"/>
        <v>0</v>
      </c>
      <c r="AI49" s="118">
        <f t="shared" si="26"/>
        <v>86766</v>
      </c>
      <c r="AJ49" s="33">
        <f t="shared" si="19"/>
        <v>2.9003092647041127E-2</v>
      </c>
      <c r="AK49" s="90">
        <f>IF('Datos Mun'!B49="AMM",'Art 14 F I'!F51,'Art 14 F I'!M51)</f>
        <v>1.2034216437551473E-2</v>
      </c>
      <c r="AL49" s="35">
        <f>IF('Datos Mun'!D49="Zona de Crec",'Art 14 F I'!T51,0)</f>
        <v>2.9747672736495433E-2</v>
      </c>
    </row>
    <row r="50" spans="1:38">
      <c r="A50" s="17" t="s">
        <v>46</v>
      </c>
      <c r="B50" s="85" t="s">
        <v>93</v>
      </c>
      <c r="C50" s="85" t="s">
        <v>93</v>
      </c>
      <c r="D50" s="85" t="s">
        <v>92</v>
      </c>
      <c r="E50" s="318">
        <v>306694612.58999997</v>
      </c>
      <c r="F50" s="18">
        <v>658439418</v>
      </c>
      <c r="G50" s="266">
        <v>330884619.5</v>
      </c>
      <c r="H50" s="266">
        <v>649205075</v>
      </c>
      <c r="I50" s="14">
        <f t="shared" si="0"/>
        <v>0.50967657561826674</v>
      </c>
      <c r="J50" s="319">
        <f t="shared" si="20"/>
        <v>7.88732697510343E-2</v>
      </c>
      <c r="K50" s="8">
        <v>47668</v>
      </c>
      <c r="L50" s="9">
        <v>40796</v>
      </c>
      <c r="M50" s="306">
        <f t="shared" si="8"/>
        <v>3.7929902757904463E-2</v>
      </c>
      <c r="N50" s="288">
        <v>1.7340616191</v>
      </c>
      <c r="O50" s="290">
        <f t="shared" si="9"/>
        <v>6.5772788588677369E-2</v>
      </c>
      <c r="P50" s="307">
        <f t="shared" si="10"/>
        <v>3.4113545769418024E-2</v>
      </c>
      <c r="Q50" s="307">
        <f t="shared" si="11"/>
        <v>2.899651390400532E-2</v>
      </c>
      <c r="R50" s="288">
        <f t="shared" si="12"/>
        <v>1.1684478870477497</v>
      </c>
      <c r="S50" s="308">
        <f t="shared" si="13"/>
        <v>1.5526629533395704E-2</v>
      </c>
      <c r="T50" s="14">
        <f t="shared" si="14"/>
        <v>2.3289944300093554E-3</v>
      </c>
      <c r="U50" s="290">
        <f t="shared" si="15"/>
        <v>3.1325508334014679E-2</v>
      </c>
      <c r="V50" s="72">
        <v>60.1</v>
      </c>
      <c r="W50" s="18">
        <v>412199</v>
      </c>
      <c r="X50" s="70">
        <v>18802603.882779483</v>
      </c>
      <c r="Y50" s="79">
        <f t="shared" si="21"/>
        <v>166278974.84360477</v>
      </c>
      <c r="Z50" s="33">
        <f t="shared" si="22"/>
        <v>8.785304379576879E-2</v>
      </c>
      <c r="AA50" s="29">
        <f t="shared" si="23"/>
        <v>6.0570950490989442E-2</v>
      </c>
      <c r="AB50" s="29">
        <f t="shared" si="24"/>
        <v>1.4051598905175474E-4</v>
      </c>
      <c r="AC50" s="33">
        <f t="shared" si="16"/>
        <v>6.07114664800412E-2</v>
      </c>
      <c r="AD50" s="33">
        <f t="shared" si="25"/>
        <v>3.1325508334014679E-2</v>
      </c>
      <c r="AE50" s="118">
        <f>IF('Datos Mun'!B50="AMM",W50,0)</f>
        <v>412199</v>
      </c>
      <c r="AF50" s="33">
        <f t="shared" si="17"/>
        <v>8.4137372454108586E-2</v>
      </c>
      <c r="AG50" s="118">
        <f>IF('Datos Mun'!B50="AMM",0,W50)</f>
        <v>0</v>
      </c>
      <c r="AH50" s="33">
        <f t="shared" si="18"/>
        <v>0</v>
      </c>
      <c r="AI50" s="118">
        <f t="shared" si="26"/>
        <v>0</v>
      </c>
      <c r="AJ50" s="33">
        <f t="shared" si="19"/>
        <v>0</v>
      </c>
      <c r="AK50" s="90">
        <f>IF('Datos Mun'!B50="AMM",'Art 14 F I'!F52,'Art 14 F I'!M52)</f>
        <v>7.9322766633300998E-2</v>
      </c>
      <c r="AL50" s="35">
        <f>IF('Datos Mun'!D50="Zona de Crec",'Art 14 F I'!T52,0)</f>
        <v>0</v>
      </c>
    </row>
    <row r="51" spans="1:38">
      <c r="A51" s="17" t="s">
        <v>47</v>
      </c>
      <c r="B51" s="85" t="s">
        <v>93</v>
      </c>
      <c r="C51" s="85" t="s">
        <v>93</v>
      </c>
      <c r="D51" s="85" t="s">
        <v>92</v>
      </c>
      <c r="E51" s="318">
        <v>671271036.40999997</v>
      </c>
      <c r="F51" s="18">
        <v>1139151243</v>
      </c>
      <c r="G51" s="266">
        <v>722790593.91000009</v>
      </c>
      <c r="H51" s="266">
        <v>1187612062</v>
      </c>
      <c r="I51" s="14">
        <f t="shared" si="0"/>
        <v>0.60860833014173288</v>
      </c>
      <c r="J51" s="319">
        <f t="shared" si="20"/>
        <v>7.674926327155418E-2</v>
      </c>
      <c r="K51" s="8">
        <v>4761</v>
      </c>
      <c r="L51" s="9">
        <v>6438</v>
      </c>
      <c r="M51" s="306">
        <f t="shared" si="8"/>
        <v>5.9857023716881298E-3</v>
      </c>
      <c r="N51" s="288">
        <v>1.903799258</v>
      </c>
      <c r="O51" s="290">
        <f t="shared" si="9"/>
        <v>1.1395575733828702E-2</v>
      </c>
      <c r="P51" s="307">
        <f t="shared" si="10"/>
        <v>5.91040007131089E-3</v>
      </c>
      <c r="Q51" s="307">
        <f t="shared" si="11"/>
        <v>5.0238400606142566E-3</v>
      </c>
      <c r="R51" s="288">
        <f t="shared" si="12"/>
        <v>0.73951537744641194</v>
      </c>
      <c r="S51" s="308">
        <f t="shared" si="13"/>
        <v>9.8268664158151723E-3</v>
      </c>
      <c r="T51" s="14">
        <f t="shared" si="14"/>
        <v>1.4740299623722758E-3</v>
      </c>
      <c r="U51" s="290">
        <f t="shared" si="15"/>
        <v>6.4978700229865322E-3</v>
      </c>
      <c r="V51" s="72">
        <v>70.8</v>
      </c>
      <c r="W51" s="18">
        <v>132169</v>
      </c>
      <c r="X51" s="70">
        <v>37957810.446233124</v>
      </c>
      <c r="Y51" s="79">
        <f t="shared" si="21"/>
        <v>458610079.96527344</v>
      </c>
      <c r="Z51" s="33">
        <f t="shared" si="22"/>
        <v>0.2423053875468357</v>
      </c>
      <c r="AA51" s="29">
        <f t="shared" si="23"/>
        <v>1.9421691841667699E-2</v>
      </c>
      <c r="AB51" s="29">
        <f t="shared" si="24"/>
        <v>1.6553297878309876E-4</v>
      </c>
      <c r="AC51" s="33">
        <f t="shared" si="16"/>
        <v>1.9587224820450798E-2</v>
      </c>
      <c r="AD51" s="33">
        <f t="shared" si="25"/>
        <v>6.4978700229865322E-3</v>
      </c>
      <c r="AE51" s="118">
        <f>IF('Datos Mun'!B51="AMM",W51,0)</f>
        <v>132169</v>
      </c>
      <c r="AF51" s="33">
        <f t="shared" si="17"/>
        <v>2.6978115861239542E-2</v>
      </c>
      <c r="AG51" s="118">
        <f>IF('Datos Mun'!B51="AMM",0,W51)</f>
        <v>0</v>
      </c>
      <c r="AH51" s="33">
        <f t="shared" si="18"/>
        <v>0</v>
      </c>
      <c r="AI51" s="118">
        <f t="shared" si="26"/>
        <v>0</v>
      </c>
      <c r="AJ51" s="33">
        <f t="shared" si="19"/>
        <v>0</v>
      </c>
      <c r="AK51" s="90">
        <f>IF('Datos Mun'!B51="AMM",'Art 14 F I'!F53,'Art 14 F I'!M53)</f>
        <v>0.15130106060505571</v>
      </c>
      <c r="AL51" s="35">
        <f>IF('Datos Mun'!D51="Zona de Crec",'Art 14 F I'!T53,0)</f>
        <v>0</v>
      </c>
    </row>
    <row r="52" spans="1:38">
      <c r="A52" s="17" t="s">
        <v>48</v>
      </c>
      <c r="B52" s="85" t="s">
        <v>93</v>
      </c>
      <c r="C52" s="85" t="s">
        <v>93</v>
      </c>
      <c r="D52" s="85" t="s">
        <v>94</v>
      </c>
      <c r="E52" s="318">
        <v>112141719.38</v>
      </c>
      <c r="F52" s="18">
        <v>289861941.84000015</v>
      </c>
      <c r="G52" s="266">
        <v>126817695.59999999</v>
      </c>
      <c r="H52" s="266">
        <v>308328957</v>
      </c>
      <c r="I52" s="14">
        <f t="shared" si="0"/>
        <v>0.41130647226235062</v>
      </c>
      <c r="J52" s="319">
        <f t="shared" si="20"/>
        <v>0.13086990551901059</v>
      </c>
      <c r="K52" s="8">
        <v>43432</v>
      </c>
      <c r="L52" s="9">
        <v>47092</v>
      </c>
      <c r="M52" s="306">
        <f t="shared" si="8"/>
        <v>4.378358125000581E-2</v>
      </c>
      <c r="N52" s="288">
        <v>1.8493369051999999</v>
      </c>
      <c r="O52" s="290">
        <f t="shared" si="9"/>
        <v>8.0970592647458484E-2</v>
      </c>
      <c r="P52" s="307">
        <f t="shared" si="10"/>
        <v>4.1995999827981793E-2</v>
      </c>
      <c r="Q52" s="307">
        <f t="shared" si="11"/>
        <v>3.5696599853784525E-2</v>
      </c>
      <c r="R52" s="288">
        <f t="shared" si="12"/>
        <v>0.92227979274611394</v>
      </c>
      <c r="S52" s="308">
        <f t="shared" si="13"/>
        <v>1.2255485954351926E-2</v>
      </c>
      <c r="T52" s="14">
        <f t="shared" si="14"/>
        <v>1.8383228931527888E-3</v>
      </c>
      <c r="U52" s="290">
        <f t="shared" si="15"/>
        <v>3.7534922746937316E-2</v>
      </c>
      <c r="V52" s="72">
        <v>915.8</v>
      </c>
      <c r="W52" s="18">
        <v>306322</v>
      </c>
      <c r="X52" s="70">
        <v>9810871.836344054</v>
      </c>
      <c r="Y52" s="79">
        <f t="shared" si="21"/>
        <v>55484096.37775664</v>
      </c>
      <c r="Z52" s="33">
        <f t="shared" si="22"/>
        <v>2.9314871309667485E-2</v>
      </c>
      <c r="AA52" s="29">
        <f t="shared" si="23"/>
        <v>4.5012760089910141E-2</v>
      </c>
      <c r="AB52" s="29">
        <f t="shared" si="24"/>
        <v>2.1411737566322292E-3</v>
      </c>
      <c r="AC52" s="33">
        <f t="shared" si="16"/>
        <v>4.7153933846542373E-2</v>
      </c>
      <c r="AD52" s="33">
        <f t="shared" si="25"/>
        <v>3.7534922746937316E-2</v>
      </c>
      <c r="AE52" s="118">
        <f>IF('Datos Mun'!B52="AMM",W52,0)</f>
        <v>306322</v>
      </c>
      <c r="AF52" s="33">
        <f t="shared" si="17"/>
        <v>6.252593578559737E-2</v>
      </c>
      <c r="AG52" s="118">
        <f>IF('Datos Mun'!B52="AMM",0,W52)</f>
        <v>0</v>
      </c>
      <c r="AH52" s="33">
        <f t="shared" si="18"/>
        <v>0</v>
      </c>
      <c r="AI52" s="118">
        <f t="shared" si="26"/>
        <v>306322</v>
      </c>
      <c r="AJ52" s="33">
        <f t="shared" si="19"/>
        <v>0.10239362591138156</v>
      </c>
      <c r="AK52" s="90">
        <f>IF('Datos Mun'!B52="AMM",'Art 14 F I'!F54,'Art 14 F I'!M54)</f>
        <v>4.2460214271950424E-2</v>
      </c>
      <c r="AL52" s="35">
        <f>IF('Datos Mun'!D52="Zona de Crec",'Art 14 F I'!T54,0)</f>
        <v>0.10495843788733182</v>
      </c>
    </row>
    <row r="53" spans="1:38">
      <c r="A53" s="17" t="s">
        <v>49</v>
      </c>
      <c r="B53" s="85" t="s">
        <v>93</v>
      </c>
      <c r="C53" s="85" t="s">
        <v>91</v>
      </c>
      <c r="D53" s="85" t="s">
        <v>94</v>
      </c>
      <c r="E53" s="318">
        <v>85362095.170000002</v>
      </c>
      <c r="F53" s="18">
        <v>198838484.40000001</v>
      </c>
      <c r="G53" s="266">
        <v>94615002.859999999</v>
      </c>
      <c r="H53" s="266">
        <v>208470911</v>
      </c>
      <c r="I53" s="14">
        <f t="shared" si="0"/>
        <v>0.45385230201253352</v>
      </c>
      <c r="J53" s="319">
        <f t="shared" si="20"/>
        <v>0.10839597682756827</v>
      </c>
      <c r="K53" s="8">
        <v>7735</v>
      </c>
      <c r="L53" s="9">
        <v>5334</v>
      </c>
      <c r="M53" s="306">
        <f t="shared" si="8"/>
        <v>4.9592631951824303E-3</v>
      </c>
      <c r="N53" s="288">
        <v>2.0438860060000001</v>
      </c>
      <c r="O53" s="290">
        <f t="shared" si="9"/>
        <v>1.0136168644704216E-2</v>
      </c>
      <c r="P53" s="307">
        <f t="shared" si="10"/>
        <v>5.2571992218554417E-3</v>
      </c>
      <c r="Q53" s="307">
        <f t="shared" si="11"/>
        <v>4.4686193385771256E-3</v>
      </c>
      <c r="R53" s="288">
        <f t="shared" si="12"/>
        <v>1.4501312335958005</v>
      </c>
      <c r="S53" s="308">
        <f t="shared" si="13"/>
        <v>1.9269708720803205E-2</v>
      </c>
      <c r="T53" s="14">
        <f t="shared" si="14"/>
        <v>2.8904563081204805E-3</v>
      </c>
      <c r="U53" s="290">
        <f t="shared" si="15"/>
        <v>7.3590756466976066E-3</v>
      </c>
      <c r="V53" s="72">
        <v>739.2</v>
      </c>
      <c r="W53" s="18">
        <v>46784</v>
      </c>
      <c r="X53" s="70">
        <v>4869932.0790867042</v>
      </c>
      <c r="Y53" s="79">
        <f t="shared" si="21"/>
        <v>45021459.468526341</v>
      </c>
      <c r="Z53" s="33">
        <f t="shared" si="22"/>
        <v>2.3786965574920355E-2</v>
      </c>
      <c r="AA53" s="29">
        <f t="shared" si="23"/>
        <v>6.8747166969605712E-3</v>
      </c>
      <c r="AB53" s="29">
        <f t="shared" si="24"/>
        <v>1.7282765242438787E-3</v>
      </c>
      <c r="AC53" s="33">
        <f t="shared" si="16"/>
        <v>8.6029932212044503E-3</v>
      </c>
      <c r="AD53" s="33">
        <f t="shared" si="25"/>
        <v>7.3590756466976066E-3</v>
      </c>
      <c r="AE53" s="118">
        <f>IF('Datos Mun'!B53="AMM",W53,0)</f>
        <v>46784</v>
      </c>
      <c r="AF53" s="33">
        <f t="shared" si="17"/>
        <v>9.5494720581394323E-3</v>
      </c>
      <c r="AG53" s="118">
        <f>IF('Datos Mun'!B53="AMM",0,W53)</f>
        <v>0</v>
      </c>
      <c r="AH53" s="33">
        <f t="shared" si="18"/>
        <v>0</v>
      </c>
      <c r="AI53" s="118">
        <f t="shared" si="26"/>
        <v>46784</v>
      </c>
      <c r="AJ53" s="33">
        <f t="shared" si="19"/>
        <v>1.5638391609607127E-2</v>
      </c>
      <c r="AK53" s="90">
        <f>IF('Datos Mun'!B53="AMM",'Art 14 F I'!F55,'Art 14 F I'!M55)</f>
        <v>1.8823461780631101E-2</v>
      </c>
      <c r="AL53" s="35">
        <f>IF('Datos Mun'!D53="Zona de Crec",'Art 14 F I'!T55,0)</f>
        <v>4.6530173669709574E-2</v>
      </c>
    </row>
    <row r="54" spans="1:38">
      <c r="A54" s="17" t="s">
        <v>50</v>
      </c>
      <c r="B54" s="85" t="s">
        <v>91</v>
      </c>
      <c r="C54" s="85" t="s">
        <v>91</v>
      </c>
      <c r="D54" s="85" t="s">
        <v>92</v>
      </c>
      <c r="E54" s="318">
        <v>1456869</v>
      </c>
      <c r="F54" s="18">
        <v>4541705</v>
      </c>
      <c r="G54" s="266">
        <v>1178778</v>
      </c>
      <c r="H54" s="266">
        <v>4538835</v>
      </c>
      <c r="I54" s="14">
        <f t="shared" si="0"/>
        <v>0.25970937476246658</v>
      </c>
      <c r="J54" s="319">
        <f t="shared" si="20"/>
        <v>-0.19088263941370157</v>
      </c>
      <c r="K54" s="8">
        <v>549</v>
      </c>
      <c r="L54" s="9">
        <v>170</v>
      </c>
      <c r="M54" s="306">
        <f t="shared" si="8"/>
        <v>1.5805675725178347E-4</v>
      </c>
      <c r="N54" s="288">
        <v>2.1071899398</v>
      </c>
      <c r="O54" s="290">
        <f t="shared" si="9"/>
        <v>3.3305560879836883E-4</v>
      </c>
      <c r="P54" s="307">
        <f t="shared" si="10"/>
        <v>1.7274176750444833E-4</v>
      </c>
      <c r="Q54" s="307">
        <f t="shared" si="11"/>
        <v>1.4683050237878107E-4</v>
      </c>
      <c r="R54" s="288">
        <f t="shared" si="12"/>
        <v>3.2294117647058824</v>
      </c>
      <c r="S54" s="308">
        <f t="shared" si="13"/>
        <v>4.2913236129057078E-2</v>
      </c>
      <c r="T54" s="14">
        <f t="shared" si="14"/>
        <v>6.4369854193585619E-3</v>
      </c>
      <c r="U54" s="290">
        <f t="shared" si="15"/>
        <v>6.5838159217373425E-3</v>
      </c>
      <c r="V54" s="72">
        <v>1764.9</v>
      </c>
      <c r="W54" s="18">
        <v>1552</v>
      </c>
      <c r="X54" s="70">
        <v>2111646.2918677796</v>
      </c>
      <c r="Y54" s="79">
        <f t="shared" si="21"/>
        <v>305946.24117682676</v>
      </c>
      <c r="Z54" s="33">
        <f t="shared" si="22"/>
        <v>1.6164586382938219E-4</v>
      </c>
      <c r="AA54" s="29">
        <f t="shared" si="23"/>
        <v>2.2806002722475219E-4</v>
      </c>
      <c r="AB54" s="29">
        <f t="shared" si="24"/>
        <v>4.1264004838176696E-3</v>
      </c>
      <c r="AC54" s="33">
        <f t="shared" si="16"/>
        <v>4.354460511042422E-3</v>
      </c>
      <c r="AD54" s="33">
        <f t="shared" si="25"/>
        <v>6.5838159217373425E-3</v>
      </c>
      <c r="AE54" s="118">
        <f>IF('Datos Mun'!B54="AMM",W54,0)</f>
        <v>0</v>
      </c>
      <c r="AF54" s="33">
        <f t="shared" si="17"/>
        <v>0</v>
      </c>
      <c r="AG54" s="118">
        <f>IF('Datos Mun'!B54="AMM",0,W54)</f>
        <v>1552</v>
      </c>
      <c r="AH54" s="33">
        <f t="shared" si="18"/>
        <v>1.7530325090390738E-3</v>
      </c>
      <c r="AI54" s="118">
        <f t="shared" si="26"/>
        <v>0</v>
      </c>
      <c r="AJ54" s="33">
        <f t="shared" si="19"/>
        <v>0</v>
      </c>
      <c r="AK54" s="90">
        <f>IF('Datos Mun'!B54="AMM",'Art 14 F I'!F56,'Art 14 F I'!M56)</f>
        <v>1.8028955128339654E-2</v>
      </c>
      <c r="AL54" s="35">
        <f>IF('Datos Mun'!D54="Zona de Crec",'Art 14 F I'!T56,0)</f>
        <v>0</v>
      </c>
    </row>
    <row r="55" spans="1:38">
      <c r="A55" s="17" t="s">
        <v>51</v>
      </c>
      <c r="B55" s="85" t="s">
        <v>91</v>
      </c>
      <c r="C55" s="85" t="s">
        <v>91</v>
      </c>
      <c r="D55" s="85" t="s">
        <v>92</v>
      </c>
      <c r="E55" s="318">
        <v>668168</v>
      </c>
      <c r="F55" s="18">
        <v>3020813</v>
      </c>
      <c r="G55" s="266">
        <v>668727</v>
      </c>
      <c r="H55" s="266">
        <v>3120510</v>
      </c>
      <c r="I55" s="14">
        <f t="shared" si="0"/>
        <v>0.2143005470259669</v>
      </c>
      <c r="J55" s="319">
        <f t="shared" si="20"/>
        <v>8.3661594090109074E-4</v>
      </c>
      <c r="K55" s="309">
        <v>1377</v>
      </c>
      <c r="L55" s="310">
        <v>417</v>
      </c>
      <c r="M55" s="311">
        <f t="shared" si="8"/>
        <v>3.8770392808231595E-4</v>
      </c>
      <c r="N55" s="312">
        <v>1.7545098130000001</v>
      </c>
      <c r="O55" s="313">
        <f t="shared" si="9"/>
        <v>6.8023034635906966E-4</v>
      </c>
      <c r="P55" s="314">
        <f t="shared" si="10"/>
        <v>3.5280652610587192E-4</v>
      </c>
      <c r="Q55" s="314">
        <f t="shared" si="11"/>
        <v>2.9988554718999113E-4</v>
      </c>
      <c r="R55" s="312">
        <f t="shared" si="12"/>
        <v>3.3021582733812949</v>
      </c>
      <c r="S55" s="315">
        <f t="shared" si="13"/>
        <v>4.3879910041151653E-2</v>
      </c>
      <c r="T55" s="14">
        <f t="shared" si="14"/>
        <v>6.5819865061727476E-3</v>
      </c>
      <c r="U55" s="290">
        <f t="shared" si="15"/>
        <v>6.8818720533627385E-3</v>
      </c>
      <c r="V55" s="72">
        <v>879.3</v>
      </c>
      <c r="W55" s="18">
        <v>3573</v>
      </c>
      <c r="X55" s="70">
        <v>3547664.2987005333</v>
      </c>
      <c r="Y55" s="79">
        <f t="shared" si="21"/>
        <v>148038.22697035532</v>
      </c>
      <c r="Z55" s="33">
        <f t="shared" si="22"/>
        <v>7.8215594302930553E-5</v>
      </c>
      <c r="AA55" s="29">
        <f t="shared" si="23"/>
        <v>5.2503767865595327E-4</v>
      </c>
      <c r="AB55" s="29">
        <f t="shared" si="24"/>
        <v>2.0558354271748409E-3</v>
      </c>
      <c r="AC55" s="33">
        <f t="shared" si="16"/>
        <v>2.5808731058307942E-3</v>
      </c>
      <c r="AD55" s="33">
        <f t="shared" si="25"/>
        <v>6.8818720533627385E-3</v>
      </c>
      <c r="AE55" s="118">
        <f>IF('Datos Mun'!B55="AMM",W55,0)</f>
        <v>0</v>
      </c>
      <c r="AF55" s="33">
        <f t="shared" si="17"/>
        <v>0</v>
      </c>
      <c r="AG55" s="118">
        <f>IF('Datos Mun'!B55="AMM",0,W55)</f>
        <v>3573</v>
      </c>
      <c r="AH55" s="33">
        <f t="shared" si="18"/>
        <v>4.0358151770596724E-3</v>
      </c>
      <c r="AI55" s="118">
        <f t="shared" si="26"/>
        <v>0</v>
      </c>
      <c r="AJ55" s="33">
        <f t="shared" si="19"/>
        <v>0</v>
      </c>
      <c r="AK55" s="90">
        <f>IF('Datos Mun'!B55="AMM",'Art 14 F I'!F57,'Art 14 F I'!M57)</f>
        <v>1.5399604768658455E-2</v>
      </c>
      <c r="AL55" s="35">
        <f>IF('Datos Mun'!D55="Zona de Crec",'Art 14 F I'!T57,0)</f>
        <v>0</v>
      </c>
    </row>
    <row r="56" spans="1:38" ht="13.8" thickBot="1">
      <c r="A56" s="10" t="s">
        <v>52</v>
      </c>
      <c r="B56" s="86"/>
      <c r="C56" s="86"/>
      <c r="D56" s="86"/>
      <c r="E56" s="320">
        <f t="shared" ref="E56:K56" si="27">SUM(E5:E55)</f>
        <v>3390132264.2400002</v>
      </c>
      <c r="F56" s="19">
        <f t="shared" si="27"/>
        <v>8177497337.8300028</v>
      </c>
      <c r="G56" s="19">
        <f t="shared" si="27"/>
        <v>3783530876.1500006</v>
      </c>
      <c r="H56" s="19">
        <f t="shared" si="27"/>
        <v>8468114430</v>
      </c>
      <c r="I56" s="21">
        <f t="shared" si="27"/>
        <v>16.245173657148317</v>
      </c>
      <c r="J56" s="321">
        <f t="shared" si="27"/>
        <v>9.6396694021154801</v>
      </c>
      <c r="K56" s="11">
        <f t="shared" si="27"/>
        <v>964355</v>
      </c>
      <c r="L56" s="12">
        <f t="shared" ref="L56:T56" si="28">SUM(L5:L55)</f>
        <v>1075563</v>
      </c>
      <c r="M56" s="12">
        <f t="shared" si="28"/>
        <v>0.99999999999999989</v>
      </c>
      <c r="N56" s="289">
        <f t="shared" si="28"/>
        <v>98.366423307599987</v>
      </c>
      <c r="O56" s="291">
        <f t="shared" si="28"/>
        <v>1.9280548856824229</v>
      </c>
      <c r="P56" s="294">
        <f t="shared" si="28"/>
        <v>1</v>
      </c>
      <c r="Q56" s="294">
        <f t="shared" si="28"/>
        <v>0.85</v>
      </c>
      <c r="R56" s="289">
        <f t="shared" si="28"/>
        <v>75.254444922162563</v>
      </c>
      <c r="S56" s="292">
        <f t="shared" si="28"/>
        <v>1</v>
      </c>
      <c r="T56" s="21">
        <f t="shared" si="28"/>
        <v>0.15</v>
      </c>
      <c r="U56" s="21">
        <f t="shared" ref="U56:V56" si="29">SUM(U5:U55)</f>
        <v>0.99999999999999989</v>
      </c>
      <c r="V56" s="73">
        <f t="shared" si="29"/>
        <v>64156.400000000016</v>
      </c>
      <c r="W56" s="19">
        <f>SUM(W5:W55)</f>
        <v>5784442</v>
      </c>
      <c r="X56" s="224">
        <f t="shared" ref="X56:AC56" si="30">SUM(X5:X55)</f>
        <v>415851323.55687177</v>
      </c>
      <c r="Y56" s="80">
        <f t="shared" si="30"/>
        <v>1892694523.2558141</v>
      </c>
      <c r="Z56" s="34">
        <f t="shared" si="30"/>
        <v>1</v>
      </c>
      <c r="AA56" s="30">
        <f t="shared" si="30"/>
        <v>0.8500000000000002</v>
      </c>
      <c r="AB56" s="30">
        <f t="shared" si="30"/>
        <v>0.14999999999999997</v>
      </c>
      <c r="AC56" s="34">
        <f t="shared" si="30"/>
        <v>1.0000000000000002</v>
      </c>
      <c r="AD56" s="34">
        <f t="shared" ref="AD56:AJ56" si="31">SUM(AD5:AD55)</f>
        <v>0.99999999999999989</v>
      </c>
      <c r="AE56" s="119">
        <f t="shared" si="31"/>
        <v>4899119</v>
      </c>
      <c r="AF56" s="34">
        <f t="shared" si="31"/>
        <v>1</v>
      </c>
      <c r="AG56" s="119">
        <f t="shared" si="31"/>
        <v>885323</v>
      </c>
      <c r="AH56" s="34">
        <f t="shared" si="31"/>
        <v>0.99999999999999989</v>
      </c>
      <c r="AI56" s="119">
        <f t="shared" si="31"/>
        <v>2991612</v>
      </c>
      <c r="AJ56" s="34">
        <f t="shared" si="31"/>
        <v>1</v>
      </c>
      <c r="AK56" s="91">
        <f>SUM(AK5:AK55)</f>
        <v>1.9999999999999998</v>
      </c>
      <c r="AL56" s="36">
        <f>SUM(AL5:AL55)</f>
        <v>0.99999999999999989</v>
      </c>
    </row>
    <row r="57" spans="1:38" ht="13.8" thickTop="1"/>
    <row r="61" spans="1:38">
      <c r="AB61" s="87"/>
    </row>
  </sheetData>
  <mergeCells count="6">
    <mergeCell ref="AK3:AL3"/>
    <mergeCell ref="Y3:AJ3"/>
    <mergeCell ref="A2:W2"/>
    <mergeCell ref="E3:J3"/>
    <mergeCell ref="V3:W3"/>
    <mergeCell ref="K3:U3"/>
  </mergeCells>
  <pageMargins left="0.7" right="0.7" top="0.75" bottom="0.75" header="0.3" footer="0.3"/>
  <pageSetup scale="1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8</vt:i4>
      </vt:variant>
    </vt:vector>
  </HeadingPairs>
  <TitlesOfParts>
    <vt:vector size="18" baseType="lpstr">
      <vt:lpstr>Part. 2022 Mes</vt:lpstr>
      <vt:lpstr>Distribución Mes</vt:lpstr>
      <vt:lpstr>Descentralizados</vt:lpstr>
      <vt:lpstr>Ultracrecimiento</vt:lpstr>
      <vt:lpstr>Desarrollo</vt:lpstr>
      <vt:lpstr>Seguridad</vt:lpstr>
      <vt:lpstr>Participación 2022</vt:lpstr>
      <vt:lpstr>Distribución 2022</vt:lpstr>
      <vt:lpstr>Datos Mun</vt:lpstr>
      <vt:lpstr>Art 14 F I</vt:lpstr>
      <vt:lpstr>Desarrollo!Área_de_impresión</vt:lpstr>
      <vt:lpstr>'Distribución 2022'!Área_de_impresión</vt:lpstr>
      <vt:lpstr>'Distribución Mes'!Área_de_impresión</vt:lpstr>
      <vt:lpstr>'Part. 2022 Mes'!Área_de_impresión</vt:lpstr>
      <vt:lpstr>'Participación 2022'!Área_de_impresión</vt:lpstr>
      <vt:lpstr>Seguridad!Área_de_impresión</vt:lpstr>
      <vt:lpstr>Desarrollo!Títulos_a_imprimir</vt:lpstr>
      <vt:lpstr>Seguridad!Títulos_a_imprimir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tesoreria</dc:creator>
  <cp:lastModifiedBy>Juan Luis Jimenez Herrera</cp:lastModifiedBy>
  <cp:lastPrinted>2021-01-27T21:03:18Z</cp:lastPrinted>
  <dcterms:created xsi:type="dcterms:W3CDTF">2009-12-17T23:31:03Z</dcterms:created>
  <dcterms:modified xsi:type="dcterms:W3CDTF">2022-07-27T17:36:51Z</dcterms:modified>
</cp:coreProperties>
</file>