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Hoja1" sheetId="1" r:id="rId1"/>
    <sheet name="Hoja2" sheetId="2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64" i="2"/>
  <c r="B5" i="2"/>
  <c r="B66" i="2"/>
  <c r="B23" i="2"/>
  <c r="B8" i="2"/>
</calcChain>
</file>

<file path=xl/sharedStrings.xml><?xml version="1.0" encoding="utf-8"?>
<sst xmlns="http://schemas.openxmlformats.org/spreadsheetml/2006/main" count="145" uniqueCount="125">
  <si>
    <t>MUNICIPIO</t>
  </si>
  <si>
    <t>DISTRIBUCIÓN
Art 14 fracc I</t>
  </si>
  <si>
    <t>60% ZONA METROPOLITANA</t>
  </si>
  <si>
    <t>APODACA</t>
  </si>
  <si>
    <t>CADEREYTA JIMENEZ</t>
  </si>
  <si>
    <t>GARCIA</t>
  </si>
  <si>
    <t>GENERAL ESCOBEDO</t>
  </si>
  <si>
    <t>GUADALUPE</t>
  </si>
  <si>
    <t>JUAREZ</t>
  </si>
  <si>
    <t>MONTERREY</t>
  </si>
  <si>
    <t>SALINAS VICTORIA</t>
  </si>
  <si>
    <t>SAN NICOLAS DE LOS GARZA</t>
  </si>
  <si>
    <t>SAN PEDRO GARZA GARCIA</t>
  </si>
  <si>
    <t>SANTA CATARINA</t>
  </si>
  <si>
    <t>SANTIAGO</t>
  </si>
  <si>
    <t>SUBTOTAL</t>
  </si>
  <si>
    <t>40% ZONA NO METROPOLITANA</t>
  </si>
  <si>
    <t>ABASOLO</t>
  </si>
  <si>
    <t>AGUALEGUAS</t>
  </si>
  <si>
    <t>ALDAMAS, LOS</t>
  </si>
  <si>
    <t>ALLENDE</t>
  </si>
  <si>
    <t>ANAHUAC</t>
  </si>
  <si>
    <t>ARAMBERRI</t>
  </si>
  <si>
    <t>BUSTAMANTE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</si>
  <si>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</si>
  <si>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</si>
  <si>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</si>
  <si>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</si>
  <si>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</si>
  <si>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</si>
  <si>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</si>
  <si>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</si>
  <si>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GENERAL BRAVO</t>
  </si>
  <si>
    <t>GENERAL TERAN</t>
  </si>
  <si>
    <t>GENERAL TREVIÑO</t>
  </si>
  <si>
    <t>GENERAL ZARAGOZA</t>
  </si>
  <si>
    <t>GENERAL ZUAZUA</t>
  </si>
  <si>
    <t>HERRERAS, LOS</t>
  </si>
  <si>
    <t>HIDALGO</t>
  </si>
  <si>
    <t>HIGUERAS</t>
  </si>
  <si>
    <t>HUALAHUISES</t>
  </si>
  <si>
    <t>ITURBIDE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</si>
  <si>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</si>
  <si>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</si>
  <si>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</si>
  <si>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</si>
  <si>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</si>
  <si>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</si>
  <si>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</si>
  <si>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PARAS</t>
  </si>
  <si>
    <t>PESQUERIA</t>
  </si>
  <si>
    <t>RAMONES, LOS</t>
  </si>
  <si>
    <t>RAYONES</t>
  </si>
  <si>
    <t>SABINAS HIDALGO</t>
  </si>
  <si>
    <t>VALLECILLO</t>
  </si>
  <si>
    <t>VILLALDAMA</t>
  </si>
  <si>
    <t xml:space="preserve">        TOTAL</t>
  </si>
  <si>
    <t>FONDO COMPENSATORIO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</si>
  <si>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</si>
  <si>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</si>
  <si>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</si>
  <si>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</si>
  <si>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</si>
  <si>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</si>
  <si>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</si>
  <si>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</si>
  <si>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</si>
  <si>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</si>
  <si>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</si>
  <si>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</si>
  <si>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ID</t>
  </si>
  <si>
    <t>Apodaca</t>
  </si>
  <si>
    <t>Cadereyta Jiménez</t>
  </si>
  <si>
    <t>García</t>
  </si>
  <si>
    <t>Gral. Escobedo</t>
  </si>
  <si>
    <t>Guadalupe</t>
  </si>
  <si>
    <t>Juárez</t>
  </si>
  <si>
    <t>Monterrey</t>
  </si>
  <si>
    <t>Salinas Victoria</t>
  </si>
  <si>
    <t>San Nicolás de los Garza</t>
  </si>
  <si>
    <t>San Pedro Garza García</t>
  </si>
  <si>
    <t>Santa Catarina</t>
  </si>
  <si>
    <t>Santiago</t>
  </si>
  <si>
    <t>Abasolo</t>
  </si>
  <si>
    <t>Agualeguas</t>
  </si>
  <si>
    <t>Allende</t>
  </si>
  <si>
    <t>Anáhuac</t>
  </si>
  <si>
    <t>Aramberri</t>
  </si>
  <si>
    <t>Bustamante</t>
  </si>
  <si>
    <t>Carmen</t>
  </si>
  <si>
    <t>Cerralvo</t>
  </si>
  <si>
    <t>China</t>
  </si>
  <si>
    <t>Ciénega de Flores</t>
  </si>
  <si>
    <t>Dr. Arroyo</t>
  </si>
  <si>
    <t>Dr. Coss</t>
  </si>
  <si>
    <t>Dr. González</t>
  </si>
  <si>
    <t>Galeana</t>
  </si>
  <si>
    <t>Gral. Bravo</t>
  </si>
  <si>
    <t>Gral. Terán</t>
  </si>
  <si>
    <t>Gral. Treviño</t>
  </si>
  <si>
    <t>Gral. Zaragoza</t>
  </si>
  <si>
    <t>Gral. Zuazua</t>
  </si>
  <si>
    <t>Hidalgo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</si>
  <si>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</si>
  <si>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</si>
  <si>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</si>
  <si>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</si>
  <si>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</si>
  <si>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</si>
  <si>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</si>
  <si>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</si>
  <si>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</si>
  <si>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Melchor Ocampo</t>
  </si>
  <si>
    <t>Mier y Noriega</t>
  </si>
  <si>
    <t>Mina</t>
  </si>
  <si>
    <t>Montemorelos</t>
  </si>
  <si>
    <t>Parás</t>
  </si>
  <si>
    <t>Pesquería</t>
  </si>
  <si>
    <t>Rayones</t>
  </si>
  <si>
    <t>Sabinas Hidalgo</t>
  </si>
  <si>
    <t>Vallecillo</t>
  </si>
  <si>
    <t>Villaldama</t>
  </si>
  <si>
    <t>SECRETARÍA DE FINANZAS Y TESORERÍA GENERAL DEL ESTADO
SUBSECRETARÍA DE INGRESOS</t>
  </si>
  <si>
    <t>COORDINACIÓN DE PLANEACIÓN HACENDARIA</t>
  </si>
  <si>
    <t>CÁLCULO DE DISTRIBUCIÓN DE FONDOS DESCENTRALIZADOS ENERO 2021
CON GARANTIA A MUNICIPIOS NO METROPOLITANOS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</si>
</sst>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0.00000000%"/>
    <numFmt numFmtId="166" formatCode="0.000%"/>
    <numFmt numFmtId="167" formatCode="&quot;$&quot;\ #,##0.00"/>
    <numFmt numFmtId="168" formatCode="General_)"/>
    <numFmt numFmtId="169" formatCode="#,##0\ &quot;$&quot;;[Red]\-#,##0\ &quot;$&quot;"/>
    <numFmt numFmtId="170" formatCode="_-[$€-2]* #,##0.00_-;\-[$€-2]* #,##0.00_-;_-[$€-2]* &quot;-&quot;??_-"/>
    <numFmt numFmtId="171" formatCode="\U\ #,##0.00"/>
    <numFmt numFmtId="172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color theme="1"/>
      <name val="Arial Narrow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02">
    <xf numFmtId="0" fontId="0" fillId="0" borderId="0"/>
    <xf numFmtId="43" fontId="2" fillId="0" borderId="0" applyFont="0" applyFill="0" applyBorder="0" applyAlignment="0" applyProtection="0"/>
    <xf numFmtId="37" fontId="3" fillId="0" borderId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horizontal="right"/>
    </xf>
    <xf numFmtId="168" fontId="2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5" borderId="0" applyNumberFormat="0" applyBorder="0" applyAlignment="0" applyProtection="0"/>
    <xf numFmtId="0" fontId="9" fillId="17" borderId="7" applyNumberFormat="0" applyAlignment="0" applyProtection="0"/>
    <xf numFmtId="0" fontId="10" fillId="18" borderId="8" applyNumberFormat="0" applyAlignment="0" applyProtection="0"/>
    <xf numFmtId="0" fontId="11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13" fillId="8" borderId="7" applyNumberFormat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4" fillId="4" borderId="0" applyNumberFormat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23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24" borderId="10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1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12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5" applyNumberFormat="0" applyFill="0" applyAlignment="0" applyProtection="0"/>
    <xf numFmtId="171" fontId="23" fillId="0" borderId="0" applyFont="0" applyFill="0" applyBorder="0" applyAlignment="0" applyProtection="0">
      <alignment horizontal="right"/>
    </xf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17" applyNumberFormat="0" applyFill="0" applyAlignment="0" applyProtection="0"/>
    <xf numFmtId="0" fontId="12" fillId="0" borderId="18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16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64" fontId="26" fillId="2" borderId="2" xfId="85" applyNumberFormat="1" applyFont="1" applyFill="1" applyBorder="1" applyProtection="1">
      <protection hidden="1"/>
    </xf>
    <xf numFmtId="164" fontId="26" fillId="2" borderId="4" xfId="99" applyNumberFormat="1" applyFont="1" applyFill="1" applyBorder="1" applyProtection="1">
      <protection hidden="1"/>
    </xf>
    <xf numFmtId="164" fontId="26" fillId="2" borderId="0" xfId="91" applyNumberFormat="1" applyFont="1" applyFill="1" applyBorder="1" applyProtection="1">
      <protection hidden="1"/>
    </xf>
    <xf numFmtId="164" fontId="26" fillId="2" borderId="4" xfId="95" applyNumberFormat="1" applyFont="1" applyFill="1" applyBorder="1" applyProtection="1">
      <protection hidden="1"/>
    </xf>
    <xf numFmtId="164" fontId="26" fillId="2" borderId="2" xfId="97" applyNumberFormat="1" applyFont="1" applyFill="1" applyBorder="1" applyProtection="1">
      <protection hidden="1"/>
    </xf>
    <xf numFmtId="164" fontId="26" fillId="2" borderId="4" xfId="98" applyNumberFormat="1" applyFont="1" applyFill="1" applyBorder="1" applyProtection="1">
      <protection hidden="1"/>
    </xf>
    <xf numFmtId="164" fontId="26" fillId="2" borderId="3" xfId="91" applyNumberFormat="1" applyFont="1" applyFill="1" applyBorder="1" applyProtection="1">
      <protection hidden="1"/>
    </xf>
    <xf numFmtId="164" fontId="26" fillId="2" borderId="4" xfId="87" applyNumberFormat="1" applyFont="1" applyFill="1" applyBorder="1" applyProtection="1">
      <protection hidden="1"/>
    </xf>
    <xf numFmtId="37" fontId="25" fillId="0" borderId="0" xfId="2" applyFont="1" applyAlignment="1" applyProtection="1">
      <alignment horizontal="left"/>
      <protection hidden="1"/>
    </xf>
    <xf numFmtId="164" fontId="26" fillId="2" borderId="2" xfId="92" applyNumberFormat="1" applyFont="1" applyFill="1" applyBorder="1" applyProtection="1">
      <protection hidden="1"/>
    </xf>
    <xf numFmtId="164" fontId="26" fillId="2" borderId="0" xfId="85" applyNumberFormat="1" applyFont="1" applyFill="1" applyBorder="1" applyProtection="1">
      <protection hidden="1"/>
    </xf>
    <xf numFmtId="164" fontId="26" fillId="2" borderId="2" xfId="96" applyNumberFormat="1" applyFont="1" applyFill="1" applyBorder="1" applyProtection="1">
      <protection hidden="1"/>
    </xf>
    <xf numFmtId="164" fontId="26" fillId="2" borderId="3" xfId="98" applyNumberFormat="1" applyFont="1" applyFill="1" applyBorder="1" applyProtection="1">
      <protection hidden="1"/>
    </xf>
    <xf numFmtId="37" fontId="25" fillId="2" borderId="0" xfId="2" applyFont="1" applyFill="1" applyAlignment="1" applyProtection="1">
      <alignment horizontal="center"/>
      <protection hidden="1"/>
    </xf>
    <xf numFmtId="164" fontId="26" fillId="2" borderId="0" xfId="98" applyNumberFormat="1" applyFont="1" applyFill="1" applyBorder="1" applyProtection="1">
      <protection hidden="1"/>
    </xf>
    <xf numFmtId="37" fontId="25" fillId="0" borderId="0" xfId="2" applyFont="1" applyProtection="1">
      <protection hidden="1"/>
    </xf>
    <xf numFmtId="164" fontId="26" fillId="2" borderId="2" xfId="87" applyNumberFormat="1" applyFont="1" applyFill="1" applyBorder="1" applyProtection="1">
      <protection hidden="1"/>
    </xf>
    <xf numFmtId="37" fontId="25" fillId="2" borderId="0" xfId="2" applyFont="1" applyFill="1" applyProtection="1">
      <protection hidden="1"/>
    </xf>
    <xf numFmtId="164" fontId="26" fillId="2" borderId="2" xfId="95" applyNumberFormat="1" applyFont="1" applyFill="1" applyBorder="1" applyProtection="1">
      <protection hidden="1"/>
    </xf>
    <xf numFmtId="164" fontId="26" fillId="2" borderId="4" xfId="86" applyNumberFormat="1" applyFont="1" applyFill="1" applyBorder="1" applyProtection="1">
      <protection hidden="1"/>
    </xf>
    <xf numFmtId="0" fontId="24" fillId="0" borderId="6" xfId="0" applyNumberFormat="1" applyFont="1" applyBorder="1" applyAlignment="1">
      <alignment horizontal="left"/>
    </xf>
    <xf numFmtId="164" fontId="26" fillId="2" borderId="3" xfId="97" applyNumberFormat="1" applyFont="1" applyFill="1" applyBorder="1" applyProtection="1">
      <protection hidden="1"/>
    </xf>
    <xf numFmtId="164" fontId="26" fillId="2" borderId="4" xfId="91" applyNumberFormat="1" applyFont="1" applyFill="1" applyBorder="1" applyProtection="1">
      <protection hidden="1"/>
    </xf>
    <xf numFmtId="164" fontId="26" fillId="2" borderId="0" xfId="99" applyNumberFormat="1" applyFont="1" applyFill="1" applyBorder="1" applyProtection="1">
      <protection hidden="1"/>
    </xf>
    <xf numFmtId="164" fontId="26" fillId="2" borderId="4" xfId="97" applyNumberFormat="1" applyFont="1" applyFill="1" applyBorder="1" applyProtection="1">
      <protection hidden="1"/>
    </xf>
    <xf numFmtId="37" fontId="25" fillId="0" borderId="0" xfId="2" quotePrefix="1" applyFont="1" applyAlignment="1" applyProtection="1">
      <alignment wrapText="1"/>
      <protection hidden="1"/>
    </xf>
    <xf numFmtId="164" fontId="26" fillId="2" borderId="0" xfId="90" applyNumberFormat="1" applyFont="1" applyFill="1" applyBorder="1" applyProtection="1">
      <protection hidden="1"/>
    </xf>
    <xf numFmtId="164" fontId="26" fillId="2" borderId="4" xfId="96" applyNumberFormat="1" applyFont="1" applyFill="1" applyBorder="1" applyProtection="1">
      <protection hidden="1"/>
    </xf>
    <xf numFmtId="164" fontId="26" fillId="2" borderId="3" xfId="85" applyNumberFormat="1" applyFont="1" applyFill="1" applyBorder="1" applyProtection="1">
      <protection hidden="1"/>
    </xf>
    <xf numFmtId="164" fontId="26" fillId="2" borderId="0" xfId="92" applyNumberFormat="1" applyFont="1" applyFill="1" applyBorder="1" applyProtection="1">
      <protection hidden="1"/>
    </xf>
    <xf numFmtId="164" fontId="26" fillId="2" borderId="4" xfId="90" applyNumberFormat="1" applyFont="1" applyFill="1" applyBorder="1" applyProtection="1">
      <protection hidden="1"/>
    </xf>
    <xf numFmtId="164" fontId="26" fillId="2" borderId="0" xfId="86" applyNumberFormat="1" applyFont="1" applyFill="1" applyBorder="1" applyProtection="1">
      <protection hidden="1"/>
    </xf>
    <xf numFmtId="164" fontId="26" fillId="2" borderId="3" xfId="86" applyNumberFormat="1" applyFont="1" applyFill="1" applyBorder="1" applyProtection="1">
      <protection hidden="1"/>
    </xf>
    <xf numFmtId="164" fontId="26" fillId="2" borderId="3" xfId="96" applyNumberFormat="1" applyFont="1" applyFill="1" applyBorder="1" applyProtection="1">
      <protection hidden="1"/>
    </xf>
    <xf numFmtId="164" fontId="26" fillId="2" borderId="2" xfId="86" applyNumberFormat="1" applyFont="1" applyFill="1" applyBorder="1" applyProtection="1">
      <protection hidden="1"/>
    </xf>
    <xf numFmtId="164" fontId="26" fillId="2" borderId="0" xfId="87" applyNumberFormat="1" applyFont="1" applyFill="1" applyBorder="1" applyProtection="1">
      <protection hidden="1"/>
    </xf>
    <xf numFmtId="164" fontId="26" fillId="2" borderId="4" xfId="85" applyNumberFormat="1" applyFont="1" applyFill="1" applyBorder="1" applyProtection="1">
      <protection hidden="1"/>
    </xf>
    <xf numFmtId="164" fontId="26" fillId="2" borderId="3" xfId="92" applyNumberFormat="1" applyFont="1" applyFill="1" applyBorder="1" applyProtection="1">
      <protection hidden="1"/>
    </xf>
    <xf numFmtId="164" fontId="26" fillId="2" borderId="2" xfId="99" applyNumberFormat="1" applyFont="1" applyFill="1" applyBorder="1" applyProtection="1">
      <protection hidden="1"/>
    </xf>
    <xf numFmtId="164" fontId="26" fillId="2" borderId="3" xfId="95" applyNumberFormat="1" applyFont="1" applyFill="1" applyBorder="1" applyProtection="1">
      <protection hidden="1"/>
    </xf>
    <xf numFmtId="37" fontId="5" fillId="2" borderId="1" xfId="2" applyFont="1" applyFill="1" applyBorder="1" applyAlignment="1" applyProtection="1">
      <alignment horizontal="center" vertical="center" wrapText="1"/>
      <protection hidden="1"/>
    </xf>
    <xf numFmtId="164" fontId="26" fillId="2" borderId="3" xfId="87" applyNumberFormat="1" applyFont="1" applyFill="1" applyBorder="1" applyProtection="1">
      <protection hidden="1"/>
    </xf>
    <xf numFmtId="166" fontId="25" fillId="2" borderId="0" xfId="61" applyNumberFormat="1" applyFont="1" applyFill="1" applyProtection="1">
      <protection hidden="1"/>
    </xf>
    <xf numFmtId="164" fontId="26" fillId="2" borderId="0" xfId="95" applyNumberFormat="1" applyFont="1" applyFill="1" applyBorder="1" applyProtection="1">
      <protection hidden="1"/>
    </xf>
    <xf numFmtId="164" fontId="26" fillId="2" borderId="0" xfId="96" applyNumberFormat="1" applyFont="1" applyFill="1" applyBorder="1" applyProtection="1">
      <protection hidden="1"/>
    </xf>
    <xf numFmtId="164" fontId="26" fillId="2" borderId="2" xfId="98" applyNumberFormat="1" applyFont="1" applyFill="1" applyBorder="1" applyProtection="1">
      <protection hidden="1"/>
    </xf>
    <xf numFmtId="37" fontId="4" fillId="2" borderId="0" xfId="2" applyFont="1" applyFill="1" applyAlignment="1" applyProtection="1">
      <alignment horizontal="right"/>
      <protection hidden="1"/>
    </xf>
    <xf numFmtId="164" fontId="26" fillId="2" borderId="4" xfId="92" applyNumberFormat="1" applyFont="1" applyFill="1" applyBorder="1" applyProtection="1">
      <protection hidden="1"/>
    </xf>
    <xf numFmtId="164" fontId="26" fillId="2" borderId="2" xfId="90" applyNumberFormat="1" applyFont="1" applyFill="1" applyBorder="1" applyProtection="1">
      <protection hidden="1"/>
    </xf>
    <xf numFmtId="165" fontId="26" fillId="2" borderId="5" xfId="61" applyNumberFormat="1" applyFont="1" applyFill="1" applyBorder="1" applyProtection="1">
      <protection hidden="1"/>
    </xf>
    <xf numFmtId="164" fontId="26" fillId="2" borderId="0" xfId="97" applyNumberFormat="1" applyFont="1" applyFill="1" applyBorder="1" applyProtection="1">
      <protection hidden="1"/>
    </xf>
    <xf numFmtId="164" fontId="26" fillId="2" borderId="3" xfId="90" applyNumberFormat="1" applyFont="1" applyFill="1" applyBorder="1" applyProtection="1">
      <protection hidden="1"/>
    </xf>
    <xf numFmtId="164" fontId="26" fillId="2" borderId="2" xfId="91" applyNumberFormat="1" applyFont="1" applyFill="1" applyBorder="1" applyProtection="1">
      <protection hidden="1"/>
    </xf>
    <xf numFmtId="164" fontId="26" fillId="2" borderId="3" xfId="99" applyNumberFormat="1" applyFont="1" applyFill="1" applyBorder="1" applyProtection="1">
      <protection hidden="1"/>
    </xf>
    <xf numFmtId="37" fontId="25" fillId="25" borderId="0" xfId="2" applyFont="1" applyFill="1" applyAlignment="1" applyProtection="1">
      <alignment horizontal="left"/>
      <protection hidden="1"/>
    </xf>
    <xf numFmtId="37" fontId="25" fillId="25" borderId="0" xfId="2" applyFont="1" applyFill="1" applyProtection="1">
      <protection hidden="1"/>
    </xf>
    <xf numFmtId="164" fontId="27" fillId="25" borderId="4" xfId="87" applyNumberFormat="1" applyFont="1" applyFill="1" applyBorder="1" applyProtection="1">
      <protection hidden="1"/>
    </xf>
    <xf numFmtId="164" fontId="27" fillId="25" borderId="4" xfId="98" applyNumberFormat="1" applyFont="1" applyFill="1" applyBorder="1" applyProtection="1">
      <protection hidden="1"/>
    </xf>
    <xf numFmtId="164" fontId="27" fillId="25" borderId="4" xfId="99" applyNumberFormat="1" applyFont="1" applyFill="1" applyBorder="1" applyProtection="1">
      <protection hidden="1"/>
    </xf>
    <xf numFmtId="164" fontId="27" fillId="25" borderId="4" xfId="90" applyNumberFormat="1" applyFont="1" applyFill="1" applyBorder="1" applyProtection="1">
      <protection hidden="1"/>
    </xf>
    <xf numFmtId="164" fontId="27" fillId="25" borderId="4" xfId="85" applyNumberFormat="1" applyFont="1" applyFill="1" applyBorder="1" applyProtection="1">
      <protection hidden="1"/>
    </xf>
    <xf numFmtId="164" fontId="27" fillId="25" borderId="4" xfId="86" applyNumberFormat="1" applyFont="1" applyFill="1" applyBorder="1" applyProtection="1">
      <protection hidden="1"/>
    </xf>
    <xf numFmtId="164" fontId="27" fillId="25" borderId="4" xfId="91" applyNumberFormat="1" applyFont="1" applyFill="1" applyBorder="1" applyProtection="1">
      <protection hidden="1"/>
    </xf>
    <xf numFmtId="164" fontId="27" fillId="25" borderId="4" xfId="92" applyNumberFormat="1" applyFont="1" applyFill="1" applyBorder="1" applyProtection="1">
      <protection hidden="1"/>
    </xf>
    <xf numFmtId="164" fontId="27" fillId="25" borderId="4" xfId="95" applyNumberFormat="1" applyFont="1" applyFill="1" applyBorder="1" applyProtection="1">
      <protection hidden="1"/>
    </xf>
    <xf numFmtId="164" fontId="27" fillId="25" borderId="4" xfId="97" applyNumberFormat="1" applyFont="1" applyFill="1" applyBorder="1" applyProtection="1">
      <protection hidden="1"/>
    </xf>
    <xf numFmtId="164" fontId="27" fillId="25" borderId="4" xfId="96" applyNumberFormat="1" applyFont="1" applyFill="1" applyBorder="1" applyProtection="1">
      <protection hidden="1"/>
    </xf>
    <xf numFmtId="37" fontId="25" fillId="0" borderId="0" xfId="2" applyNumberFormat="1" applyFont="1" applyProtection="1">
      <protection hidden="1"/>
    </xf>
    <xf numFmtId="37" fontId="2" fillId="2" borderId="0" xfId="2" applyFont="1" applyFill="1" applyProtection="1">
      <protection hidden="1"/>
    </xf>
    <xf numFmtId="164" fontId="28" fillId="2" borderId="2" xfId="101" applyNumberFormat="1" applyFont="1" applyFill="1" applyBorder="1" applyProtection="1">
      <protection hidden="1"/>
    </xf>
    <xf numFmtId="164" fontId="28" fillId="2" borderId="3" xfId="101" applyNumberFormat="1" applyFont="1" applyFill="1" applyBorder="1" applyProtection="1">
      <protection hidden="1"/>
    </xf>
    <xf numFmtId="37" fontId="2" fillId="0" borderId="0" xfId="2" applyFont="1" applyProtection="1">
      <protection hidden="1"/>
    </xf>
    <xf numFmtId="37" fontId="31" fillId="2" borderId="0" xfId="2" applyFont="1" applyFill="1" applyAlignment="1" applyProtection="1">
      <alignment horizontal="center"/>
      <protection hidden="1"/>
    </xf>
    <xf numFmtId="37" fontId="29" fillId="2" borderId="1" xfId="2" applyFont="1" applyFill="1" applyBorder="1" applyAlignment="1" applyProtection="1">
      <alignment horizontal="center" vertical="center" wrapText="1"/>
      <protection hidden="1"/>
    </xf>
    <xf numFmtId="37" fontId="0" fillId="2" borderId="0" xfId="2" applyFont="1" applyFill="1" applyProtection="1">
      <protection hidden="1"/>
    </xf>
    <xf numFmtId="37" fontId="29" fillId="2" borderId="0" xfId="2" applyFont="1" applyFill="1" applyProtection="1">
      <protection hidden="1"/>
    </xf>
    <xf numFmtId="37" fontId="2" fillId="2" borderId="19" xfId="2" applyFont="1" applyFill="1" applyBorder="1" applyAlignment="1" applyProtection="1">
      <alignment horizontal="left"/>
      <protection hidden="1"/>
    </xf>
    <xf numFmtId="37" fontId="2" fillId="2" borderId="20" xfId="2" applyFont="1" applyFill="1" applyBorder="1" applyAlignment="1" applyProtection="1">
      <alignment horizontal="left"/>
      <protection hidden="1"/>
    </xf>
    <xf numFmtId="37" fontId="29" fillId="2" borderId="21" xfId="2" applyFont="1" applyFill="1" applyBorder="1" applyAlignment="1" applyProtection="1">
      <alignment horizontal="left"/>
      <protection hidden="1"/>
    </xf>
    <xf numFmtId="164" fontId="28" fillId="2" borderId="4" xfId="101" applyNumberFormat="1" applyFont="1" applyFill="1" applyBorder="1" applyProtection="1">
      <protection hidden="1"/>
    </xf>
    <xf numFmtId="37" fontId="29" fillId="2" borderId="5" xfId="2" applyFont="1" applyFill="1" applyBorder="1" applyAlignment="1" applyProtection="1">
      <alignment horizontal="left"/>
      <protection hidden="1"/>
    </xf>
    <xf numFmtId="165" fontId="28" fillId="2" borderId="5" xfId="61" applyNumberFormat="1" applyFont="1" applyFill="1" applyBorder="1" applyProtection="1">
      <protection hidden="1"/>
    </xf>
    <xf numFmtId="37" fontId="29" fillId="2" borderId="0" xfId="2" applyFont="1" applyFill="1" applyBorder="1" applyProtection="1">
      <protection hidden="1"/>
    </xf>
    <xf numFmtId="164" fontId="28" fillId="2" borderId="0" xfId="101" applyNumberFormat="1" applyFont="1" applyFill="1" applyBorder="1" applyProtection="1">
      <protection hidden="1"/>
    </xf>
    <xf numFmtId="37" fontId="0" fillId="2" borderId="21" xfId="2" applyFont="1" applyFill="1" applyBorder="1" applyAlignment="1" applyProtection="1">
      <alignment horizontal="left"/>
      <protection hidden="1"/>
    </xf>
    <xf numFmtId="37" fontId="2" fillId="0" borderId="0" xfId="2" applyFont="1" applyFill="1" applyProtection="1">
      <protection hidden="1"/>
    </xf>
    <xf numFmtId="37" fontId="29" fillId="2" borderId="22" xfId="2" applyFont="1" applyFill="1" applyBorder="1" applyAlignment="1" applyProtection="1">
      <alignment horizontal="left"/>
      <protection hidden="1"/>
    </xf>
    <xf numFmtId="164" fontId="32" fillId="2" borderId="4" xfId="101" applyNumberFormat="1" applyFont="1" applyFill="1" applyBorder="1" applyProtection="1">
      <protection hidden="1"/>
    </xf>
    <xf numFmtId="166" fontId="2" fillId="2" borderId="0" xfId="61" applyNumberFormat="1" applyFont="1" applyFill="1" applyProtection="1">
      <protection hidden="1"/>
    </xf>
    <xf numFmtId="37" fontId="29" fillId="2" borderId="0" xfId="2" applyFont="1" applyFill="1" applyAlignment="1" applyProtection="1">
      <alignment horizontal="right"/>
      <protection hidden="1"/>
    </xf>
    <xf numFmtId="172" fontId="29" fillId="2" borderId="0" xfId="1" applyNumberFormat="1" applyFont="1" applyFill="1" applyAlignment="1">
      <alignment horizontal="center" vertical="center" wrapText="1"/>
    </xf>
    <xf numFmtId="172" fontId="29" fillId="2" borderId="0" xfId="1" applyNumberFormat="1" applyFont="1" applyFill="1" applyAlignment="1">
      <alignment horizontal="center" vertical="center"/>
    </xf>
    <xf numFmtId="172" fontId="30" fillId="2" borderId="0" xfId="1" applyNumberFormat="1" applyFont="1" applyFill="1" applyAlignment="1">
      <alignment horizontal="center" wrapText="1"/>
    </xf>
  </cellXfs>
  <cellStyles count="102">
    <cellStyle name="=C:\WINNT\SYSTEM32\COMMAND.COM" xfId="6"/>
    <cellStyle name="20% - Énfasis1 2" xfId="7"/>
    <cellStyle name="20% - Énfasis2 2" xfId="8"/>
    <cellStyle name="20% - Énfasis3 2" xfId="9"/>
    <cellStyle name="20% - Énfasis4 2" xfId="10"/>
    <cellStyle name="20% - Énfasis5 2" xfId="11"/>
    <cellStyle name="20% - Énfasis6 2" xfId="12"/>
    <cellStyle name="40% - Énfasis1 2" xfId="13"/>
    <cellStyle name="40% - Énfasis2 2" xfId="14"/>
    <cellStyle name="40% - Énfasis3 2" xfId="15"/>
    <cellStyle name="40% - Énfasis4 2" xfId="16"/>
    <cellStyle name="40% - Énfasis5 2" xfId="17"/>
    <cellStyle name="40% - Énfasis6 2" xfId="18"/>
    <cellStyle name="60% - Énfasis1 2" xfId="19"/>
    <cellStyle name="60% - Énfasis2 2" xfId="20"/>
    <cellStyle name="60% - Énfasis3 2" xfId="21"/>
    <cellStyle name="60% - Énfasis4 2" xfId="22"/>
    <cellStyle name="60% - Énfasis5 2" xfId="23"/>
    <cellStyle name="60% - Énfasis6 2" xfId="24"/>
    <cellStyle name="Buena 2" xfId="25"/>
    <cellStyle name="Cálculo 2" xfId="26"/>
    <cellStyle name="Celda de comprobación 2" xfId="27"/>
    <cellStyle name="Celda vinculada 2" xfId="28"/>
    <cellStyle name="Encabezado 4 2" xfId="29"/>
    <cellStyle name="Énfasis1 2" xfId="30"/>
    <cellStyle name="Énfasis2 2" xfId="31"/>
    <cellStyle name="Énfasis3 2" xfId="32"/>
    <cellStyle name="Énfasis4 2" xfId="33"/>
    <cellStyle name="Énfasis5 2" xfId="34"/>
    <cellStyle name="Énfasis6 2" xfId="35"/>
    <cellStyle name="Entrada 2" xfId="36"/>
    <cellStyle name="Euro" xfId="37"/>
    <cellStyle name="Euro 2" xfId="38"/>
    <cellStyle name="Incorrecto 2" xfId="39"/>
    <cellStyle name="Millares" xfId="101" builtinId="3"/>
    <cellStyle name="Millares [0] 2" xfId="40"/>
    <cellStyle name="Millares [0] 2 2" xfId="72"/>
    <cellStyle name="Millares 10" xfId="87"/>
    <cellStyle name="Millares 11" xfId="98"/>
    <cellStyle name="Millares 12" xfId="99"/>
    <cellStyle name="Millares 13" xfId="90"/>
    <cellStyle name="Millares 14" xfId="85"/>
    <cellStyle name="Millares 15" xfId="86"/>
    <cellStyle name="Millares 16" xfId="91"/>
    <cellStyle name="Millares 17" xfId="92"/>
    <cellStyle name="Millares 18" xfId="95"/>
    <cellStyle name="Millares 19" xfId="97"/>
    <cellStyle name="Millares 2" xfId="1"/>
    <cellStyle name="Millares 2 2" xfId="42"/>
    <cellStyle name="Millares 2 2 2" xfId="74"/>
    <cellStyle name="Millares 2 3" xfId="64"/>
    <cellStyle name="Millares 2 3 2" xfId="79"/>
    <cellStyle name="Millares 2 4" xfId="73"/>
    <cellStyle name="Millares 2 5" xfId="41"/>
    <cellStyle name="Millares 20" xfId="96"/>
    <cellStyle name="Millares 3" xfId="43"/>
    <cellStyle name="Millares 3 2" xfId="75"/>
    <cellStyle name="Millares 4" xfId="62"/>
    <cellStyle name="Millares 4 2" xfId="77"/>
    <cellStyle name="Millares 5" xfId="63"/>
    <cellStyle name="Millares 5 2" xfId="78"/>
    <cellStyle name="Millares 6" xfId="65"/>
    <cellStyle name="Millares 6 2" xfId="80"/>
    <cellStyle name="Millares 7" xfId="71"/>
    <cellStyle name="Millares 8" xfId="84"/>
    <cellStyle name="Millares 9" xfId="93"/>
    <cellStyle name="Moneda 2" xfId="66"/>
    <cellStyle name="Moneda 2 2" xfId="81"/>
    <cellStyle name="Neutral 2" xfId="44"/>
    <cellStyle name="Normal" xfId="0" builtinId="0"/>
    <cellStyle name="Normal 2" xfId="45"/>
    <cellStyle name="Normal 2 2" xfId="67"/>
    <cellStyle name="Normal 2 3" xfId="76"/>
    <cellStyle name="Normal 3" xfId="46"/>
    <cellStyle name="Normal 3 2" xfId="68"/>
    <cellStyle name="Normal 3 2 2" xfId="82"/>
    <cellStyle name="Normal 4" xfId="47"/>
    <cellStyle name="Normal 5" xfId="69"/>
    <cellStyle name="Normal 6" xfId="3"/>
    <cellStyle name="Normal 6 2" xfId="100"/>
    <cellStyle name="Normal_FGPAGO95" xfId="2"/>
    <cellStyle name="Notas 2" xfId="48"/>
    <cellStyle name="PESOS" xfId="5"/>
    <cellStyle name="Porcentaje 2" xfId="61"/>
    <cellStyle name="Porcentaje 2 2" xfId="70"/>
    <cellStyle name="Porcentaje 2 2 2" xfId="83"/>
    <cellStyle name="Porcentaje 3" xfId="4"/>
    <cellStyle name="Porcentual 2" xfId="49"/>
    <cellStyle name="Porcentual 3" xfId="50"/>
    <cellStyle name="Porcentual 4" xfId="51"/>
    <cellStyle name="Salida 2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3 2 2" xfId="94"/>
    <cellStyle name="Título 3 2 3" xfId="88"/>
    <cellStyle name="Título 3 2 4" xfId="89"/>
    <cellStyle name="Título 4" xfId="58"/>
    <cellStyle name="Total 2" xfId="59"/>
    <cellStyle name="UDI´s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ndos%20descentralizados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ENERO 2021"/>
      <sheetName val="ART 14 F I"/>
      <sheetName val="CENSO POB 2020"/>
      <sheetName val="CALCULOS ANUAL"/>
      <sheetName val="DISTRIBUCIÓN"/>
    </sheetNames>
    <sheetDataSet>
      <sheetData sheetId="0">
        <row r="16">
          <cell r="I16">
            <v>30595304.763733342</v>
          </cell>
        </row>
      </sheetData>
      <sheetData sheetId="1"/>
      <sheetData sheetId="2"/>
      <sheetData sheetId="3">
        <row r="8">
          <cell r="D8">
            <v>19895259.373581514</v>
          </cell>
        </row>
        <row r="9">
          <cell r="D9">
            <v>6080772.1406627633</v>
          </cell>
        </row>
        <row r="10">
          <cell r="D10">
            <v>7889919.9641264053</v>
          </cell>
        </row>
        <row r="11">
          <cell r="D11">
            <v>13241112.121939156</v>
          </cell>
        </row>
        <row r="12">
          <cell r="D12">
            <v>21304432.082106009</v>
          </cell>
        </row>
        <row r="13">
          <cell r="D13">
            <v>9143468.1842089314</v>
          </cell>
        </row>
        <row r="14">
          <cell r="D14">
            <v>71665047.188028246</v>
          </cell>
        </row>
        <row r="15">
          <cell r="D15">
            <v>2477226.934077464</v>
          </cell>
        </row>
        <row r="16">
          <cell r="D16">
            <v>17389575.270693455</v>
          </cell>
        </row>
        <row r="17">
          <cell r="D17">
            <v>39655340.73927319</v>
          </cell>
        </row>
        <row r="18">
          <cell r="D18">
            <v>9793287.5930248406</v>
          </cell>
        </row>
        <row r="19">
          <cell r="D19">
            <v>4276513.0408179145</v>
          </cell>
        </row>
        <row r="23">
          <cell r="D23">
            <v>1718741.979730418</v>
          </cell>
        </row>
        <row r="24">
          <cell r="D24">
            <v>2900632.6784418295</v>
          </cell>
        </row>
        <row r="25">
          <cell r="D25">
            <v>2086699.1558641589</v>
          </cell>
        </row>
        <row r="26">
          <cell r="D26">
            <v>8518240.6149478927</v>
          </cell>
        </row>
        <row r="27">
          <cell r="D27">
            <v>6137628.4165687896</v>
          </cell>
        </row>
        <row r="28">
          <cell r="D28">
            <v>8224675.0510386387</v>
          </cell>
        </row>
        <row r="29">
          <cell r="D29">
            <v>2974219.0794475069</v>
          </cell>
        </row>
        <row r="30">
          <cell r="D30">
            <v>3909274.6286004377</v>
          </cell>
        </row>
        <row r="31">
          <cell r="D31">
            <v>3693123.3687319611</v>
          </cell>
        </row>
        <row r="32">
          <cell r="D32">
            <v>5563132.283104402</v>
          </cell>
        </row>
        <row r="33">
          <cell r="D33">
            <v>3446851.0059571527</v>
          </cell>
        </row>
        <row r="34">
          <cell r="D34">
            <v>18511579.150296338</v>
          </cell>
        </row>
        <row r="35">
          <cell r="D35">
            <v>2627805.7936254339</v>
          </cell>
        </row>
        <row r="36">
          <cell r="D36">
            <v>896589.74625130312</v>
          </cell>
        </row>
        <row r="37">
          <cell r="D37">
            <v>13770707.587283067</v>
          </cell>
        </row>
        <row r="38">
          <cell r="D38">
            <v>2314156.6646707999</v>
          </cell>
        </row>
        <row r="39">
          <cell r="D39">
            <v>5035804.9626811026</v>
          </cell>
        </row>
        <row r="40">
          <cell r="D40">
            <v>2579267.2847709395</v>
          </cell>
        </row>
        <row r="41">
          <cell r="D41">
            <v>4083989.3887362881</v>
          </cell>
        </row>
        <row r="42">
          <cell r="D42">
            <v>4282795.5586970337</v>
          </cell>
        </row>
        <row r="43">
          <cell r="D43">
            <v>2416180.5726137017</v>
          </cell>
        </row>
        <row r="44">
          <cell r="D44">
            <v>2523675.0490591354</v>
          </cell>
        </row>
        <row r="45">
          <cell r="D45">
            <v>2212342.7486859118</v>
          </cell>
        </row>
        <row r="46">
          <cell r="D46">
            <v>1837459.5043967108</v>
          </cell>
        </row>
        <row r="47">
          <cell r="D47">
            <v>2140203.3877801257</v>
          </cell>
        </row>
        <row r="48">
          <cell r="D48">
            <v>4879372.4956070445</v>
          </cell>
        </row>
        <row r="49">
          <cell r="D49">
            <v>14166911.142208725</v>
          </cell>
        </row>
        <row r="50">
          <cell r="D50">
            <v>3175363.8344342494</v>
          </cell>
        </row>
        <row r="51">
          <cell r="D51">
            <v>3099472.9189090421</v>
          </cell>
        </row>
        <row r="52">
          <cell r="D52">
            <v>3016799.7850949205</v>
          </cell>
        </row>
        <row r="53">
          <cell r="D53">
            <v>3822980.5116202496</v>
          </cell>
        </row>
        <row r="54">
          <cell r="D54">
            <v>17905596.972311419</v>
          </cell>
        </row>
        <row r="55">
          <cell r="D55">
            <v>3555590.9669409785</v>
          </cell>
        </row>
        <row r="56">
          <cell r="D56">
            <v>6072960.5421887459</v>
          </cell>
        </row>
        <row r="57">
          <cell r="D57">
            <v>2047968.1766068395</v>
          </cell>
        </row>
        <row r="58">
          <cell r="D58">
            <v>2582856.558794497</v>
          </cell>
        </row>
        <row r="59">
          <cell r="D59">
            <v>4652120.7692636168</v>
          </cell>
        </row>
        <row r="60">
          <cell r="D60">
            <v>1539148.4819499056</v>
          </cell>
        </row>
        <row r="61">
          <cell r="D61">
            <v>3547664.3072716095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C6" sqref="C6:C64"/>
    </sheetView>
  </sheetViews>
  <sheetFormatPr baseColWidth="10" defaultColWidth="9.7109375" defaultRowHeight="12" x14ac:dyDescent="0.2"/>
  <cols>
    <col min="1" max="1" width="5.140625" style="9" customWidth="1"/>
    <col min="2" max="2" width="27.5703125" style="9" bestFit="1" customWidth="1"/>
    <col min="3" max="3" width="12.28515625" style="16" customWidth="1"/>
    <col min="4" max="4" width="14.85546875" style="16" customWidth="1"/>
    <col min="5" max="5" width="14.28515625" style="16" customWidth="1"/>
    <col min="6" max="9" width="12.7109375" style="16" customWidth="1"/>
    <col min="10" max="10" width="13.42578125" style="16" customWidth="1"/>
    <col min="11" max="11" width="17.5703125" style="16" customWidth="1"/>
    <col min="12" max="12" width="14.42578125" style="16" customWidth="1"/>
    <col min="13" max="13" width="16.85546875" style="16" customWidth="1"/>
    <col min="14" max="14" width="15.7109375" style="16" customWidth="1"/>
    <col min="15" max="16384" width="9.7109375" style="16"/>
  </cols>
  <sheetData>
    <row r="1" spans="1:14" ht="19.5" customHeight="1" x14ac:dyDescent="0.2">
      <c r="C1" s="26" t="s">
        <v>58</v>
      </c>
      <c r="D1" s="26" t="s">
        <v>59</v>
      </c>
      <c r="E1" s="26" t="s">
        <v>60</v>
      </c>
      <c r="F1" s="26" t="s">
        <v>61</v>
      </c>
      <c r="G1" s="26" t="s">
        <v>62</v>
      </c>
      <c r="H1" s="26" t="s">
        <v>63</v>
      </c>
      <c r="I1" s="26" t="s">
        <v>64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</row>
    <row r="3" spans="1:14" ht="12.75" thickBot="1" x14ac:dyDescent="0.25">
      <c r="C3" s="16">
        <v>30595305</v>
      </c>
      <c r="D3" s="14">
        <v>30595304.763733342</v>
      </c>
      <c r="E3" s="14">
        <v>30595304.763733342</v>
      </c>
      <c r="F3" s="14">
        <v>30595304.763733342</v>
      </c>
      <c r="G3" s="14">
        <v>30595304.763733342</v>
      </c>
      <c r="H3" s="14">
        <v>30595304.763733342</v>
      </c>
      <c r="I3" s="14">
        <v>30595304.763733342</v>
      </c>
      <c r="J3" s="14">
        <v>30595304.763733342</v>
      </c>
      <c r="K3" s="14">
        <v>30595304.763733342</v>
      </c>
      <c r="L3" s="14">
        <v>30595304.763733342</v>
      </c>
      <c r="M3" s="14">
        <v>30595304.763733342</v>
      </c>
      <c r="N3" s="14">
        <v>30595304.763733342</v>
      </c>
    </row>
    <row r="4" spans="1:14" ht="22.5" customHeight="1" thickBot="1" x14ac:dyDescent="0.25">
      <c r="A4" s="9" t="s">
        <v>70</v>
      </c>
      <c r="B4" s="9" t="s">
        <v>0</v>
      </c>
      <c r="C4" s="41" t="s">
        <v>1</v>
      </c>
      <c r="D4" s="41" t="s">
        <v>1</v>
      </c>
      <c r="E4" s="41" t="s">
        <v>1</v>
      </c>
      <c r="F4" s="41" t="s">
        <v>1</v>
      </c>
      <c r="G4" s="41" t="s">
        <v>1</v>
      </c>
      <c r="H4" s="41" t="s">
        <v>1</v>
      </c>
      <c r="I4" s="41" t="s">
        <v>1</v>
      </c>
      <c r="J4" s="41" t="s">
        <v>1</v>
      </c>
      <c r="K4" s="41" t="s">
        <v>1</v>
      </c>
      <c r="L4" s="41" t="s">
        <v>1</v>
      </c>
      <c r="M4" s="41" t="s">
        <v>1</v>
      </c>
      <c r="N4" s="41" t="s">
        <v>1</v>
      </c>
    </row>
    <row r="5" spans="1:14" x14ac:dyDescent="0.2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2.75" thickBot="1" x14ac:dyDescent="0.25">
      <c r="B6" s="9" t="s">
        <v>2</v>
      </c>
      <c r="C6" s="16">
        <v>18357183</v>
      </c>
      <c r="D6" s="18">
        <v>18357182.858240005</v>
      </c>
      <c r="E6" s="18">
        <v>18357182.858240005</v>
      </c>
      <c r="F6" s="18">
        <v>18357182.858240005</v>
      </c>
      <c r="G6" s="18">
        <v>18357182.858240005</v>
      </c>
      <c r="H6" s="18">
        <v>18357182.858240005</v>
      </c>
      <c r="I6" s="18">
        <v>18357182.858240005</v>
      </c>
      <c r="J6" s="18">
        <v>18357182.858240005</v>
      </c>
      <c r="K6" s="18">
        <v>18357182.858240005</v>
      </c>
      <c r="L6" s="18">
        <v>18357182.858240005</v>
      </c>
      <c r="M6" s="18">
        <v>18357182.858240005</v>
      </c>
      <c r="N6" s="18">
        <v>18357182.858240005</v>
      </c>
    </row>
    <row r="7" spans="1:14" ht="12.75" thickTop="1" x14ac:dyDescent="0.2">
      <c r="A7" s="9">
        <v>17</v>
      </c>
      <c r="B7" s="16" t="s">
        <v>71</v>
      </c>
      <c r="C7" s="68">
        <v>1657938</v>
      </c>
      <c r="D7" s="17">
        <v>1657938.2811317928</v>
      </c>
      <c r="E7" s="46">
        <v>1657938.2811317928</v>
      </c>
      <c r="F7" s="39">
        <v>1747649.5188214828</v>
      </c>
      <c r="G7" s="49">
        <v>1747649.5188214828</v>
      </c>
      <c r="H7" s="1">
        <v>1747649.5188214828</v>
      </c>
      <c r="I7" s="35">
        <v>1756157.2858732045</v>
      </c>
      <c r="J7" s="53">
        <v>1756157.2858732045</v>
      </c>
      <c r="K7" s="10">
        <v>1756157.2858732045</v>
      </c>
      <c r="L7" s="19">
        <v>1756157.2858732045</v>
      </c>
      <c r="M7" s="5">
        <v>1755948.5904812524</v>
      </c>
      <c r="N7" s="12">
        <v>1755948.5904812524</v>
      </c>
    </row>
    <row r="8" spans="1:14" ht="12.75" x14ac:dyDescent="0.2">
      <c r="A8" s="21">
        <v>19</v>
      </c>
      <c r="B8" s="16" t="s">
        <v>72</v>
      </c>
      <c r="C8" s="68">
        <v>506731</v>
      </c>
      <c r="D8" s="42">
        <v>506731.01172189694</v>
      </c>
      <c r="E8" s="13">
        <v>506731.01172189694</v>
      </c>
      <c r="F8" s="54">
        <v>506731.01172189694</v>
      </c>
      <c r="G8" s="52">
        <v>506731.01172189694</v>
      </c>
      <c r="H8" s="29">
        <v>506731.01172189694</v>
      </c>
      <c r="I8" s="33">
        <v>506731.01172189694</v>
      </c>
      <c r="J8" s="7">
        <v>506731.01172189694</v>
      </c>
      <c r="K8" s="38">
        <v>506731.01172189694</v>
      </c>
      <c r="L8" s="40">
        <v>506731.01172189694</v>
      </c>
      <c r="M8" s="22">
        <v>506731.01172189694</v>
      </c>
      <c r="N8" s="34">
        <v>506731.01172189694</v>
      </c>
    </row>
    <row r="9" spans="1:14" ht="12.75" x14ac:dyDescent="0.2">
      <c r="A9" s="21">
        <v>30</v>
      </c>
      <c r="B9" s="16" t="s">
        <v>73</v>
      </c>
      <c r="C9" s="68">
        <v>657493</v>
      </c>
      <c r="D9" s="42">
        <v>657493.33034386707</v>
      </c>
      <c r="E9" s="13">
        <v>657493.33034386707</v>
      </c>
      <c r="F9" s="54">
        <v>664081.0716468828</v>
      </c>
      <c r="G9" s="52">
        <v>664081.0716468828</v>
      </c>
      <c r="H9" s="29">
        <v>664081.0716468828</v>
      </c>
      <c r="I9" s="33">
        <v>681265.26400990319</v>
      </c>
      <c r="J9" s="7">
        <v>681265.26400990319</v>
      </c>
      <c r="K9" s="38">
        <v>681265.26400990319</v>
      </c>
      <c r="L9" s="40">
        <v>681265.26400990319</v>
      </c>
      <c r="M9" s="22">
        <v>681162.14812666457</v>
      </c>
      <c r="N9" s="34">
        <v>681162.14812666457</v>
      </c>
    </row>
    <row r="10" spans="1:14" x14ac:dyDescent="0.2">
      <c r="A10" s="9">
        <v>33</v>
      </c>
      <c r="B10" s="16" t="s">
        <v>74</v>
      </c>
      <c r="C10" s="68">
        <v>1103426</v>
      </c>
      <c r="D10" s="42">
        <v>1103426.0101615964</v>
      </c>
      <c r="E10" s="13">
        <v>1103426.0101615964</v>
      </c>
      <c r="F10" s="54">
        <v>1038180.3410394179</v>
      </c>
      <c r="G10" s="52">
        <v>1038180.3410394179</v>
      </c>
      <c r="H10" s="29">
        <v>1038180.3410394179</v>
      </c>
      <c r="I10" s="33">
        <v>972948.9094009496</v>
      </c>
      <c r="J10" s="7">
        <v>972948.9094009496</v>
      </c>
      <c r="K10" s="38">
        <v>972948.9094009496</v>
      </c>
      <c r="L10" s="40">
        <v>972948.9094009496</v>
      </c>
      <c r="M10" s="22">
        <v>972913.94863974291</v>
      </c>
      <c r="N10" s="34">
        <v>972913.94863974291</v>
      </c>
    </row>
    <row r="11" spans="1:14" x14ac:dyDescent="0.2">
      <c r="A11" s="9">
        <v>28</v>
      </c>
      <c r="B11" s="16" t="s">
        <v>75</v>
      </c>
      <c r="C11" s="68">
        <v>1775369</v>
      </c>
      <c r="D11" s="42">
        <v>1775369.3401755008</v>
      </c>
      <c r="E11" s="13">
        <v>1775369.3401755008</v>
      </c>
      <c r="F11" s="54">
        <v>1558806.9493615592</v>
      </c>
      <c r="G11" s="52">
        <v>1558806.9493615592</v>
      </c>
      <c r="H11" s="29">
        <v>1558806.9493615592</v>
      </c>
      <c r="I11" s="33">
        <v>1535740.2453977177</v>
      </c>
      <c r="J11" s="7">
        <v>1535740.2453977177</v>
      </c>
      <c r="K11" s="38">
        <v>1535740.2453977177</v>
      </c>
      <c r="L11" s="40">
        <v>1535740.2453977177</v>
      </c>
      <c r="M11" s="22">
        <v>1535731.937200024</v>
      </c>
      <c r="N11" s="34">
        <v>1535731.937200024</v>
      </c>
    </row>
    <row r="12" spans="1:14" x14ac:dyDescent="0.2">
      <c r="A12" s="9">
        <v>42</v>
      </c>
      <c r="B12" s="16" t="s">
        <v>76</v>
      </c>
      <c r="C12" s="68">
        <v>761956</v>
      </c>
      <c r="D12" s="42">
        <v>761955.68201741099</v>
      </c>
      <c r="E12" s="13">
        <v>761955.68201741099</v>
      </c>
      <c r="F12" s="54">
        <v>761975.82836870395</v>
      </c>
      <c r="G12" s="52">
        <v>761975.82836870395</v>
      </c>
      <c r="H12" s="29">
        <v>761975.82836870395</v>
      </c>
      <c r="I12" s="33">
        <v>804623.34810626565</v>
      </c>
      <c r="J12" s="7">
        <v>804623.34810626565</v>
      </c>
      <c r="K12" s="38">
        <v>804623.34810626565</v>
      </c>
      <c r="L12" s="40">
        <v>804623.34810626565</v>
      </c>
      <c r="M12" s="22">
        <v>804621.23300064169</v>
      </c>
      <c r="N12" s="34">
        <v>804621.23300064169</v>
      </c>
    </row>
    <row r="13" spans="1:14" x14ac:dyDescent="0.2">
      <c r="A13" s="9">
        <v>70</v>
      </c>
      <c r="B13" s="16" t="s">
        <v>77</v>
      </c>
      <c r="C13" s="68">
        <v>5972087</v>
      </c>
      <c r="D13" s="42">
        <v>5972087.2656690208</v>
      </c>
      <c r="E13" s="13">
        <v>5972087.2656690208</v>
      </c>
      <c r="F13" s="54">
        <v>6108057.6782602808</v>
      </c>
      <c r="G13" s="52">
        <v>6108057.6782602808</v>
      </c>
      <c r="H13" s="29">
        <v>6108057.6782602808</v>
      </c>
      <c r="I13" s="33">
        <v>6117332.768945355</v>
      </c>
      <c r="J13" s="7">
        <v>6117332.768945355</v>
      </c>
      <c r="K13" s="38">
        <v>6117332.768945355</v>
      </c>
      <c r="L13" s="40">
        <v>6117332.768945355</v>
      </c>
      <c r="M13" s="22">
        <v>6117275.5081844656</v>
      </c>
      <c r="N13" s="34">
        <v>6117275.5081844656</v>
      </c>
    </row>
    <row r="14" spans="1:14" x14ac:dyDescent="0.2">
      <c r="A14" s="9">
        <v>55</v>
      </c>
      <c r="B14" s="16" t="s">
        <v>78</v>
      </c>
      <c r="C14" s="68">
        <v>206436</v>
      </c>
      <c r="D14" s="42">
        <v>206435.57783978866</v>
      </c>
      <c r="E14" s="13">
        <v>206435.57783978866</v>
      </c>
      <c r="F14" s="54">
        <v>220882.97001617646</v>
      </c>
      <c r="G14" s="52">
        <v>220882.97001617646</v>
      </c>
      <c r="H14" s="29">
        <v>220882.97001617646</v>
      </c>
      <c r="I14" s="33">
        <v>226391.78595775529</v>
      </c>
      <c r="J14" s="7">
        <v>226391.78595775529</v>
      </c>
      <c r="K14" s="38">
        <v>226391.78595775529</v>
      </c>
      <c r="L14" s="40">
        <v>226391.78595775529</v>
      </c>
      <c r="M14" s="22">
        <v>226538.45611605572</v>
      </c>
      <c r="N14" s="34">
        <v>226538.45611605572</v>
      </c>
    </row>
    <row r="15" spans="1:14" x14ac:dyDescent="0.2">
      <c r="A15" s="9">
        <v>58</v>
      </c>
      <c r="B15" s="16" t="s">
        <v>79</v>
      </c>
      <c r="C15" s="68">
        <v>1449131</v>
      </c>
      <c r="D15" s="42">
        <v>1449131.2725577878</v>
      </c>
      <c r="E15" s="13">
        <v>1449131.2725577878</v>
      </c>
      <c r="F15" s="54">
        <v>1613079.0064867327</v>
      </c>
      <c r="G15" s="52">
        <v>1613079.0064867327</v>
      </c>
      <c r="H15" s="29">
        <v>1613079.0064867327</v>
      </c>
      <c r="I15" s="33">
        <v>1602668.237783445</v>
      </c>
      <c r="J15" s="7">
        <v>1602668.237783445</v>
      </c>
      <c r="K15" s="38">
        <v>1602668.237783445</v>
      </c>
      <c r="L15" s="40">
        <v>1602668.237783445</v>
      </c>
      <c r="M15" s="22">
        <v>1602650.0478666343</v>
      </c>
      <c r="N15" s="34">
        <v>1602650.0478666343</v>
      </c>
    </row>
    <row r="16" spans="1:14" x14ac:dyDescent="0.2">
      <c r="A16" s="9">
        <v>31</v>
      </c>
      <c r="B16" s="16" t="s">
        <v>80</v>
      </c>
      <c r="C16" s="68">
        <v>3304612</v>
      </c>
      <c r="D16" s="42">
        <v>3304611.7282727659</v>
      </c>
      <c r="E16" s="13">
        <v>3304611.7282727659</v>
      </c>
      <c r="F16" s="54">
        <v>3114204.6363498364</v>
      </c>
      <c r="G16" s="52">
        <v>3114204.6363498364</v>
      </c>
      <c r="H16" s="29">
        <v>3114204.6363498364</v>
      </c>
      <c r="I16" s="33">
        <v>3116911.0467932508</v>
      </c>
      <c r="J16" s="7">
        <v>3116911.0467932508</v>
      </c>
      <c r="K16" s="38">
        <v>3116911.0467932508</v>
      </c>
      <c r="L16" s="40">
        <v>3116911.0467932508</v>
      </c>
      <c r="M16" s="22">
        <v>3116858.5835456699</v>
      </c>
      <c r="N16" s="34">
        <v>3116858.5835456699</v>
      </c>
    </row>
    <row r="17" spans="1:14" x14ac:dyDescent="0.2">
      <c r="A17" s="9">
        <v>57</v>
      </c>
      <c r="B17" s="16" t="s">
        <v>81</v>
      </c>
      <c r="C17" s="68">
        <v>816107</v>
      </c>
      <c r="D17" s="42">
        <v>816107.29941873671</v>
      </c>
      <c r="E17" s="13">
        <v>816107.29941873671</v>
      </c>
      <c r="F17" s="54">
        <v>816967.55660824245</v>
      </c>
      <c r="G17" s="52">
        <v>816967.55660824245</v>
      </c>
      <c r="H17" s="29">
        <v>816967.55660824245</v>
      </c>
      <c r="I17" s="33">
        <v>818467.33603432274</v>
      </c>
      <c r="J17" s="7">
        <v>818467.33603432274</v>
      </c>
      <c r="K17" s="38">
        <v>818467.33603432274</v>
      </c>
      <c r="L17" s="40">
        <v>818467.33603432274</v>
      </c>
      <c r="M17" s="22">
        <v>818888.9604537799</v>
      </c>
      <c r="N17" s="34">
        <v>818888.9604537799</v>
      </c>
    </row>
    <row r="18" spans="1:14" x14ac:dyDescent="0.2">
      <c r="A18" s="9">
        <v>56</v>
      </c>
      <c r="B18" s="16" t="s">
        <v>82</v>
      </c>
      <c r="C18" s="68">
        <v>356376</v>
      </c>
      <c r="D18" s="42">
        <v>356376.08673482621</v>
      </c>
      <c r="E18" s="13">
        <v>356376.08673482621</v>
      </c>
      <c r="F18" s="54">
        <v>414186.79093214311</v>
      </c>
      <c r="G18" s="52">
        <v>414186.79093214311</v>
      </c>
      <c r="H18" s="29">
        <v>414186.79093214311</v>
      </c>
      <c r="I18" s="33">
        <v>426405.28149865445</v>
      </c>
      <c r="J18" s="7">
        <v>426405.28149865445</v>
      </c>
      <c r="K18" s="38">
        <v>426405.28149865445</v>
      </c>
      <c r="L18" s="40">
        <v>426405.28149865445</v>
      </c>
      <c r="M18" s="22">
        <v>426311.16209959844</v>
      </c>
      <c r="N18" s="34">
        <v>426311.16209959844</v>
      </c>
    </row>
    <row r="19" spans="1:14" ht="12.75" thickBot="1" x14ac:dyDescent="0.25">
      <c r="B19" s="9" t="s">
        <v>15</v>
      </c>
      <c r="C19" s="56">
        <f>SUM(C6:C18)</f>
        <v>36924845</v>
      </c>
      <c r="D19" s="8">
        <v>18567662.88604499</v>
      </c>
      <c r="E19" s="6">
        <v>18567662.88604499</v>
      </c>
      <c r="F19" s="2">
        <v>18564803.359613352</v>
      </c>
      <c r="G19" s="31">
        <v>18564803.359613352</v>
      </c>
      <c r="H19" s="37">
        <v>18564803.359613352</v>
      </c>
      <c r="I19" s="20">
        <v>18565642.521522727</v>
      </c>
      <c r="J19" s="23">
        <v>18565642.521522727</v>
      </c>
      <c r="K19" s="48">
        <v>18565642.521522727</v>
      </c>
      <c r="L19" s="4">
        <v>18565642.521522727</v>
      </c>
      <c r="M19" s="25">
        <v>18565631.58743643</v>
      </c>
      <c r="N19" s="28">
        <v>18565631.58743643</v>
      </c>
    </row>
    <row r="20" spans="1:14" ht="12.75" thickTop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 ht="12.75" thickBot="1" x14ac:dyDescent="0.25">
      <c r="B21" s="9" t="s">
        <v>16</v>
      </c>
      <c r="C21" s="16">
        <v>12238122</v>
      </c>
      <c r="D21" s="36">
        <v>12238121.905493338</v>
      </c>
      <c r="E21" s="15">
        <v>12238121.905493338</v>
      </c>
      <c r="F21" s="24">
        <v>12238121.905493338</v>
      </c>
      <c r="G21" s="27">
        <v>12238121.905493338</v>
      </c>
      <c r="H21" s="11">
        <v>12238121.905493338</v>
      </c>
      <c r="I21" s="32">
        <v>12238121.905493338</v>
      </c>
      <c r="J21" s="3">
        <v>12238121.905493338</v>
      </c>
      <c r="K21" s="30">
        <v>12238121.905493338</v>
      </c>
      <c r="L21" s="44">
        <v>12238121.905493338</v>
      </c>
      <c r="M21" s="51">
        <v>12238121.905493338</v>
      </c>
      <c r="N21" s="45">
        <v>12238121.905493338</v>
      </c>
    </row>
    <row r="22" spans="1:14" ht="12.75" thickTop="1" x14ac:dyDescent="0.2">
      <c r="A22" s="9">
        <v>15</v>
      </c>
      <c r="B22" s="16" t="s">
        <v>83</v>
      </c>
      <c r="C22" s="68">
        <v>143228</v>
      </c>
      <c r="D22" s="17">
        <v>143228.49831086816</v>
      </c>
      <c r="E22" s="46">
        <v>143228.49831086816</v>
      </c>
      <c r="F22" s="39">
        <v>143228.49831086816</v>
      </c>
      <c r="G22" s="49">
        <v>143228.49831086816</v>
      </c>
      <c r="H22" s="1">
        <v>143228.49831086816</v>
      </c>
      <c r="I22" s="35">
        <v>147514.03478183137</v>
      </c>
      <c r="J22" s="53">
        <v>147514.03478183137</v>
      </c>
      <c r="K22" s="10">
        <v>147514.03478183137</v>
      </c>
      <c r="L22" s="19">
        <v>147514.03478183137</v>
      </c>
      <c r="M22" s="5">
        <v>147503.57520304932</v>
      </c>
      <c r="N22" s="12">
        <v>147503.57520304932</v>
      </c>
    </row>
    <row r="23" spans="1:14" ht="12.75" x14ac:dyDescent="0.2">
      <c r="A23" s="21">
        <v>11</v>
      </c>
      <c r="B23" s="16" t="s">
        <v>84</v>
      </c>
      <c r="C23" s="68">
        <v>241719</v>
      </c>
      <c r="D23" s="42">
        <v>241719.38987015246</v>
      </c>
      <c r="E23" s="13">
        <v>241719.38987015246</v>
      </c>
      <c r="F23" s="54">
        <v>241719.38987015246</v>
      </c>
      <c r="G23" s="52">
        <v>241719.38987015246</v>
      </c>
      <c r="H23" s="29">
        <v>241719.38987015246</v>
      </c>
      <c r="I23" s="33">
        <v>241719.38987015246</v>
      </c>
      <c r="J23" s="7">
        <v>241719.38987015246</v>
      </c>
      <c r="K23" s="38">
        <v>241719.38987015246</v>
      </c>
      <c r="L23" s="40">
        <v>241719.38987015246</v>
      </c>
      <c r="M23" s="22">
        <v>241719.38987015246</v>
      </c>
      <c r="N23" s="34">
        <v>241719.38987015246</v>
      </c>
    </row>
    <row r="24" spans="1:14" ht="12.75" x14ac:dyDescent="0.2">
      <c r="A24" s="21">
        <v>12</v>
      </c>
      <c r="B24" s="16" t="s">
        <v>108</v>
      </c>
      <c r="C24" s="68">
        <v>173892</v>
      </c>
      <c r="D24" s="42">
        <v>173891.59632201324</v>
      </c>
      <c r="E24" s="13">
        <v>173891.59632201324</v>
      </c>
      <c r="F24" s="54">
        <v>173891.59632201324</v>
      </c>
      <c r="G24" s="52">
        <v>173891.59632201324</v>
      </c>
      <c r="H24" s="29">
        <v>173891.59632201324</v>
      </c>
      <c r="I24" s="33">
        <v>194421.23796308666</v>
      </c>
      <c r="J24" s="7">
        <v>194421.23796308666</v>
      </c>
      <c r="K24" s="38">
        <v>194421.23796308666</v>
      </c>
      <c r="L24" s="40">
        <v>194421.23796308666</v>
      </c>
      <c r="M24" s="22">
        <v>194377.26055952048</v>
      </c>
      <c r="N24" s="34">
        <v>194377.26055952048</v>
      </c>
    </row>
    <row r="25" spans="1:14" ht="12.75" x14ac:dyDescent="0.2">
      <c r="A25" s="21">
        <v>13</v>
      </c>
      <c r="B25" s="16" t="s">
        <v>85</v>
      </c>
      <c r="C25" s="68">
        <v>709853</v>
      </c>
      <c r="D25" s="42">
        <v>709853.3845789911</v>
      </c>
      <c r="E25" s="13">
        <v>709853.3845789911</v>
      </c>
      <c r="F25" s="54">
        <v>709853.3845789911</v>
      </c>
      <c r="G25" s="52">
        <v>709853.3845789911</v>
      </c>
      <c r="H25" s="29">
        <v>709853.3845789911</v>
      </c>
      <c r="I25" s="33">
        <v>709853.3845789911</v>
      </c>
      <c r="J25" s="7">
        <v>709853.3845789911</v>
      </c>
      <c r="K25" s="38">
        <v>709853.3845789911</v>
      </c>
      <c r="L25" s="40">
        <v>709853.3845789911</v>
      </c>
      <c r="M25" s="22">
        <v>709853.3845789911</v>
      </c>
      <c r="N25" s="34">
        <v>709853.3845789911</v>
      </c>
    </row>
    <row r="26" spans="1:14" ht="12.75" x14ac:dyDescent="0.2">
      <c r="A26" s="21">
        <v>14</v>
      </c>
      <c r="B26" s="16" t="s">
        <v>86</v>
      </c>
      <c r="C26" s="68">
        <v>511469</v>
      </c>
      <c r="D26" s="42">
        <v>511469.03471406578</v>
      </c>
      <c r="E26" s="13">
        <v>511469.03471406578</v>
      </c>
      <c r="F26" s="54">
        <v>511469.03471406578</v>
      </c>
      <c r="G26" s="52">
        <v>511469.03471406578</v>
      </c>
      <c r="H26" s="29">
        <v>511469.03471406578</v>
      </c>
      <c r="I26" s="33">
        <v>511469.03471406578</v>
      </c>
      <c r="J26" s="7">
        <v>511469.03471406578</v>
      </c>
      <c r="K26" s="38">
        <v>511469.03471406578</v>
      </c>
      <c r="L26" s="40">
        <v>511469.03471406578</v>
      </c>
      <c r="M26" s="22">
        <v>511469.03471406578</v>
      </c>
      <c r="N26" s="34">
        <v>511469.03471406578</v>
      </c>
    </row>
    <row r="27" spans="1:14" ht="12.75" x14ac:dyDescent="0.2">
      <c r="A27" s="21">
        <v>16</v>
      </c>
      <c r="B27" s="16" t="s">
        <v>87</v>
      </c>
      <c r="C27" s="68">
        <v>685390</v>
      </c>
      <c r="D27" s="42">
        <v>685389.58758655319</v>
      </c>
      <c r="E27" s="13">
        <v>685389.58758655319</v>
      </c>
      <c r="F27" s="54">
        <v>685389.58758655319</v>
      </c>
      <c r="G27" s="52">
        <v>685389.58758655319</v>
      </c>
      <c r="H27" s="29">
        <v>685389.58758655319</v>
      </c>
      <c r="I27" s="33">
        <v>685389.58758655319</v>
      </c>
      <c r="J27" s="7">
        <v>685389.58758655319</v>
      </c>
      <c r="K27" s="38">
        <v>685389.58758655319</v>
      </c>
      <c r="L27" s="40">
        <v>685389.58758655319</v>
      </c>
      <c r="M27" s="22">
        <v>685389.58758655319</v>
      </c>
      <c r="N27" s="34">
        <v>685389.58758655319</v>
      </c>
    </row>
    <row r="28" spans="1:14" ht="12.75" x14ac:dyDescent="0.2">
      <c r="A28" s="21">
        <v>18</v>
      </c>
      <c r="B28" s="16" t="s">
        <v>88</v>
      </c>
      <c r="C28" s="68">
        <v>247852</v>
      </c>
      <c r="D28" s="42">
        <v>247851.5899539589</v>
      </c>
      <c r="E28" s="13">
        <v>247851.5899539589</v>
      </c>
      <c r="F28" s="54">
        <v>247851.5899539589</v>
      </c>
      <c r="G28" s="52">
        <v>247851.5899539589</v>
      </c>
      <c r="H28" s="29">
        <v>247851.5899539589</v>
      </c>
      <c r="I28" s="33">
        <v>247851.5899539589</v>
      </c>
      <c r="J28" s="7">
        <v>247851.5899539589</v>
      </c>
      <c r="K28" s="38">
        <v>247851.5899539589</v>
      </c>
      <c r="L28" s="40">
        <v>247851.5899539589</v>
      </c>
      <c r="M28" s="22">
        <v>247851.5899539589</v>
      </c>
      <c r="N28" s="34">
        <v>247851.5899539589</v>
      </c>
    </row>
    <row r="29" spans="1:14" x14ac:dyDescent="0.2">
      <c r="A29" s="9">
        <v>20</v>
      </c>
      <c r="B29" s="16" t="s">
        <v>89</v>
      </c>
      <c r="C29" s="68">
        <v>325773</v>
      </c>
      <c r="D29" s="42">
        <v>325772.88571670314</v>
      </c>
      <c r="E29" s="13">
        <v>325772.88571670314</v>
      </c>
      <c r="F29" s="54">
        <v>311065.28686219174</v>
      </c>
      <c r="G29" s="52">
        <v>311065.28686219174</v>
      </c>
      <c r="H29" s="29">
        <v>311065.28686219174</v>
      </c>
      <c r="I29" s="33">
        <v>387286.07587804442</v>
      </c>
      <c r="J29" s="7">
        <v>387286.07587804442</v>
      </c>
      <c r="K29" s="38">
        <v>387286.07587804442</v>
      </c>
      <c r="L29" s="40">
        <v>387286.07587804442</v>
      </c>
      <c r="M29" s="22">
        <v>387371.27174277807</v>
      </c>
      <c r="N29" s="34">
        <v>387371.27174277807</v>
      </c>
    </row>
    <row r="30" spans="1:14" x14ac:dyDescent="0.2">
      <c r="A30" s="9">
        <v>23</v>
      </c>
      <c r="B30" s="16" t="s">
        <v>90</v>
      </c>
      <c r="C30" s="68">
        <v>307760</v>
      </c>
      <c r="D30" s="42">
        <v>307760.28072766343</v>
      </c>
      <c r="E30" s="13">
        <v>307760.28072766343</v>
      </c>
      <c r="F30" s="54">
        <v>307760.28072766343</v>
      </c>
      <c r="G30" s="52">
        <v>307760.28072766343</v>
      </c>
      <c r="H30" s="29">
        <v>307760.28072766343</v>
      </c>
      <c r="I30" s="33">
        <v>307760.28072766343</v>
      </c>
      <c r="J30" s="7">
        <v>307760.28072766343</v>
      </c>
      <c r="K30" s="38">
        <v>307760.28072766343</v>
      </c>
      <c r="L30" s="40">
        <v>307760.28072766343</v>
      </c>
      <c r="M30" s="22">
        <v>307760.28072766343</v>
      </c>
      <c r="N30" s="34">
        <v>307760.28072766343</v>
      </c>
    </row>
    <row r="31" spans="1:14" x14ac:dyDescent="0.2">
      <c r="A31" s="9">
        <v>21</v>
      </c>
      <c r="B31" s="16" t="s">
        <v>91</v>
      </c>
      <c r="C31" s="68">
        <v>463594</v>
      </c>
      <c r="D31" s="42">
        <v>463594.35692536685</v>
      </c>
      <c r="E31" s="13">
        <v>463594.35692536685</v>
      </c>
      <c r="F31" s="54">
        <v>463594.35692536685</v>
      </c>
      <c r="G31" s="52">
        <v>463594.35692536685</v>
      </c>
      <c r="H31" s="29">
        <v>463594.35692536685</v>
      </c>
      <c r="I31" s="33">
        <v>463594.35692536685</v>
      </c>
      <c r="J31" s="7">
        <v>463594.35692536685</v>
      </c>
      <c r="K31" s="38">
        <v>463594.35692536685</v>
      </c>
      <c r="L31" s="40">
        <v>463594.35692536685</v>
      </c>
      <c r="M31" s="22">
        <v>463594.35692536685</v>
      </c>
      <c r="N31" s="34">
        <v>463594.35692536685</v>
      </c>
    </row>
    <row r="32" spans="1:14" x14ac:dyDescent="0.2">
      <c r="A32" s="9">
        <v>22</v>
      </c>
      <c r="B32" s="16" t="s">
        <v>92</v>
      </c>
      <c r="C32" s="68">
        <v>287238</v>
      </c>
      <c r="D32" s="42">
        <v>287237.58382976271</v>
      </c>
      <c r="E32" s="13">
        <v>287237.58382976271</v>
      </c>
      <c r="F32" s="54">
        <v>271782.81640051084</v>
      </c>
      <c r="G32" s="52">
        <v>271782.81640051084</v>
      </c>
      <c r="H32" s="29">
        <v>271782.81640051084</v>
      </c>
      <c r="I32" s="33">
        <v>306389.13524012291</v>
      </c>
      <c r="J32" s="7">
        <v>306389.13524012291</v>
      </c>
      <c r="K32" s="38">
        <v>306389.13524012291</v>
      </c>
      <c r="L32" s="40">
        <v>306389.13524012291</v>
      </c>
      <c r="M32" s="22">
        <v>306142.56601304928</v>
      </c>
      <c r="N32" s="34">
        <v>306142.56601304928</v>
      </c>
    </row>
    <row r="33" spans="1:14" x14ac:dyDescent="0.2">
      <c r="A33" s="9">
        <v>25</v>
      </c>
      <c r="B33" s="16" t="s">
        <v>93</v>
      </c>
      <c r="C33" s="68">
        <v>1542632</v>
      </c>
      <c r="D33" s="42">
        <v>1542631.5958580282</v>
      </c>
      <c r="E33" s="13">
        <v>1542631.5958580282</v>
      </c>
      <c r="F33" s="54">
        <v>1542631.5958580282</v>
      </c>
      <c r="G33" s="52">
        <v>1542631.5958580282</v>
      </c>
      <c r="H33" s="29">
        <v>1542631.5958580282</v>
      </c>
      <c r="I33" s="33">
        <v>1629648.2645851886</v>
      </c>
      <c r="J33" s="7">
        <v>1629648.2645851886</v>
      </c>
      <c r="K33" s="38">
        <v>1629648.2645851886</v>
      </c>
      <c r="L33" s="40">
        <v>1629648.2645851886</v>
      </c>
      <c r="M33" s="22">
        <v>1628626.8929398805</v>
      </c>
      <c r="N33" s="34">
        <v>1628626.8929398805</v>
      </c>
    </row>
    <row r="34" spans="1:14" x14ac:dyDescent="0.2">
      <c r="A34" s="9">
        <v>27</v>
      </c>
      <c r="B34" s="16" t="s">
        <v>94</v>
      </c>
      <c r="C34" s="68">
        <v>218984</v>
      </c>
      <c r="D34" s="42">
        <v>218983.81613545283</v>
      </c>
      <c r="E34" s="13">
        <v>218983.81613545283</v>
      </c>
      <c r="F34" s="54">
        <v>218983.81613545283</v>
      </c>
      <c r="G34" s="52">
        <v>218983.81613545283</v>
      </c>
      <c r="H34" s="29">
        <v>218983.81613545283</v>
      </c>
      <c r="I34" s="33">
        <v>218983.81613545283</v>
      </c>
      <c r="J34" s="7">
        <v>218983.81613545283</v>
      </c>
      <c r="K34" s="38">
        <v>218983.81613545283</v>
      </c>
      <c r="L34" s="40">
        <v>218983.81613545283</v>
      </c>
      <c r="M34" s="22">
        <v>218983.81613545283</v>
      </c>
      <c r="N34" s="34">
        <v>218983.81613545283</v>
      </c>
    </row>
    <row r="35" spans="1:14" x14ac:dyDescent="0.2">
      <c r="A35" s="9">
        <v>26</v>
      </c>
      <c r="B35" s="16" t="s">
        <v>95</v>
      </c>
      <c r="C35" s="68">
        <v>74716</v>
      </c>
      <c r="D35" s="42">
        <v>74715.812187608593</v>
      </c>
      <c r="E35" s="13">
        <v>74715.812187608593</v>
      </c>
      <c r="F35" s="54">
        <v>74715.812187608593</v>
      </c>
      <c r="G35" s="52">
        <v>74715.812187608593</v>
      </c>
      <c r="H35" s="29">
        <v>74715.812187608593</v>
      </c>
      <c r="I35" s="33">
        <v>145008.25341137024</v>
      </c>
      <c r="J35" s="7">
        <v>145008.25341137024</v>
      </c>
      <c r="K35" s="38">
        <v>145008.25341137024</v>
      </c>
      <c r="L35" s="40">
        <v>145008.25341137024</v>
      </c>
      <c r="M35" s="22">
        <v>144998.8323951909</v>
      </c>
      <c r="N35" s="34">
        <v>144998.8323951909</v>
      </c>
    </row>
    <row r="36" spans="1:14" x14ac:dyDescent="0.2">
      <c r="A36" s="9">
        <v>29</v>
      </c>
      <c r="B36" s="16" t="s">
        <v>96</v>
      </c>
      <c r="C36" s="68">
        <v>1147559</v>
      </c>
      <c r="D36" s="42">
        <v>1147558.9656069223</v>
      </c>
      <c r="E36" s="13">
        <v>1147558.9656069223</v>
      </c>
      <c r="F36" s="54">
        <v>1147558.9656069223</v>
      </c>
      <c r="G36" s="52">
        <v>1147558.9656069223</v>
      </c>
      <c r="H36" s="29">
        <v>1147558.9656069223</v>
      </c>
      <c r="I36" s="33">
        <v>1147558.9656069223</v>
      </c>
      <c r="J36" s="7">
        <v>1147558.9656069223</v>
      </c>
      <c r="K36" s="38">
        <v>1147558.9656069223</v>
      </c>
      <c r="L36" s="40">
        <v>1147558.9656069223</v>
      </c>
      <c r="M36" s="22">
        <v>1147558.9656069223</v>
      </c>
      <c r="N36" s="34">
        <v>1147558.9656069223</v>
      </c>
    </row>
    <row r="37" spans="1:14" x14ac:dyDescent="0.2">
      <c r="A37" s="9">
        <v>32</v>
      </c>
      <c r="B37" s="16" t="s">
        <v>97</v>
      </c>
      <c r="C37" s="68">
        <v>192846</v>
      </c>
      <c r="D37" s="42">
        <v>192846.38872256665</v>
      </c>
      <c r="E37" s="13">
        <v>192846.38872256665</v>
      </c>
      <c r="F37" s="54">
        <v>192846.38872256665</v>
      </c>
      <c r="G37" s="52">
        <v>192846.38872256665</v>
      </c>
      <c r="H37" s="29">
        <v>192846.38872256665</v>
      </c>
      <c r="I37" s="33">
        <v>193846.91393252011</v>
      </c>
      <c r="J37" s="7">
        <v>193846.91393252011</v>
      </c>
      <c r="K37" s="38">
        <v>193846.91393252011</v>
      </c>
      <c r="L37" s="40">
        <v>193846.91393252011</v>
      </c>
      <c r="M37" s="22">
        <v>193709.84147911237</v>
      </c>
      <c r="N37" s="34">
        <v>193709.84147911237</v>
      </c>
    </row>
    <row r="38" spans="1:14" x14ac:dyDescent="0.2">
      <c r="A38" s="9">
        <v>34</v>
      </c>
      <c r="B38" s="16" t="s">
        <v>98</v>
      </c>
      <c r="C38" s="68">
        <v>419650</v>
      </c>
      <c r="D38" s="42">
        <v>419650.41355675855</v>
      </c>
      <c r="E38" s="13">
        <v>419650.41355675855</v>
      </c>
      <c r="F38" s="54">
        <v>419650.41355675855</v>
      </c>
      <c r="G38" s="52">
        <v>419650.41355675855</v>
      </c>
      <c r="H38" s="29">
        <v>419650.41355675855</v>
      </c>
      <c r="I38" s="33">
        <v>419650.41355675855</v>
      </c>
      <c r="J38" s="7">
        <v>419650.41355675855</v>
      </c>
      <c r="K38" s="38">
        <v>419650.41355675855</v>
      </c>
      <c r="L38" s="40">
        <v>419650.41355675855</v>
      </c>
      <c r="M38" s="22">
        <v>419650.41355675855</v>
      </c>
      <c r="N38" s="34">
        <v>419650.41355675855</v>
      </c>
    </row>
    <row r="39" spans="1:14" x14ac:dyDescent="0.2">
      <c r="A39" s="9">
        <v>35</v>
      </c>
      <c r="B39" s="16" t="s">
        <v>99</v>
      </c>
      <c r="C39" s="68">
        <v>214939</v>
      </c>
      <c r="D39" s="42">
        <v>214938.94039757829</v>
      </c>
      <c r="E39" s="13">
        <v>214938.94039757829</v>
      </c>
      <c r="F39" s="54">
        <v>214938.94039757829</v>
      </c>
      <c r="G39" s="52">
        <v>214938.94039757829</v>
      </c>
      <c r="H39" s="29">
        <v>214938.94039757829</v>
      </c>
      <c r="I39" s="33">
        <v>214938.94039757829</v>
      </c>
      <c r="J39" s="7">
        <v>214938.94039757829</v>
      </c>
      <c r="K39" s="38">
        <v>214938.94039757829</v>
      </c>
      <c r="L39" s="40">
        <v>214938.94039757829</v>
      </c>
      <c r="M39" s="22">
        <v>214938.94039757829</v>
      </c>
      <c r="N39" s="34">
        <v>214938.94039757829</v>
      </c>
    </row>
    <row r="40" spans="1:14" x14ac:dyDescent="0.2">
      <c r="A40" s="9">
        <v>61</v>
      </c>
      <c r="B40" s="16" t="s">
        <v>100</v>
      </c>
      <c r="C40" s="68">
        <v>340332</v>
      </c>
      <c r="D40" s="42">
        <v>340332.44906135736</v>
      </c>
      <c r="E40" s="13">
        <v>340332.44906135736</v>
      </c>
      <c r="F40" s="54">
        <v>340332.44906135736</v>
      </c>
      <c r="G40" s="52">
        <v>340332.44906135736</v>
      </c>
      <c r="H40" s="29">
        <v>340332.44906135736</v>
      </c>
      <c r="I40" s="33">
        <v>340332.44906135736</v>
      </c>
      <c r="J40" s="7">
        <v>340332.44906135736</v>
      </c>
      <c r="K40" s="38">
        <v>340332.44906135736</v>
      </c>
      <c r="L40" s="40">
        <v>340332.44906135736</v>
      </c>
      <c r="M40" s="22">
        <v>340332.44906135736</v>
      </c>
      <c r="N40" s="34">
        <v>340332.44906135736</v>
      </c>
    </row>
    <row r="41" spans="1:14" x14ac:dyDescent="0.2">
      <c r="A41" s="9">
        <v>36</v>
      </c>
      <c r="B41" s="16" t="s">
        <v>101</v>
      </c>
      <c r="C41" s="68">
        <v>356900</v>
      </c>
      <c r="D41" s="42">
        <v>356899.62989141949</v>
      </c>
      <c r="E41" s="13">
        <v>356899.62989141949</v>
      </c>
      <c r="F41" s="54">
        <v>356899.62989141949</v>
      </c>
      <c r="G41" s="52">
        <v>356899.62989141949</v>
      </c>
      <c r="H41" s="29">
        <v>356899.62989141949</v>
      </c>
      <c r="I41" s="33">
        <v>516401.12674973585</v>
      </c>
      <c r="J41" s="7">
        <v>516401.12674973585</v>
      </c>
      <c r="K41" s="38">
        <v>516401.12674973585</v>
      </c>
      <c r="L41" s="40">
        <v>516401.12674973585</v>
      </c>
      <c r="M41" s="22">
        <v>516417.57037175464</v>
      </c>
      <c r="N41" s="34">
        <v>516417.57037175464</v>
      </c>
    </row>
    <row r="42" spans="1:14" x14ac:dyDescent="0.2">
      <c r="A42" s="9">
        <v>37</v>
      </c>
      <c r="B42" s="16" t="s">
        <v>109</v>
      </c>
      <c r="C42" s="68">
        <v>201348</v>
      </c>
      <c r="D42" s="42">
        <v>201348.3810511418</v>
      </c>
      <c r="E42" s="13">
        <v>201348.3810511418</v>
      </c>
      <c r="F42" s="54">
        <v>201348.3810511418</v>
      </c>
      <c r="G42" s="52">
        <v>201348.3810511418</v>
      </c>
      <c r="H42" s="29">
        <v>201348.3810511418</v>
      </c>
      <c r="I42" s="33">
        <v>201348.3810511418</v>
      </c>
      <c r="J42" s="7">
        <v>201348.3810511418</v>
      </c>
      <c r="K42" s="38">
        <v>201348.3810511418</v>
      </c>
      <c r="L42" s="40">
        <v>201348.3810511418</v>
      </c>
      <c r="M42" s="22">
        <v>201348.3810511418</v>
      </c>
      <c r="N42" s="34">
        <v>201348.3810511418</v>
      </c>
    </row>
    <row r="43" spans="1:14" x14ac:dyDescent="0.2">
      <c r="A43" s="9">
        <v>39</v>
      </c>
      <c r="B43" s="16" t="s">
        <v>102</v>
      </c>
      <c r="C43" s="68">
        <v>210306</v>
      </c>
      <c r="D43" s="42">
        <v>210306.25408826128</v>
      </c>
      <c r="E43" s="13">
        <v>210306.25408826128</v>
      </c>
      <c r="F43" s="54">
        <v>210306.25408826128</v>
      </c>
      <c r="G43" s="52">
        <v>210306.25408826128</v>
      </c>
      <c r="H43" s="29">
        <v>210306.25408826128</v>
      </c>
      <c r="I43" s="33">
        <v>210306.25408826128</v>
      </c>
      <c r="J43" s="7">
        <v>210306.25408826128</v>
      </c>
      <c r="K43" s="38">
        <v>210306.25408826128</v>
      </c>
      <c r="L43" s="40">
        <v>210306.25408826128</v>
      </c>
      <c r="M43" s="22">
        <v>210306.25408826128</v>
      </c>
      <c r="N43" s="34">
        <v>210306.25408826128</v>
      </c>
    </row>
    <row r="44" spans="1:14" x14ac:dyDescent="0.2">
      <c r="A44" s="9">
        <v>38</v>
      </c>
      <c r="B44" s="16" t="s">
        <v>103</v>
      </c>
      <c r="C44" s="68">
        <v>184362</v>
      </c>
      <c r="D44" s="42">
        <v>184361.89572382599</v>
      </c>
      <c r="E44" s="13">
        <v>184361.89572382599</v>
      </c>
      <c r="F44" s="54">
        <v>184361.89572382599</v>
      </c>
      <c r="G44" s="52">
        <v>184361.89572382599</v>
      </c>
      <c r="H44" s="29">
        <v>184361.89572382599</v>
      </c>
      <c r="I44" s="33">
        <v>184361.89572382599</v>
      </c>
      <c r="J44" s="7">
        <v>184361.89572382599</v>
      </c>
      <c r="K44" s="38">
        <v>184361.89572382599</v>
      </c>
      <c r="L44" s="40">
        <v>184361.89572382599</v>
      </c>
      <c r="M44" s="22">
        <v>184361.89572382599</v>
      </c>
      <c r="N44" s="34">
        <v>184361.89572382599</v>
      </c>
    </row>
    <row r="45" spans="1:14" x14ac:dyDescent="0.2">
      <c r="A45" s="9">
        <v>40</v>
      </c>
      <c r="B45" s="16" t="s">
        <v>104</v>
      </c>
      <c r="C45" s="68">
        <v>153122</v>
      </c>
      <c r="D45" s="42">
        <v>153121.62536639257</v>
      </c>
      <c r="E45" s="13">
        <v>153121.62536639257</v>
      </c>
      <c r="F45" s="54">
        <v>153121.62536639257</v>
      </c>
      <c r="G45" s="52">
        <v>153121.62536639257</v>
      </c>
      <c r="H45" s="29">
        <v>153121.62536639257</v>
      </c>
      <c r="I45" s="33">
        <v>153121.62536639257</v>
      </c>
      <c r="J45" s="7">
        <v>153121.62536639257</v>
      </c>
      <c r="K45" s="38">
        <v>153121.62536639257</v>
      </c>
      <c r="L45" s="40">
        <v>153121.62536639257</v>
      </c>
      <c r="M45" s="22">
        <v>153121.62536639257</v>
      </c>
      <c r="N45" s="34">
        <v>153121.62536639257</v>
      </c>
    </row>
    <row r="46" spans="1:14" x14ac:dyDescent="0.2">
      <c r="A46" s="9">
        <v>41</v>
      </c>
      <c r="B46" s="16" t="s">
        <v>105</v>
      </c>
      <c r="C46" s="68">
        <v>178350</v>
      </c>
      <c r="D46" s="42">
        <v>178350.28231501047</v>
      </c>
      <c r="E46" s="13">
        <v>178350.28231501047</v>
      </c>
      <c r="F46" s="54">
        <v>178350.28231501047</v>
      </c>
      <c r="G46" s="52">
        <v>178350.28231501047</v>
      </c>
      <c r="H46" s="29">
        <v>178350.28231501047</v>
      </c>
      <c r="I46" s="33">
        <v>223644.46163584627</v>
      </c>
      <c r="J46" s="7">
        <v>223644.46163584627</v>
      </c>
      <c r="K46" s="38">
        <v>223644.46163584627</v>
      </c>
      <c r="L46" s="40">
        <v>223644.46163584627</v>
      </c>
      <c r="M46" s="22">
        <v>223626.58569270707</v>
      </c>
      <c r="N46" s="34">
        <v>223626.58569270707</v>
      </c>
    </row>
    <row r="47" spans="1:14" x14ac:dyDescent="0.2">
      <c r="A47" s="9">
        <v>43</v>
      </c>
      <c r="B47" s="16" t="s">
        <v>106</v>
      </c>
      <c r="C47" s="68">
        <v>406614</v>
      </c>
      <c r="D47" s="42">
        <v>406614.37463392038</v>
      </c>
      <c r="E47" s="13">
        <v>406614.37463392038</v>
      </c>
      <c r="F47" s="54">
        <v>406614.37463392038</v>
      </c>
      <c r="G47" s="52">
        <v>406614.37463392038</v>
      </c>
      <c r="H47" s="29">
        <v>406614.37463392038</v>
      </c>
      <c r="I47" s="33">
        <v>406614.37463392038</v>
      </c>
      <c r="J47" s="7">
        <v>406614.37463392038</v>
      </c>
      <c r="K47" s="38">
        <v>406614.37463392038</v>
      </c>
      <c r="L47" s="40">
        <v>406614.37463392038</v>
      </c>
      <c r="M47" s="22">
        <v>406614.37463392038</v>
      </c>
      <c r="N47" s="34">
        <v>406614.37463392038</v>
      </c>
    </row>
    <row r="48" spans="1:14" x14ac:dyDescent="0.2">
      <c r="A48" s="9">
        <v>44</v>
      </c>
      <c r="B48" s="16" t="s">
        <v>107</v>
      </c>
      <c r="C48" s="68">
        <v>1180576</v>
      </c>
      <c r="D48" s="42">
        <v>1180575.9285173938</v>
      </c>
      <c r="E48" s="13">
        <v>1180575.9285173938</v>
      </c>
      <c r="F48" s="54">
        <v>1180575.9285173938</v>
      </c>
      <c r="G48" s="52">
        <v>1180575.9285173938</v>
      </c>
      <c r="H48" s="29">
        <v>1180575.9285173938</v>
      </c>
      <c r="I48" s="33">
        <v>1180575.9285173938</v>
      </c>
      <c r="J48" s="7">
        <v>1180575.9285173938</v>
      </c>
      <c r="K48" s="38">
        <v>1180575.9285173938</v>
      </c>
      <c r="L48" s="40">
        <v>1180575.9285173938</v>
      </c>
      <c r="M48" s="22">
        <v>1180575.9285173938</v>
      </c>
      <c r="N48" s="34">
        <v>1180575.9285173938</v>
      </c>
    </row>
    <row r="49" spans="1:14" x14ac:dyDescent="0.2">
      <c r="A49" s="9">
        <v>46</v>
      </c>
      <c r="B49" s="16" t="s">
        <v>111</v>
      </c>
      <c r="C49" s="68">
        <v>264614</v>
      </c>
      <c r="D49" s="42">
        <v>264613.65286952077</v>
      </c>
      <c r="E49" s="13">
        <v>264613.65286952077</v>
      </c>
      <c r="F49" s="54">
        <v>264613.65286952077</v>
      </c>
      <c r="G49" s="52">
        <v>264613.65286952077</v>
      </c>
      <c r="H49" s="29">
        <v>264613.65286952077</v>
      </c>
      <c r="I49" s="33">
        <v>264613.65286952077</v>
      </c>
      <c r="J49" s="7">
        <v>264613.65286952077</v>
      </c>
      <c r="K49" s="38">
        <v>264613.65286952077</v>
      </c>
      <c r="L49" s="40">
        <v>264613.65286952077</v>
      </c>
      <c r="M49" s="22">
        <v>264613.65286952077</v>
      </c>
      <c r="N49" s="34">
        <v>264613.65286952077</v>
      </c>
    </row>
    <row r="50" spans="1:14" x14ac:dyDescent="0.2">
      <c r="A50" s="9">
        <v>49</v>
      </c>
      <c r="B50" s="16" t="s">
        <v>112</v>
      </c>
      <c r="C50" s="68">
        <v>258289</v>
      </c>
      <c r="D50" s="42">
        <v>258289.40990908685</v>
      </c>
      <c r="E50" s="13">
        <v>258289.40990908685</v>
      </c>
      <c r="F50" s="54">
        <v>258289.40990908685</v>
      </c>
      <c r="G50" s="52">
        <v>258289.40990908685</v>
      </c>
      <c r="H50" s="29">
        <v>258289.40990908685</v>
      </c>
      <c r="I50" s="33">
        <v>258289.40990908685</v>
      </c>
      <c r="J50" s="7">
        <v>258289.40990908685</v>
      </c>
      <c r="K50" s="38">
        <v>258289.40990908685</v>
      </c>
      <c r="L50" s="40">
        <v>258289.40990908685</v>
      </c>
      <c r="M50" s="22">
        <v>258289.40990908685</v>
      </c>
      <c r="N50" s="34">
        <v>258289.40990908685</v>
      </c>
    </row>
    <row r="51" spans="1:14" x14ac:dyDescent="0.2">
      <c r="A51" s="9">
        <v>48</v>
      </c>
      <c r="B51" s="16" t="s">
        <v>113</v>
      </c>
      <c r="C51" s="68">
        <v>251400</v>
      </c>
      <c r="D51" s="42">
        <v>251399.98209124338</v>
      </c>
      <c r="E51" s="13">
        <v>251399.98209124338</v>
      </c>
      <c r="F51" s="54">
        <v>251399.98209124338</v>
      </c>
      <c r="G51" s="52">
        <v>251399.98209124338</v>
      </c>
      <c r="H51" s="29">
        <v>251399.98209124338</v>
      </c>
      <c r="I51" s="33">
        <v>416923.74548433116</v>
      </c>
      <c r="J51" s="7">
        <v>416923.74548433116</v>
      </c>
      <c r="K51" s="38">
        <v>416923.74548433116</v>
      </c>
      <c r="L51" s="40">
        <v>416923.74548433116</v>
      </c>
      <c r="M51" s="22">
        <v>416676.43880252057</v>
      </c>
      <c r="N51" s="34">
        <v>416676.43880252057</v>
      </c>
    </row>
    <row r="52" spans="1:14" x14ac:dyDescent="0.2">
      <c r="A52" s="9">
        <v>47</v>
      </c>
      <c r="B52" s="16" t="s">
        <v>114</v>
      </c>
      <c r="C52" s="68">
        <v>318582</v>
      </c>
      <c r="D52" s="42">
        <v>318581.70930168749</v>
      </c>
      <c r="E52" s="13">
        <v>318581.70930168749</v>
      </c>
      <c r="F52" s="54">
        <v>318581.70930168749</v>
      </c>
      <c r="G52" s="52">
        <v>318581.70930168749</v>
      </c>
      <c r="H52" s="29">
        <v>318581.70930168749</v>
      </c>
      <c r="I52" s="33">
        <v>318581.70930168749</v>
      </c>
      <c r="J52" s="7">
        <v>318581.70930168749</v>
      </c>
      <c r="K52" s="38">
        <v>318581.70930168749</v>
      </c>
      <c r="L52" s="40">
        <v>318581.70930168749</v>
      </c>
      <c r="M52" s="22">
        <v>318581.70930168749</v>
      </c>
      <c r="N52" s="34">
        <v>318581.70930168749</v>
      </c>
    </row>
    <row r="53" spans="1:14" x14ac:dyDescent="0.2">
      <c r="A53" s="9">
        <v>45</v>
      </c>
      <c r="B53" s="16" t="s">
        <v>115</v>
      </c>
      <c r="C53" s="68">
        <v>1492133</v>
      </c>
      <c r="D53" s="42">
        <v>1492133.0810259515</v>
      </c>
      <c r="E53" s="13">
        <v>1492133.0810259515</v>
      </c>
      <c r="F53" s="54">
        <v>1492133.0810259515</v>
      </c>
      <c r="G53" s="52">
        <v>1492133.0810259515</v>
      </c>
      <c r="H53" s="29">
        <v>1492133.0810259515</v>
      </c>
      <c r="I53" s="33">
        <v>1492133.0810259515</v>
      </c>
      <c r="J53" s="7">
        <v>1492133.0810259515</v>
      </c>
      <c r="K53" s="38">
        <v>1492133.0810259515</v>
      </c>
      <c r="L53" s="40">
        <v>1492133.0810259515</v>
      </c>
      <c r="M53" s="22">
        <v>1492133.0810259515</v>
      </c>
      <c r="N53" s="34">
        <v>1492133.0810259515</v>
      </c>
    </row>
    <row r="54" spans="1:14" x14ac:dyDescent="0.2">
      <c r="A54" s="9">
        <v>50</v>
      </c>
      <c r="B54" s="16" t="s">
        <v>116</v>
      </c>
      <c r="C54" s="68">
        <v>296299</v>
      </c>
      <c r="D54" s="42">
        <v>296299.24724508153</v>
      </c>
      <c r="E54" s="13">
        <v>296299.24724508153</v>
      </c>
      <c r="F54" s="54">
        <v>296299.24724508153</v>
      </c>
      <c r="G54" s="52">
        <v>296299.24724508153</v>
      </c>
      <c r="H54" s="29">
        <v>296299.24724508153</v>
      </c>
      <c r="I54" s="33">
        <v>296299.24724508153</v>
      </c>
      <c r="J54" s="7">
        <v>296299.24724508153</v>
      </c>
      <c r="K54" s="38">
        <v>296299.24724508153</v>
      </c>
      <c r="L54" s="40">
        <v>296299.24724508153</v>
      </c>
      <c r="M54" s="22">
        <v>296299.24724508153</v>
      </c>
      <c r="N54" s="34">
        <v>296299.24724508153</v>
      </c>
    </row>
    <row r="55" spans="1:14" x14ac:dyDescent="0.2">
      <c r="A55" s="9">
        <v>51</v>
      </c>
      <c r="B55" s="16" t="s">
        <v>117</v>
      </c>
      <c r="C55" s="68">
        <v>506080</v>
      </c>
      <c r="D55" s="42">
        <v>506080.04518239549</v>
      </c>
      <c r="E55" s="13">
        <v>506080.04518239549</v>
      </c>
      <c r="F55" s="54">
        <v>511915.36051131197</v>
      </c>
      <c r="G55" s="52">
        <v>511915.36051131197</v>
      </c>
      <c r="H55" s="29">
        <v>511915.36051131197</v>
      </c>
      <c r="I55" s="33">
        <v>554012.61316198355</v>
      </c>
      <c r="J55" s="7">
        <v>554012.61316198355</v>
      </c>
      <c r="K55" s="38">
        <v>554012.61316198355</v>
      </c>
      <c r="L55" s="40">
        <v>554012.61316198355</v>
      </c>
      <c r="M55" s="22">
        <v>554516.23847268068</v>
      </c>
      <c r="N55" s="34">
        <v>554516.23847268068</v>
      </c>
    </row>
    <row r="56" spans="1:14" x14ac:dyDescent="0.2">
      <c r="A56" s="9">
        <v>52</v>
      </c>
      <c r="B56" s="16" t="s">
        <v>110</v>
      </c>
      <c r="C56" s="68">
        <v>170664</v>
      </c>
      <c r="D56" s="42">
        <v>170664.01471723663</v>
      </c>
      <c r="E56" s="13">
        <v>170664.01471723663</v>
      </c>
      <c r="F56" s="54">
        <v>170664.01471723663</v>
      </c>
      <c r="G56" s="52">
        <v>170664.01471723663</v>
      </c>
      <c r="H56" s="29">
        <v>170664.01471723663</v>
      </c>
      <c r="I56" s="33">
        <v>170664.01471723663</v>
      </c>
      <c r="J56" s="7">
        <v>170664.01471723663</v>
      </c>
      <c r="K56" s="38">
        <v>170664.01471723663</v>
      </c>
      <c r="L56" s="40">
        <v>170664.01471723663</v>
      </c>
      <c r="M56" s="22">
        <v>170664.01471723663</v>
      </c>
      <c r="N56" s="34">
        <v>170664.01471723663</v>
      </c>
    </row>
    <row r="57" spans="1:14" x14ac:dyDescent="0.2">
      <c r="A57" s="9">
        <v>53</v>
      </c>
      <c r="B57" s="16" t="s">
        <v>118</v>
      </c>
      <c r="C57" s="68">
        <v>215238</v>
      </c>
      <c r="D57" s="42">
        <v>215238.0465662081</v>
      </c>
      <c r="E57" s="13">
        <v>215238.0465662081</v>
      </c>
      <c r="F57" s="54">
        <v>215238.0465662081</v>
      </c>
      <c r="G57" s="52">
        <v>215238.0465662081</v>
      </c>
      <c r="H57" s="29">
        <v>215238.0465662081</v>
      </c>
      <c r="I57" s="33">
        <v>215238.0465662081</v>
      </c>
      <c r="J57" s="7">
        <v>215238.0465662081</v>
      </c>
      <c r="K57" s="38">
        <v>215238.0465662081</v>
      </c>
      <c r="L57" s="40">
        <v>215238.0465662081</v>
      </c>
      <c r="M57" s="22">
        <v>215238.0465662081</v>
      </c>
      <c r="N57" s="34">
        <v>215238.0465662081</v>
      </c>
    </row>
    <row r="58" spans="1:14" x14ac:dyDescent="0.2">
      <c r="A58" s="9">
        <v>54</v>
      </c>
      <c r="B58" s="16" t="s">
        <v>119</v>
      </c>
      <c r="C58" s="68">
        <v>387677</v>
      </c>
      <c r="D58" s="42">
        <v>387676.73077196808</v>
      </c>
      <c r="E58" s="13">
        <v>387676.73077196808</v>
      </c>
      <c r="F58" s="54">
        <v>387676.73077196808</v>
      </c>
      <c r="G58" s="52">
        <v>387676.73077196808</v>
      </c>
      <c r="H58" s="29">
        <v>387676.73077196808</v>
      </c>
      <c r="I58" s="33">
        <v>387676.73077196808</v>
      </c>
      <c r="J58" s="7">
        <v>387676.73077196808</v>
      </c>
      <c r="K58" s="38">
        <v>387676.73077196808</v>
      </c>
      <c r="L58" s="40">
        <v>387676.73077196808</v>
      </c>
      <c r="M58" s="22">
        <v>387676.73077196808</v>
      </c>
      <c r="N58" s="34">
        <v>387676.73077196808</v>
      </c>
    </row>
    <row r="59" spans="1:14" x14ac:dyDescent="0.2">
      <c r="A59" s="9">
        <v>59</v>
      </c>
      <c r="B59" s="16" t="s">
        <v>120</v>
      </c>
      <c r="C59" s="68">
        <v>128262</v>
      </c>
      <c r="D59" s="42">
        <v>128262.37349582546</v>
      </c>
      <c r="E59" s="13">
        <v>128262.37349582546</v>
      </c>
      <c r="F59" s="54">
        <v>128262.37349582546</v>
      </c>
      <c r="G59" s="52">
        <v>128262.37349582546</v>
      </c>
      <c r="H59" s="29">
        <v>128262.37349582546</v>
      </c>
      <c r="I59" s="33">
        <v>223671.20230334997</v>
      </c>
      <c r="J59" s="7">
        <v>223671.20230334997</v>
      </c>
      <c r="K59" s="38">
        <v>223671.20230334997</v>
      </c>
      <c r="L59" s="40">
        <v>223671.20230334997</v>
      </c>
      <c r="M59" s="22">
        <v>223693.62413577735</v>
      </c>
      <c r="N59" s="34">
        <v>223693.62413577735</v>
      </c>
    </row>
    <row r="60" spans="1:14" x14ac:dyDescent="0.2">
      <c r="A60" s="9">
        <v>60</v>
      </c>
      <c r="B60" s="16" t="s">
        <v>121</v>
      </c>
      <c r="C60" s="68">
        <v>295639</v>
      </c>
      <c r="D60" s="42">
        <v>295638.69227263413</v>
      </c>
      <c r="E60" s="13">
        <v>295638.69227263413</v>
      </c>
      <c r="F60" s="54">
        <v>295638.69227263413</v>
      </c>
      <c r="G60" s="52">
        <v>295638.69227263413</v>
      </c>
      <c r="H60" s="29">
        <v>295638.69227263413</v>
      </c>
      <c r="I60" s="33">
        <v>295638.69227263413</v>
      </c>
      <c r="J60" s="7">
        <v>295638.69227263413</v>
      </c>
      <c r="K60" s="38">
        <v>295638.69227263413</v>
      </c>
      <c r="L60" s="40">
        <v>295638.69227263413</v>
      </c>
      <c r="M60" s="22">
        <v>295638.69227263413</v>
      </c>
      <c r="N60" s="34">
        <v>295638.69227263413</v>
      </c>
    </row>
    <row r="61" spans="1:14" x14ac:dyDescent="0.2">
      <c r="B61" s="9" t="s">
        <v>15</v>
      </c>
      <c r="C61" s="56">
        <v>15705882</v>
      </c>
      <c r="D61" s="42">
        <v>15705881.927098576</v>
      </c>
      <c r="E61" s="13">
        <v>15705881.927098576</v>
      </c>
      <c r="F61" s="54">
        <v>15681554.876143729</v>
      </c>
      <c r="G61" s="52">
        <v>15681554.876143729</v>
      </c>
      <c r="H61" s="29">
        <v>15681554.876143729</v>
      </c>
      <c r="I61" s="33">
        <v>16483332.318302544</v>
      </c>
      <c r="J61" s="7">
        <v>16483332.318302544</v>
      </c>
      <c r="K61" s="38">
        <v>16483332.318302544</v>
      </c>
      <c r="L61" s="40">
        <v>16483332.318302544</v>
      </c>
      <c r="M61" s="22">
        <v>16482225.950983152</v>
      </c>
      <c r="N61" s="34">
        <v>16482225.950983152</v>
      </c>
    </row>
    <row r="62" spans="1:14" ht="12.75" thickBot="1" x14ac:dyDescent="0.25">
      <c r="B62" s="55" t="s">
        <v>56</v>
      </c>
      <c r="C62" s="56">
        <v>34273545</v>
      </c>
      <c r="D62" s="57">
        <v>34273544.813143566</v>
      </c>
      <c r="E62" s="58">
        <v>34273544.813143566</v>
      </c>
      <c r="F62" s="59">
        <v>34246358.235757083</v>
      </c>
      <c r="G62" s="60">
        <v>34246358.235757083</v>
      </c>
      <c r="H62" s="61">
        <v>34246358.235757083</v>
      </c>
      <c r="I62" s="62">
        <v>35048974.839825273</v>
      </c>
      <c r="J62" s="63">
        <v>35048974.839825273</v>
      </c>
      <c r="K62" s="64">
        <v>35048974.839825273</v>
      </c>
      <c r="L62" s="65">
        <v>35048974.839825273</v>
      </c>
      <c r="M62" s="66">
        <v>35047857.538419582</v>
      </c>
      <c r="N62" s="67">
        <v>35047857.538419582</v>
      </c>
    </row>
    <row r="63" spans="1:14" ht="12.75" thickTop="1" x14ac:dyDescent="0.2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</row>
    <row r="64" spans="1:14" x14ac:dyDescent="0.2">
      <c r="B64" s="9" t="s">
        <v>57</v>
      </c>
      <c r="C64" s="16">
        <v>3678240</v>
      </c>
      <c r="D64" s="47">
        <v>3678240.049410224</v>
      </c>
      <c r="E64" s="47">
        <v>3678240.049410224</v>
      </c>
      <c r="F64" s="47">
        <v>3651053.4720237404</v>
      </c>
      <c r="G64" s="47">
        <v>3651053.4720237404</v>
      </c>
      <c r="H64" s="47">
        <v>3651053.4720237404</v>
      </c>
      <c r="I64" s="47">
        <v>4453670.0760919303</v>
      </c>
      <c r="J64" s="47">
        <v>4453670.0760919303</v>
      </c>
      <c r="K64" s="47">
        <v>4453670.0760919303</v>
      </c>
      <c r="L64" s="47">
        <v>4453670.0760919303</v>
      </c>
      <c r="M64" s="47">
        <v>4452552.7746862397</v>
      </c>
      <c r="N64" s="47">
        <v>4452552.7746862397</v>
      </c>
    </row>
    <row r="65" spans="7:7" x14ac:dyDescent="0.2">
      <c r="G6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workbookViewId="0">
      <selection activeCell="B9" sqref="B9:B20"/>
    </sheetView>
  </sheetViews>
  <sheetFormatPr baseColWidth="10" defaultColWidth="9.7109375" defaultRowHeight="12.75" x14ac:dyDescent="0.2"/>
  <cols>
    <col min="1" max="1" width="48.42578125" style="72" customWidth="1"/>
    <col min="2" max="2" width="23.7109375" style="72" customWidth="1"/>
    <col min="3" max="3" width="3.85546875" style="72" customWidth="1"/>
    <col min="4" max="4" width="15.5703125" style="72" customWidth="1"/>
    <col min="5" max="5" width="4.5703125" style="72" customWidth="1"/>
    <col min="6" max="6" width="15.5703125" style="72" customWidth="1"/>
    <col min="7" max="7" width="3.85546875" style="72" customWidth="1"/>
    <col min="8" max="8" width="10.7109375" style="72" bestFit="1" customWidth="1"/>
    <col min="9" max="16384" width="9.7109375" style="72"/>
  </cols>
  <sheetData>
    <row r="1" spans="1:29" ht="30.75" customHeight="1" x14ac:dyDescent="0.2">
      <c r="A1" s="91" t="s">
        <v>122</v>
      </c>
      <c r="B1" s="91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x14ac:dyDescent="0.2">
      <c r="A2" s="92" t="s">
        <v>123</v>
      </c>
      <c r="B2" s="92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29" ht="37.5" customHeight="1" x14ac:dyDescent="0.2">
      <c r="A3" s="91" t="s">
        <v>124</v>
      </c>
      <c r="B3" s="91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spans="1:29" x14ac:dyDescent="0.2">
      <c r="A4" s="93"/>
      <c r="B4" s="9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ht="16.5" thickBot="1" x14ac:dyDescent="0.3">
      <c r="A5" s="69"/>
      <c r="B5" s="73">
        <f>+'[1]Part ENERO 2021'!I16</f>
        <v>30595304.763733342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ht="26.25" thickBot="1" x14ac:dyDescent="0.3">
      <c r="A6" s="74" t="s">
        <v>0</v>
      </c>
      <c r="B6" s="74" t="s">
        <v>1</v>
      </c>
      <c r="C6" s="69"/>
      <c r="D6" s="69"/>
      <c r="E6" s="69"/>
      <c r="F6" s="75"/>
      <c r="G6" s="69"/>
      <c r="H6" s="75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x14ac:dyDescent="0.2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ht="13.5" thickBot="1" x14ac:dyDescent="0.25">
      <c r="A8" s="76" t="s">
        <v>2</v>
      </c>
      <c r="B8" s="69">
        <f>+B5*0.6</f>
        <v>18357182.858240005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3.5" thickTop="1" x14ac:dyDescent="0.2">
      <c r="A9" s="77" t="s">
        <v>3</v>
      </c>
      <c r="B9" s="70">
        <f>+'[1]CALCULOS ANUAL'!D8/12</f>
        <v>1657938.2811317928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spans="1:29" x14ac:dyDescent="0.2">
      <c r="A10" s="78" t="s">
        <v>4</v>
      </c>
      <c r="B10" s="71">
        <f>+'[1]CALCULOS ANUAL'!D9/12</f>
        <v>506731.01172189694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x14ac:dyDescent="0.2">
      <c r="A11" s="78" t="s">
        <v>5</v>
      </c>
      <c r="B11" s="71">
        <f>+'[1]CALCULOS ANUAL'!D10/12</f>
        <v>657493.33034386707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x14ac:dyDescent="0.2">
      <c r="A12" s="78" t="s">
        <v>6</v>
      </c>
      <c r="B12" s="71">
        <f>+'[1]CALCULOS ANUAL'!D11/12</f>
        <v>1103426.0101615964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spans="1:29" x14ac:dyDescent="0.2">
      <c r="A13" s="78" t="s">
        <v>7</v>
      </c>
      <c r="B13" s="71">
        <f>+'[1]CALCULOS ANUAL'!D12/12</f>
        <v>1775369.3401755008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spans="1:29" x14ac:dyDescent="0.2">
      <c r="A14" s="78" t="s">
        <v>8</v>
      </c>
      <c r="B14" s="71">
        <f>+'[1]CALCULOS ANUAL'!D13/12</f>
        <v>761955.68201741099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x14ac:dyDescent="0.2">
      <c r="A15" s="78" t="s">
        <v>9</v>
      </c>
      <c r="B15" s="71">
        <f>+'[1]CALCULOS ANUAL'!D14/12</f>
        <v>5972087.2656690208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spans="1:29" x14ac:dyDescent="0.2">
      <c r="A16" s="78" t="s">
        <v>10</v>
      </c>
      <c r="B16" s="71">
        <f>+'[1]CALCULOS ANUAL'!D15/12</f>
        <v>206435.57783978866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spans="1:29" x14ac:dyDescent="0.2">
      <c r="A17" s="78" t="s">
        <v>11</v>
      </c>
      <c r="B17" s="71">
        <f>+'[1]CALCULOS ANUAL'!D16/12</f>
        <v>1449131.2725577878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x14ac:dyDescent="0.2">
      <c r="A18" s="78" t="s">
        <v>12</v>
      </c>
      <c r="B18" s="71">
        <f>+'[1]CALCULOS ANUAL'!D17/12</f>
        <v>3304611.7282727659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spans="1:29" x14ac:dyDescent="0.2">
      <c r="A19" s="78" t="s">
        <v>13</v>
      </c>
      <c r="B19" s="71">
        <f>+'[1]CALCULOS ANUAL'!D18/12</f>
        <v>816107.29941873671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x14ac:dyDescent="0.2">
      <c r="A20" s="78" t="s">
        <v>14</v>
      </c>
      <c r="B20" s="71">
        <f>+'[1]CALCULOS ANUAL'!D19/12</f>
        <v>356376.08673482621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13.5" thickBot="1" x14ac:dyDescent="0.25">
      <c r="A21" s="79" t="s">
        <v>15</v>
      </c>
      <c r="B21" s="80">
        <f>SUM(B9:B20)</f>
        <v>18567662.88604499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13.5" thickTop="1" x14ac:dyDescent="0.2">
      <c r="A22" s="81"/>
      <c r="B22" s="82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13.5" thickBot="1" x14ac:dyDescent="0.25">
      <c r="A23" s="83" t="s">
        <v>16</v>
      </c>
      <c r="B23" s="84">
        <f>+B5*0.4</f>
        <v>12238121.905493338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13.5" thickTop="1" x14ac:dyDescent="0.2">
      <c r="A24" s="77" t="s">
        <v>17</v>
      </c>
      <c r="B24" s="70">
        <f>+'[1]CALCULOS ANUAL'!D23/12</f>
        <v>143228.49831086816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x14ac:dyDescent="0.2">
      <c r="A25" s="78" t="s">
        <v>18</v>
      </c>
      <c r="B25" s="71">
        <f>+'[1]CALCULOS ANUAL'!D24/12</f>
        <v>241719.38987015246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x14ac:dyDescent="0.2">
      <c r="A26" s="78" t="s">
        <v>19</v>
      </c>
      <c r="B26" s="71">
        <f>+'[1]CALCULOS ANUAL'!D25/12</f>
        <v>173891.59632201324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x14ac:dyDescent="0.2">
      <c r="A27" s="78" t="s">
        <v>20</v>
      </c>
      <c r="B27" s="71">
        <f>+'[1]CALCULOS ANUAL'!D26/12</f>
        <v>709853.3845789911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x14ac:dyDescent="0.2">
      <c r="A28" s="78" t="s">
        <v>21</v>
      </c>
      <c r="B28" s="71">
        <f>+'[1]CALCULOS ANUAL'!D27/12</f>
        <v>511469.03471406578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spans="1:29" x14ac:dyDescent="0.2">
      <c r="A29" s="78" t="s">
        <v>22</v>
      </c>
      <c r="B29" s="71">
        <f>+'[1]CALCULOS ANUAL'!D28/12</f>
        <v>685389.58758655319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spans="1:29" x14ac:dyDescent="0.2">
      <c r="A30" s="78" t="s">
        <v>23</v>
      </c>
      <c r="B30" s="71">
        <f>+'[1]CALCULOS ANUAL'!D29/12</f>
        <v>247851.5899539589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spans="1:29" x14ac:dyDescent="0.2">
      <c r="A31" s="78" t="s">
        <v>24</v>
      </c>
      <c r="B31" s="71">
        <f>+'[1]CALCULOS ANUAL'!D30/12</f>
        <v>325772.88571670314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spans="1:29" x14ac:dyDescent="0.2">
      <c r="A32" s="78" t="s">
        <v>25</v>
      </c>
      <c r="B32" s="71">
        <f>+'[1]CALCULOS ANUAL'!D31/12</f>
        <v>307760.28072766343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spans="1:29" x14ac:dyDescent="0.2">
      <c r="A33" s="78" t="s">
        <v>26</v>
      </c>
      <c r="B33" s="71">
        <f>+'[1]CALCULOS ANUAL'!D32/12</f>
        <v>463594.35692536685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spans="1:29" x14ac:dyDescent="0.2">
      <c r="A34" s="78" t="s">
        <v>27</v>
      </c>
      <c r="B34" s="71">
        <f>+'[1]CALCULOS ANUAL'!D33/12</f>
        <v>287237.58382976271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x14ac:dyDescent="0.2">
      <c r="A35" s="78" t="s">
        <v>28</v>
      </c>
      <c r="B35" s="71">
        <f>+'[1]CALCULOS ANUAL'!D34/12</f>
        <v>1542631.5958580282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spans="1:29" x14ac:dyDescent="0.2">
      <c r="A36" s="78" t="s">
        <v>29</v>
      </c>
      <c r="B36" s="71">
        <f>+'[1]CALCULOS ANUAL'!D35/12</f>
        <v>218983.81613545283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spans="1:29" x14ac:dyDescent="0.2">
      <c r="A37" s="78" t="s">
        <v>30</v>
      </c>
      <c r="B37" s="71">
        <f>+'[1]CALCULOS ANUAL'!D36/12</f>
        <v>74715.812187608593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spans="1:29" x14ac:dyDescent="0.2">
      <c r="A38" s="78" t="s">
        <v>31</v>
      </c>
      <c r="B38" s="71">
        <f>+'[1]CALCULOS ANUAL'!D37/12</f>
        <v>1147558.9656069223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spans="1:29" x14ac:dyDescent="0.2">
      <c r="A39" s="78" t="s">
        <v>32</v>
      </c>
      <c r="B39" s="71">
        <f>+'[1]CALCULOS ANUAL'!D38/12</f>
        <v>192846.38872256665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spans="1:29" x14ac:dyDescent="0.2">
      <c r="A40" s="78" t="s">
        <v>33</v>
      </c>
      <c r="B40" s="71">
        <f>+'[1]CALCULOS ANUAL'!D39/12</f>
        <v>419650.41355675855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spans="1:29" x14ac:dyDescent="0.2">
      <c r="A41" s="78" t="s">
        <v>34</v>
      </c>
      <c r="B41" s="71">
        <f>+'[1]CALCULOS ANUAL'!D40/12</f>
        <v>214938.94039757829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spans="1:29" x14ac:dyDescent="0.2">
      <c r="A42" s="78" t="s">
        <v>35</v>
      </c>
      <c r="B42" s="71">
        <f>+'[1]CALCULOS ANUAL'!D41/12</f>
        <v>340332.44906135736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spans="1:29" x14ac:dyDescent="0.2">
      <c r="A43" s="78" t="s">
        <v>36</v>
      </c>
      <c r="B43" s="71">
        <f>+'[1]CALCULOS ANUAL'!D42/12</f>
        <v>356899.62989141949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spans="1:29" x14ac:dyDescent="0.2">
      <c r="A44" s="78" t="s">
        <v>37</v>
      </c>
      <c r="B44" s="71">
        <f>+'[1]CALCULOS ANUAL'!D43/12</f>
        <v>201348.3810511418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spans="1:29" x14ac:dyDescent="0.2">
      <c r="A45" s="78" t="s">
        <v>38</v>
      </c>
      <c r="B45" s="71">
        <f>+'[1]CALCULOS ANUAL'!D44/12</f>
        <v>210306.25408826128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spans="1:29" x14ac:dyDescent="0.2">
      <c r="A46" s="78" t="s">
        <v>39</v>
      </c>
      <c r="B46" s="71">
        <f>+'[1]CALCULOS ANUAL'!D45/12</f>
        <v>184361.89572382599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spans="1:29" x14ac:dyDescent="0.2">
      <c r="A47" s="78" t="s">
        <v>40</v>
      </c>
      <c r="B47" s="71">
        <f>+'[1]CALCULOS ANUAL'!D46/12</f>
        <v>153121.62536639257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spans="1:29" x14ac:dyDescent="0.2">
      <c r="A48" s="78" t="s">
        <v>41</v>
      </c>
      <c r="B48" s="71">
        <f>+'[1]CALCULOS ANUAL'!D47/12</f>
        <v>178350.28231501047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x14ac:dyDescent="0.2">
      <c r="A49" s="78" t="s">
        <v>42</v>
      </c>
      <c r="B49" s="71">
        <f>+'[1]CALCULOS ANUAL'!D48/12</f>
        <v>406614.37463392038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x14ac:dyDescent="0.2">
      <c r="A50" s="78" t="s">
        <v>43</v>
      </c>
      <c r="B50" s="71">
        <f>+'[1]CALCULOS ANUAL'!D49/12</f>
        <v>1180575.9285173938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x14ac:dyDescent="0.2">
      <c r="A51" s="78" t="s">
        <v>44</v>
      </c>
      <c r="B51" s="71">
        <f>+'[1]CALCULOS ANUAL'!D50/12</f>
        <v>264613.65286952077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x14ac:dyDescent="0.2">
      <c r="A52" s="78" t="s">
        <v>45</v>
      </c>
      <c r="B52" s="71">
        <f>+'[1]CALCULOS ANUAL'!D51/12</f>
        <v>258289.40990908685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x14ac:dyDescent="0.2">
      <c r="A53" s="78" t="s">
        <v>46</v>
      </c>
      <c r="B53" s="71">
        <f>+'[1]CALCULOS ANUAL'!D52/12</f>
        <v>251399.98209124338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spans="1:29" x14ac:dyDescent="0.2">
      <c r="A54" s="78" t="s">
        <v>47</v>
      </c>
      <c r="B54" s="71">
        <f>+'[1]CALCULOS ANUAL'!D53/12</f>
        <v>318581.70930168749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x14ac:dyDescent="0.2">
      <c r="A55" s="78" t="s">
        <v>48</v>
      </c>
      <c r="B55" s="71">
        <f>+'[1]CALCULOS ANUAL'!D54/12</f>
        <v>1492133.0810259515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x14ac:dyDescent="0.2">
      <c r="A56" s="78" t="s">
        <v>49</v>
      </c>
      <c r="B56" s="71">
        <f>+'[1]CALCULOS ANUAL'!D55/12</f>
        <v>296299.24724508153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spans="1:29" x14ac:dyDescent="0.2">
      <c r="A57" s="78" t="s">
        <v>50</v>
      </c>
      <c r="B57" s="71">
        <f>+'[1]CALCULOS ANUAL'!D56/12</f>
        <v>506080.04518239549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spans="1:29" x14ac:dyDescent="0.2">
      <c r="A58" s="78" t="s">
        <v>51</v>
      </c>
      <c r="B58" s="71">
        <f>+'[1]CALCULOS ANUAL'!D57/12</f>
        <v>170664.01471723663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spans="1:29" x14ac:dyDescent="0.2">
      <c r="A59" s="78" t="s">
        <v>52</v>
      </c>
      <c r="B59" s="71">
        <f>+'[1]CALCULOS ANUAL'!D58/12</f>
        <v>215238.0465662081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spans="1:29" x14ac:dyDescent="0.2">
      <c r="A60" s="78" t="s">
        <v>53</v>
      </c>
      <c r="B60" s="71">
        <f>+'[1]CALCULOS ANUAL'!D59/12</f>
        <v>387676.73077196808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spans="1:29" x14ac:dyDescent="0.2">
      <c r="A61" s="78" t="s">
        <v>54</v>
      </c>
      <c r="B61" s="71">
        <f>+'[1]CALCULOS ANUAL'!D60/12</f>
        <v>128262.37349582546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spans="1:29" x14ac:dyDescent="0.2">
      <c r="A62" s="78" t="s">
        <v>55</v>
      </c>
      <c r="B62" s="71">
        <f>+'[1]CALCULOS ANUAL'!D61/12</f>
        <v>295638.69227263413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spans="1:29" s="86" customFormat="1" ht="15" x14ac:dyDescent="0.25">
      <c r="A63" s="85" t="s">
        <v>15</v>
      </c>
      <c r="B63" s="71">
        <f>SUM(B24:B62)</f>
        <v>15705881.927098576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spans="1:29" ht="13.5" thickBot="1" x14ac:dyDescent="0.25">
      <c r="A64" s="87" t="s">
        <v>56</v>
      </c>
      <c r="B64" s="88">
        <f>+B63+B21</f>
        <v>34273544.813143566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spans="1:29" ht="13.5" thickTop="1" x14ac:dyDescent="0.2">
      <c r="A65" s="69"/>
      <c r="B65" s="8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spans="1:29" ht="15" x14ac:dyDescent="0.25">
      <c r="A66" s="75" t="s">
        <v>57</v>
      </c>
      <c r="B66" s="90">
        <f>+B64-B5</f>
        <v>3678240.049410224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spans="1:29" x14ac:dyDescent="0.2">
      <c r="A67" s="69"/>
      <c r="B67" s="8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spans="1:29" x14ac:dyDescent="0.2">
      <c r="A68" s="69"/>
      <c r="B68" s="8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spans="1:29" x14ac:dyDescent="0.2">
      <c r="A69" s="69"/>
      <c r="B69" s="8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spans="1:29" x14ac:dyDescent="0.2">
      <c r="A70" s="69"/>
      <c r="B70" s="8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spans="1:29" x14ac:dyDescent="0.2">
      <c r="A71" s="69"/>
      <c r="B71" s="8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spans="1:29" x14ac:dyDescent="0.2">
      <c r="A72" s="69"/>
      <c r="B72" s="8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spans="1:29" x14ac:dyDescent="0.2">
      <c r="A73" s="69"/>
      <c r="B73" s="8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spans="1:29" x14ac:dyDescent="0.2">
      <c r="A74" s="69"/>
      <c r="B74" s="8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spans="1:29" x14ac:dyDescent="0.2">
      <c r="A75" s="69"/>
      <c r="B75" s="8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spans="1:29" x14ac:dyDescent="0.2">
      <c r="A76" s="69"/>
      <c r="B76" s="8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spans="1:29" x14ac:dyDescent="0.2">
      <c r="A77" s="69"/>
      <c r="B77" s="8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spans="1:29" x14ac:dyDescent="0.2">
      <c r="A78" s="69"/>
      <c r="B78" s="8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x14ac:dyDescent="0.2">
      <c r="A79" s="69"/>
      <c r="B79" s="8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x14ac:dyDescent="0.2">
      <c r="A80" s="69"/>
      <c r="B80" s="8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x14ac:dyDescent="0.2">
      <c r="A81" s="69"/>
      <c r="B81" s="8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x14ac:dyDescent="0.2">
      <c r="A82" s="69"/>
      <c r="B82" s="8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x14ac:dyDescent="0.2">
      <c r="A83" s="69"/>
      <c r="B83" s="8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spans="1:29" x14ac:dyDescent="0.2">
      <c r="A84" s="69"/>
      <c r="B84" s="8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spans="1:29" x14ac:dyDescent="0.2">
      <c r="A85" s="69"/>
      <c r="B85" s="8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spans="1:29" x14ac:dyDescent="0.2">
      <c r="A86" s="69"/>
      <c r="B86" s="8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spans="1:29" x14ac:dyDescent="0.2">
      <c r="A87" s="69"/>
      <c r="B87" s="8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spans="1:29" x14ac:dyDescent="0.2">
      <c r="A88" s="69"/>
      <c r="B88" s="8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spans="1:29" x14ac:dyDescent="0.2">
      <c r="A89" s="69"/>
      <c r="B89" s="8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spans="1:29" x14ac:dyDescent="0.2">
      <c r="A90" s="69"/>
      <c r="B90" s="8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spans="1:29" x14ac:dyDescent="0.2">
      <c r="A91" s="69"/>
      <c r="B91" s="8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spans="1:29" x14ac:dyDescent="0.2">
      <c r="A92" s="69"/>
      <c r="B92" s="8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spans="1:29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spans="1:29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spans="1:29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spans="1:29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spans="1:29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spans="1:29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spans="1:29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spans="1:29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spans="1:29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spans="1:29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spans="1:29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spans="1:29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spans="1:29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spans="1:29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spans="1:29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spans="1:29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spans="1:29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spans="1:29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spans="1:29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spans="1:29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spans="1:29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 spans="1:29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 spans="1:29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spans="1:29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 spans="1:29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 spans="1:29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 spans="1:29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 spans="1:29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spans="1:29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 spans="1:29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 spans="1:29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 spans="1:29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 spans="1:29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 spans="1:29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 spans="1:29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spans="1:29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spans="1:29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spans="1:29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 spans="1:29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 spans="1:29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 spans="1:29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 spans="1:29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 spans="1:29" x14ac:dyDescent="0.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 spans="1:29" x14ac:dyDescent="0.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 spans="1:29" x14ac:dyDescent="0.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 spans="1:29" x14ac:dyDescent="0.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 spans="1:29" x14ac:dyDescent="0.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 spans="1:29" x14ac:dyDescent="0.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 spans="1:29" x14ac:dyDescent="0.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 spans="1:29" x14ac:dyDescent="0.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spans="1:29" x14ac:dyDescent="0.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spans="1:29" x14ac:dyDescent="0.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spans="1:29" x14ac:dyDescent="0.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spans="1:29" x14ac:dyDescent="0.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spans="1:29" x14ac:dyDescent="0.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spans="1:29" x14ac:dyDescent="0.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 spans="1:29" x14ac:dyDescent="0.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 spans="1:29" x14ac:dyDescent="0.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 spans="1:29" x14ac:dyDescent="0.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 spans="1:29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 spans="1:29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 spans="1:29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 spans="1:29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 spans="1:29" x14ac:dyDescent="0.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 spans="1:29" x14ac:dyDescent="0.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 spans="1:29" x14ac:dyDescent="0.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 spans="1:29" x14ac:dyDescent="0.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 spans="1:29" x14ac:dyDescent="0.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 spans="1:29" x14ac:dyDescent="0.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 spans="1:29" x14ac:dyDescent="0.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 spans="1:29" x14ac:dyDescent="0.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 spans="1:29" x14ac:dyDescent="0.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 spans="1:29" x14ac:dyDescent="0.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 spans="1:29" x14ac:dyDescent="0.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 spans="1:29" x14ac:dyDescent="0.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 spans="1:29" x14ac:dyDescent="0.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 spans="1:29" x14ac:dyDescent="0.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 spans="1:29" x14ac:dyDescent="0.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 spans="1:29" x14ac:dyDescent="0.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 spans="1:29" x14ac:dyDescent="0.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 spans="1:29" x14ac:dyDescent="0.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 spans="1:29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 spans="1:29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 spans="1:29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 spans="1:29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 spans="1:29" x14ac:dyDescent="0.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 spans="1:29" x14ac:dyDescent="0.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 spans="1:29" x14ac:dyDescent="0.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 spans="1:29" x14ac:dyDescent="0.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 spans="1:29" x14ac:dyDescent="0.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 spans="1:29" x14ac:dyDescent="0.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 spans="1:29" x14ac:dyDescent="0.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spans="1:29" x14ac:dyDescent="0.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spans="1:29" x14ac:dyDescent="0.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 spans="1:29" x14ac:dyDescent="0.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 spans="1:29" x14ac:dyDescent="0.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 spans="1:29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 spans="1:29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 spans="1:29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 spans="1:29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 spans="1:29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 spans="1:29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 spans="1:29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 spans="1:29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 spans="1:29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 spans="1:29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 spans="1:29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 spans="1:29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 spans="1:29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 spans="1:29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 spans="1:29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 spans="1:29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 spans="1:29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 spans="1:29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 spans="1:29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 spans="1:29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 spans="1:29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 spans="1:29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 spans="1:29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 spans="1:29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 spans="1:29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 spans="1:29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 spans="1:29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 spans="1:29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 spans="1:29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 spans="1:29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 spans="1:29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spans="1:29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spans="1:29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 spans="1:29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 spans="1:29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spans="1:29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spans="1:29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spans="1:29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 spans="1:29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 spans="1:29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 spans="1:29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 spans="1:29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 spans="1:29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 spans="1:29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 spans="1:29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 spans="1:29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 spans="1:29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 spans="1:29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 spans="1:29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 spans="1:29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 spans="1:29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 spans="1:29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 spans="1:29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 spans="1:29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 spans="1:29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 spans="1:29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 spans="1:29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 spans="1:29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 spans="1:29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 spans="1:29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 spans="1:29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 spans="1:29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 spans="1:29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 spans="1:29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 spans="1:29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 spans="1:29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 spans="1:29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 spans="1:29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 spans="1:29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 spans="1:29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 spans="1:29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 spans="1:29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 spans="1:29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 spans="1:29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 spans="1:29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 spans="1:29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 spans="1:29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 spans="1:29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 spans="1:29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 spans="1:29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 spans="1:29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 spans="1:29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 spans="1:29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 spans="1:29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 spans="1:29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 spans="1:29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 spans="1:29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 spans="1:29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 spans="1:29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 spans="1:29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 spans="1:29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 spans="1:29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 spans="1:29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 spans="1:29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 spans="1:29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 spans="1:29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 spans="1:29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 spans="1:29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 spans="1:29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 spans="1:29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 spans="1:29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 spans="1:29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 spans="1:29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 spans="1:29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 spans="1:29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 spans="1:29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 spans="1:29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 spans="1:29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 spans="1:29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 spans="1:29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 spans="1:29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 spans="1:29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 spans="1:29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 spans="1:29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 spans="1:29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 spans="1:29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 spans="1:29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 spans="1:29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 spans="1:29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 spans="1:29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 spans="1:29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 spans="1:29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 spans="1:29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 spans="1:29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 spans="1:29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 spans="1:29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 spans="1:29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 spans="1:29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 spans="1:29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 spans="1:29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2022-10-25T18:51:47Z</dcterms:modified>
</cp:coreProperties>
</file>