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CALCULOS_PARTICIPACIONES_FEDERALES\APORTACIONES ESTATALES\2022\FDM\"/>
    </mc:Choice>
  </mc:AlternateContent>
  <bookViews>
    <workbookView showHorizontalScroll="0" showVerticalScroll="0" xWindow="0" yWindow="0" windowWidth="10995" windowHeight="1035" activeTab="1"/>
  </bookViews>
  <sheets>
    <sheet name="Part ENERO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ENERO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F23" i="12" l="1"/>
  <c r="AC6" i="7"/>
  <c r="B8" i="7" l="1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C58" i="16"/>
  <c r="V57" i="16"/>
  <c r="I57" i="16"/>
  <c r="J57" i="16" s="1"/>
  <c r="E57" i="16"/>
  <c r="F57" i="16" s="1"/>
  <c r="V56" i="16"/>
  <c r="E56" i="16"/>
  <c r="F56" i="16" s="1"/>
  <c r="V55" i="16"/>
  <c r="L55" i="16"/>
  <c r="M55" i="16" s="1"/>
  <c r="E55" i="16"/>
  <c r="F55" i="16" s="1"/>
  <c r="V54" i="16"/>
  <c r="L54" i="16"/>
  <c r="M54" i="16" s="1"/>
  <c r="E54" i="16"/>
  <c r="F54" i="16" s="1"/>
  <c r="V53" i="16"/>
  <c r="L53" i="16"/>
  <c r="M53" i="16" s="1"/>
  <c r="I53" i="16"/>
  <c r="J53" i="16" s="1"/>
  <c r="E53" i="16"/>
  <c r="F53" i="16" s="1"/>
  <c r="V52" i="16"/>
  <c r="L52" i="16"/>
  <c r="M52" i="16" s="1"/>
  <c r="N52" i="16" s="1"/>
  <c r="AC52" i="16" s="1"/>
  <c r="E52" i="16"/>
  <c r="F52" i="16" s="1"/>
  <c r="V51" i="16"/>
  <c r="M51" i="16"/>
  <c r="L51" i="16"/>
  <c r="I51" i="16"/>
  <c r="J51" i="16" s="1"/>
  <c r="E51" i="16"/>
  <c r="F51" i="16" s="1"/>
  <c r="V50" i="16"/>
  <c r="L50" i="16"/>
  <c r="M50" i="16" s="1"/>
  <c r="E50" i="16"/>
  <c r="F50" i="16" s="1"/>
  <c r="V49" i="16"/>
  <c r="L49" i="16"/>
  <c r="M49" i="16" s="1"/>
  <c r="E49" i="16"/>
  <c r="F49" i="16" s="1"/>
  <c r="V48" i="16"/>
  <c r="L48" i="16"/>
  <c r="M48" i="16" s="1"/>
  <c r="E48" i="16"/>
  <c r="F48" i="16" s="1"/>
  <c r="V47" i="16"/>
  <c r="M47" i="16"/>
  <c r="L47" i="16"/>
  <c r="I47" i="16"/>
  <c r="J47" i="16" s="1"/>
  <c r="E47" i="16"/>
  <c r="F47" i="16" s="1"/>
  <c r="V46" i="16"/>
  <c r="L46" i="16"/>
  <c r="M46" i="16" s="1"/>
  <c r="E46" i="16"/>
  <c r="F46" i="16" s="1"/>
  <c r="V45" i="16"/>
  <c r="L45" i="16"/>
  <c r="M45" i="16" s="1"/>
  <c r="N45" i="16" s="1"/>
  <c r="AC45" i="16" s="1"/>
  <c r="I45" i="16"/>
  <c r="J45" i="16" s="1"/>
  <c r="E45" i="16"/>
  <c r="F45" i="16" s="1"/>
  <c r="V44" i="16"/>
  <c r="L44" i="16"/>
  <c r="M44" i="16" s="1"/>
  <c r="F44" i="16"/>
  <c r="E44" i="16"/>
  <c r="V43" i="16"/>
  <c r="L43" i="16"/>
  <c r="M43" i="16" s="1"/>
  <c r="F43" i="16"/>
  <c r="E43" i="16"/>
  <c r="V42" i="16"/>
  <c r="L42" i="16"/>
  <c r="M42" i="16" s="1"/>
  <c r="E42" i="16"/>
  <c r="F42" i="16" s="1"/>
  <c r="V41" i="16"/>
  <c r="L41" i="16"/>
  <c r="M41" i="16" s="1"/>
  <c r="I41" i="16"/>
  <c r="J41" i="16" s="1"/>
  <c r="E41" i="16"/>
  <c r="F41" i="16" s="1"/>
  <c r="V40" i="16"/>
  <c r="L40" i="16"/>
  <c r="M40" i="16" s="1"/>
  <c r="E40" i="16"/>
  <c r="F40" i="16" s="1"/>
  <c r="V39" i="16"/>
  <c r="M39" i="16"/>
  <c r="L39" i="16"/>
  <c r="I39" i="16"/>
  <c r="J39" i="16" s="1"/>
  <c r="E39" i="16"/>
  <c r="F39" i="16" s="1"/>
  <c r="V38" i="16"/>
  <c r="L38" i="16"/>
  <c r="M38" i="16" s="1"/>
  <c r="E38" i="16"/>
  <c r="F38" i="16" s="1"/>
  <c r="V37" i="16"/>
  <c r="L37" i="16"/>
  <c r="M37" i="16" s="1"/>
  <c r="E37" i="16"/>
  <c r="F37" i="16" s="1"/>
  <c r="V36" i="16"/>
  <c r="L36" i="16"/>
  <c r="M36" i="16" s="1"/>
  <c r="E36" i="16"/>
  <c r="F36" i="16" s="1"/>
  <c r="V35" i="16"/>
  <c r="M35" i="16"/>
  <c r="L35" i="16"/>
  <c r="I35" i="16"/>
  <c r="J35" i="16" s="1"/>
  <c r="E35" i="16"/>
  <c r="F35" i="16" s="1"/>
  <c r="V34" i="16"/>
  <c r="L34" i="16"/>
  <c r="M34" i="16" s="1"/>
  <c r="E34" i="16"/>
  <c r="F34" i="16" s="1"/>
  <c r="V33" i="16"/>
  <c r="L33" i="16"/>
  <c r="M33" i="16" s="1"/>
  <c r="N33" i="16" s="1"/>
  <c r="AC33" i="16" s="1"/>
  <c r="I33" i="16"/>
  <c r="J33" i="16" s="1"/>
  <c r="E33" i="16"/>
  <c r="F33" i="16" s="1"/>
  <c r="V32" i="16"/>
  <c r="L32" i="16"/>
  <c r="M32" i="16" s="1"/>
  <c r="F32" i="16"/>
  <c r="E32" i="16"/>
  <c r="V31" i="16"/>
  <c r="L31" i="16"/>
  <c r="M31" i="16" s="1"/>
  <c r="F31" i="16"/>
  <c r="E31" i="16"/>
  <c r="V30" i="16"/>
  <c r="L30" i="16"/>
  <c r="M30" i="16" s="1"/>
  <c r="E30" i="16"/>
  <c r="F30" i="16" s="1"/>
  <c r="V29" i="16"/>
  <c r="L29" i="16"/>
  <c r="M29" i="16" s="1"/>
  <c r="I29" i="16"/>
  <c r="J29" i="16" s="1"/>
  <c r="E29" i="16"/>
  <c r="F29" i="16" s="1"/>
  <c r="V28" i="16"/>
  <c r="L28" i="16"/>
  <c r="M28" i="16" s="1"/>
  <c r="E28" i="16"/>
  <c r="F28" i="16" s="1"/>
  <c r="V27" i="16"/>
  <c r="M27" i="16"/>
  <c r="L27" i="16"/>
  <c r="I27" i="16"/>
  <c r="J27" i="16" s="1"/>
  <c r="E27" i="16"/>
  <c r="F27" i="16" s="1"/>
  <c r="V26" i="16"/>
  <c r="L26" i="16"/>
  <c r="M26" i="16" s="1"/>
  <c r="E26" i="16"/>
  <c r="F26" i="16" s="1"/>
  <c r="V25" i="16"/>
  <c r="L25" i="16"/>
  <c r="M25" i="16" s="1"/>
  <c r="E25" i="16"/>
  <c r="F25" i="16" s="1"/>
  <c r="V24" i="16"/>
  <c r="L24" i="16"/>
  <c r="M24" i="16" s="1"/>
  <c r="E24" i="16"/>
  <c r="F24" i="16" s="1"/>
  <c r="V23" i="16"/>
  <c r="M23" i="16"/>
  <c r="L23" i="16"/>
  <c r="I23" i="16"/>
  <c r="J23" i="16" s="1"/>
  <c r="N23" i="16" s="1"/>
  <c r="AC23" i="16" s="1"/>
  <c r="F23" i="16"/>
  <c r="E23" i="16"/>
  <c r="V22" i="16"/>
  <c r="R22" i="16"/>
  <c r="S22" i="16" s="1"/>
  <c r="L22" i="16"/>
  <c r="M22" i="16" s="1"/>
  <c r="E22" i="16"/>
  <c r="F22" i="16" s="1"/>
  <c r="V21" i="16"/>
  <c r="L21" i="16"/>
  <c r="M21" i="16" s="1"/>
  <c r="E21" i="16"/>
  <c r="F21" i="16" s="1"/>
  <c r="V20" i="16"/>
  <c r="L20" i="16"/>
  <c r="M20" i="16" s="1"/>
  <c r="E20" i="16"/>
  <c r="F20" i="16" s="1"/>
  <c r="V19" i="16"/>
  <c r="L19" i="16"/>
  <c r="M19" i="16" s="1"/>
  <c r="E19" i="16"/>
  <c r="F19" i="16" s="1"/>
  <c r="V18" i="16"/>
  <c r="L18" i="16"/>
  <c r="M18" i="16" s="1"/>
  <c r="I18" i="16"/>
  <c r="J18" i="16" s="1"/>
  <c r="E18" i="16"/>
  <c r="F18" i="16" s="1"/>
  <c r="V17" i="16"/>
  <c r="L17" i="16"/>
  <c r="M17" i="16" s="1"/>
  <c r="E17" i="16"/>
  <c r="F17" i="16" s="1"/>
  <c r="V16" i="16"/>
  <c r="L16" i="16"/>
  <c r="M16" i="16" s="1"/>
  <c r="I16" i="16"/>
  <c r="J16" i="16" s="1"/>
  <c r="N16" i="16" s="1"/>
  <c r="AC16" i="16" s="1"/>
  <c r="F16" i="16"/>
  <c r="E16" i="16"/>
  <c r="V15" i="16"/>
  <c r="L15" i="16"/>
  <c r="M15" i="16" s="1"/>
  <c r="I15" i="16"/>
  <c r="J15" i="16" s="1"/>
  <c r="E15" i="16"/>
  <c r="F15" i="16" s="1"/>
  <c r="V14" i="16"/>
  <c r="L14" i="16"/>
  <c r="M14" i="16" s="1"/>
  <c r="E14" i="16"/>
  <c r="F14" i="16" s="1"/>
  <c r="V13" i="16"/>
  <c r="R13" i="16"/>
  <c r="S13" i="16" s="1"/>
  <c r="L13" i="16"/>
  <c r="M13" i="16" s="1"/>
  <c r="I13" i="16"/>
  <c r="J13" i="16" s="1"/>
  <c r="E13" i="16"/>
  <c r="F13" i="16" s="1"/>
  <c r="V12" i="16"/>
  <c r="L12" i="16"/>
  <c r="M12" i="16" s="1"/>
  <c r="I12" i="16"/>
  <c r="J12" i="16" s="1"/>
  <c r="F12" i="16"/>
  <c r="E12" i="16"/>
  <c r="V11" i="16"/>
  <c r="L11" i="16"/>
  <c r="M11" i="16" s="1"/>
  <c r="E11" i="16"/>
  <c r="F11" i="16" s="1"/>
  <c r="V10" i="16"/>
  <c r="L10" i="16"/>
  <c r="M10" i="16" s="1"/>
  <c r="I10" i="16"/>
  <c r="J10" i="16" s="1"/>
  <c r="N10" i="16" s="1"/>
  <c r="E10" i="16"/>
  <c r="F10" i="16" s="1"/>
  <c r="V9" i="16"/>
  <c r="L9" i="16"/>
  <c r="M9" i="16" s="1"/>
  <c r="N9" i="16" s="1"/>
  <c r="AC9" i="16" s="1"/>
  <c r="I9" i="16"/>
  <c r="J9" i="16" s="1"/>
  <c r="E9" i="16"/>
  <c r="F9" i="16" s="1"/>
  <c r="V8" i="16"/>
  <c r="L8" i="16"/>
  <c r="M8" i="16" s="1"/>
  <c r="I8" i="16"/>
  <c r="J8" i="16" s="1"/>
  <c r="N8" i="16" s="1"/>
  <c r="AC8" i="16" s="1"/>
  <c r="E8" i="16"/>
  <c r="F8" i="16" s="1"/>
  <c r="V7" i="16"/>
  <c r="R7" i="16"/>
  <c r="S7" i="16" s="1"/>
  <c r="M7" i="16"/>
  <c r="L7" i="16"/>
  <c r="I7" i="16"/>
  <c r="E7" i="16"/>
  <c r="F7" i="16" s="1"/>
  <c r="AD5" i="16"/>
  <c r="AC5" i="16"/>
  <c r="AB5" i="16"/>
  <c r="N29" i="16" l="1"/>
  <c r="AC29" i="16" s="1"/>
  <c r="N41" i="16"/>
  <c r="AC41" i="16" s="1"/>
  <c r="N15" i="16"/>
  <c r="AC15" i="16" s="1"/>
  <c r="N18" i="16"/>
  <c r="AC18" i="16" s="1"/>
  <c r="N53" i="16"/>
  <c r="AC53" i="16" s="1"/>
  <c r="E58" i="16"/>
  <c r="AC10" i="16"/>
  <c r="N12" i="16"/>
  <c r="AC12" i="16" s="1"/>
  <c r="R18" i="16"/>
  <c r="S18" i="16" s="1"/>
  <c r="N35" i="16"/>
  <c r="AC35" i="16" s="1"/>
  <c r="N47" i="16"/>
  <c r="AC47" i="16" s="1"/>
  <c r="I11" i="16"/>
  <c r="J11" i="16" s="1"/>
  <c r="N11" i="16" s="1"/>
  <c r="AC11" i="16" s="1"/>
  <c r="N13" i="16"/>
  <c r="AC13" i="16" s="1"/>
  <c r="I14" i="16"/>
  <c r="J14" i="16" s="1"/>
  <c r="N14" i="16" s="1"/>
  <c r="AC14" i="16" s="1"/>
  <c r="R16" i="16"/>
  <c r="S16" i="16" s="1"/>
  <c r="I17" i="16"/>
  <c r="J17" i="16" s="1"/>
  <c r="N17" i="16" s="1"/>
  <c r="AC17" i="16" s="1"/>
  <c r="R19" i="16"/>
  <c r="S19" i="16" s="1"/>
  <c r="I20" i="16"/>
  <c r="J20" i="16" s="1"/>
  <c r="N20" i="16" s="1"/>
  <c r="AC20" i="16" s="1"/>
  <c r="I21" i="16"/>
  <c r="J21" i="16" s="1"/>
  <c r="N21" i="16" s="1"/>
  <c r="AC21" i="16" s="1"/>
  <c r="G16" i="16"/>
  <c r="AB16" i="16" s="1"/>
  <c r="G14" i="16"/>
  <c r="AB14" i="16" s="1"/>
  <c r="W9" i="16"/>
  <c r="W14" i="16"/>
  <c r="W12" i="16"/>
  <c r="X12" i="16" s="1"/>
  <c r="G15" i="16"/>
  <c r="AB15" i="16" s="1"/>
  <c r="G23" i="16"/>
  <c r="AB23" i="16" s="1"/>
  <c r="W39" i="16"/>
  <c r="W51" i="16"/>
  <c r="X51" i="16" s="1"/>
  <c r="G26" i="16"/>
  <c r="AB26" i="16" s="1"/>
  <c r="G45" i="16"/>
  <c r="AB45" i="16" s="1"/>
  <c r="G50" i="16"/>
  <c r="AB50" i="16" s="1"/>
  <c r="V58" i="16"/>
  <c r="W8" i="16" s="1"/>
  <c r="X8" i="16" s="1"/>
  <c r="W24" i="16"/>
  <c r="X24" i="16" s="1"/>
  <c r="W36" i="16"/>
  <c r="N50" i="16"/>
  <c r="AC50" i="16" s="1"/>
  <c r="W57" i="16"/>
  <c r="X57" i="16" s="1"/>
  <c r="X39" i="16"/>
  <c r="X36" i="16"/>
  <c r="X14" i="16"/>
  <c r="X9" i="16"/>
  <c r="W48" i="16"/>
  <c r="X48" i="16" s="1"/>
  <c r="R10" i="16"/>
  <c r="S10" i="16" s="1"/>
  <c r="G28" i="16"/>
  <c r="AB28" i="16" s="1"/>
  <c r="G47" i="16"/>
  <c r="AB47" i="16" s="1"/>
  <c r="G18" i="16"/>
  <c r="AB18" i="16" s="1"/>
  <c r="G54" i="16"/>
  <c r="AB54" i="16" s="1"/>
  <c r="W18" i="16"/>
  <c r="X18" i="16" s="1"/>
  <c r="W21" i="16"/>
  <c r="X21" i="16" s="1"/>
  <c r="J7" i="16"/>
  <c r="W33" i="16"/>
  <c r="X33" i="16" s="1"/>
  <c r="W45" i="16"/>
  <c r="X45" i="16" s="1"/>
  <c r="G36" i="16"/>
  <c r="AB36" i="16" s="1"/>
  <c r="F58" i="16"/>
  <c r="G52" i="16" s="1"/>
  <c r="AB52" i="16" s="1"/>
  <c r="G11" i="16"/>
  <c r="AB11" i="16" s="1"/>
  <c r="G32" i="16"/>
  <c r="AB32" i="16" s="1"/>
  <c r="G39" i="16"/>
  <c r="AB39" i="16" s="1"/>
  <c r="G44" i="16"/>
  <c r="AB44" i="16" s="1"/>
  <c r="W54" i="16"/>
  <c r="X54" i="16" s="1"/>
  <c r="G20" i="16"/>
  <c r="AB20" i="16" s="1"/>
  <c r="W30" i="16"/>
  <c r="X30" i="16" s="1"/>
  <c r="W42" i="16"/>
  <c r="X42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G12" i="16"/>
  <c r="AB12" i="16" s="1"/>
  <c r="N27" i="16"/>
  <c r="AC27" i="16" s="1"/>
  <c r="N39" i="16"/>
  <c r="AC39" i="16" s="1"/>
  <c r="N51" i="16"/>
  <c r="AC51" i="16" s="1"/>
  <c r="I26" i="16"/>
  <c r="J26" i="16" s="1"/>
  <c r="N26" i="16" s="1"/>
  <c r="AC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N44" i="16" s="1"/>
  <c r="AC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N55" i="16" s="1"/>
  <c r="AC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N54" i="16" s="1"/>
  <c r="AC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N46" i="16" s="1"/>
  <c r="AC46" i="16" s="1"/>
  <c r="G48" i="16" l="1"/>
  <c r="AB48" i="16" s="1"/>
  <c r="G40" i="16"/>
  <c r="AB40" i="16" s="1"/>
  <c r="G17" i="16"/>
  <c r="AB17" i="16" s="1"/>
  <c r="G22" i="16"/>
  <c r="AB22" i="16" s="1"/>
  <c r="T53" i="16"/>
  <c r="U53" i="16" s="1"/>
  <c r="I58" i="16"/>
  <c r="T10" i="16"/>
  <c r="U10" i="16" s="1"/>
  <c r="G33" i="16"/>
  <c r="AB33" i="16" s="1"/>
  <c r="G57" i="16"/>
  <c r="AB57" i="16" s="1"/>
  <c r="T49" i="16"/>
  <c r="U49" i="16" s="1"/>
  <c r="T20" i="16"/>
  <c r="U20" i="16" s="1"/>
  <c r="S58" i="16"/>
  <c r="T40" i="16" s="1"/>
  <c r="U40" i="16" s="1"/>
  <c r="R58" i="16"/>
  <c r="T17" i="16"/>
  <c r="U17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M58" i="16"/>
  <c r="T30" i="16"/>
  <c r="U30" i="16" s="1"/>
  <c r="Y30" i="16" s="1"/>
  <c r="N56" i="16"/>
  <c r="AC56" i="16" s="1"/>
  <c r="T21" i="16"/>
  <c r="U21" i="16" s="1"/>
  <c r="Y21" i="16" s="1"/>
  <c r="T38" i="16"/>
  <c r="U38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42" i="16"/>
  <c r="U42" i="16" s="1"/>
  <c r="Y42" i="16" s="1"/>
  <c r="T41" i="16"/>
  <c r="U41" i="16" s="1"/>
  <c r="T50" i="16"/>
  <c r="U50" i="16" s="1"/>
  <c r="T48" i="16"/>
  <c r="U48" i="16" s="1"/>
  <c r="Y48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W23" i="16"/>
  <c r="X23" i="16" s="1"/>
  <c r="W55" i="16"/>
  <c r="X55" i="16" s="1"/>
  <c r="W49" i="16"/>
  <c r="X49" i="16" s="1"/>
  <c r="W43" i="16"/>
  <c r="X43" i="16" s="1"/>
  <c r="W37" i="16"/>
  <c r="X37" i="16" s="1"/>
  <c r="W31" i="16"/>
  <c r="X31" i="16" s="1"/>
  <c r="W25" i="16"/>
  <c r="X25" i="16" s="1"/>
  <c r="W17" i="16"/>
  <c r="X17" i="16" s="1"/>
  <c r="W15" i="16"/>
  <c r="X15" i="16" s="1"/>
  <c r="W56" i="16"/>
  <c r="X56" i="16" s="1"/>
  <c r="W44" i="16"/>
  <c r="X44" i="16" s="1"/>
  <c r="W10" i="16"/>
  <c r="X10" i="16" s="1"/>
  <c r="Y10" i="16" s="1"/>
  <c r="W50" i="16"/>
  <c r="X50" i="16" s="1"/>
  <c r="W38" i="16"/>
  <c r="X38" i="16" s="1"/>
  <c r="W26" i="16"/>
  <c r="X26" i="16" s="1"/>
  <c r="W20" i="16"/>
  <c r="X20" i="16" s="1"/>
  <c r="Y20" i="16" s="1"/>
  <c r="W52" i="16"/>
  <c r="X52" i="16" s="1"/>
  <c r="W40" i="16"/>
  <c r="X40" i="16" s="1"/>
  <c r="W28" i="16"/>
  <c r="X28" i="16" s="1"/>
  <c r="W22" i="16"/>
  <c r="X22" i="16" s="1"/>
  <c r="W16" i="16"/>
  <c r="X16" i="16" s="1"/>
  <c r="W32" i="16"/>
  <c r="X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G19" i="16"/>
  <c r="AB19" i="16" s="1"/>
  <c r="T14" i="16"/>
  <c r="U14" i="16" s="1"/>
  <c r="Y14" i="16" s="1"/>
  <c r="T44" i="16"/>
  <c r="U44" i="16" s="1"/>
  <c r="G46" i="16"/>
  <c r="AB46" i="16" s="1"/>
  <c r="T39" i="16"/>
  <c r="U39" i="16" s="1"/>
  <c r="T56" i="16"/>
  <c r="U56" i="16" s="1"/>
  <c r="T54" i="16"/>
  <c r="U54" i="16" s="1"/>
  <c r="Y54" i="16" s="1"/>
  <c r="W27" i="16"/>
  <c r="X27" i="16" s="1"/>
  <c r="G8" i="16"/>
  <c r="AB8" i="16" s="1"/>
  <c r="Y39" i="16"/>
  <c r="T28" i="16"/>
  <c r="U28" i="16" s="1"/>
  <c r="T51" i="16"/>
  <c r="U51" i="16" s="1"/>
  <c r="Y51" i="16" s="1"/>
  <c r="G34" i="16"/>
  <c r="AB34" i="16" s="1"/>
  <c r="T34" i="16"/>
  <c r="U34" i="16" s="1"/>
  <c r="T37" i="16"/>
  <c r="U37" i="16" s="1"/>
  <c r="G42" i="16"/>
  <c r="AB42" i="16" s="1"/>
  <c r="G38" i="16"/>
  <c r="AB38" i="16" s="1"/>
  <c r="Y34" i="16" l="1"/>
  <c r="Y29" i="16"/>
  <c r="Y32" i="16"/>
  <c r="Y40" i="16"/>
  <c r="Y56" i="16"/>
  <c r="T43" i="16"/>
  <c r="U43" i="16" s="1"/>
  <c r="Y43" i="16" s="1"/>
  <c r="T57" i="16"/>
  <c r="U57" i="16" s="1"/>
  <c r="Y57" i="16" s="1"/>
  <c r="T25" i="16"/>
  <c r="U25" i="16" s="1"/>
  <c r="T47" i="16"/>
  <c r="U47" i="16" s="1"/>
  <c r="Y50" i="16"/>
  <c r="Y37" i="16"/>
  <c r="T33" i="16"/>
  <c r="U33" i="16" s="1"/>
  <c r="Y33" i="16" s="1"/>
  <c r="T29" i="16"/>
  <c r="U29" i="16" s="1"/>
  <c r="T46" i="16"/>
  <c r="U46" i="16" s="1"/>
  <c r="Y46" i="16" s="1"/>
  <c r="T9" i="16"/>
  <c r="U9" i="16" s="1"/>
  <c r="Y9" i="16" s="1"/>
  <c r="T55" i="16"/>
  <c r="U55" i="16" s="1"/>
  <c r="Y52" i="16"/>
  <c r="N58" i="16"/>
  <c r="AC7" i="16"/>
  <c r="AC58" i="16" s="1"/>
  <c r="Y26" i="16"/>
  <c r="Y49" i="16"/>
  <c r="Y38" i="16"/>
  <c r="Y55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T35" i="16"/>
  <c r="U35" i="16" s="1"/>
  <c r="Y35" i="16" s="1"/>
  <c r="Y17" i="16"/>
  <c r="Y53" i="16"/>
  <c r="T27" i="16"/>
  <c r="U27" i="16" s="1"/>
  <c r="Y27" i="16" s="1"/>
  <c r="T15" i="16"/>
  <c r="U15" i="16" s="1"/>
  <c r="Y15" i="16" s="1"/>
  <c r="T52" i="16"/>
  <c r="U52" i="16" s="1"/>
  <c r="Y41" i="16"/>
  <c r="T45" i="16"/>
  <c r="U45" i="16" s="1"/>
  <c r="Y45" i="16" s="1"/>
  <c r="Y28" i="16"/>
  <c r="Y25" i="16"/>
  <c r="T24" i="16"/>
  <c r="U24" i="16" s="1"/>
  <c r="Y24" i="16" s="1"/>
  <c r="T11" i="16"/>
  <c r="U11" i="16" s="1"/>
  <c r="Y11" i="16" s="1"/>
  <c r="T31" i="16"/>
  <c r="U31" i="16" s="1"/>
  <c r="Y31" i="16" s="1"/>
  <c r="X58" i="16" l="1"/>
  <c r="T58" i="16"/>
  <c r="U7" i="16"/>
  <c r="U58" i="16" s="1"/>
  <c r="AB58" i="16"/>
  <c r="Y7" i="16" l="1"/>
  <c r="Y58" i="16" l="1"/>
  <c r="Z7" i="16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AF58" i="16" l="1"/>
  <c r="D9" i="12" l="1"/>
  <c r="E61" i="12" l="1"/>
  <c r="B62" i="11" s="1"/>
  <c r="E58" i="12"/>
  <c r="B59" i="11" s="1"/>
  <c r="E55" i="12"/>
  <c r="B56" i="11" s="1"/>
  <c r="E54" i="12"/>
  <c r="B55" i="11" s="1"/>
  <c r="E52" i="12"/>
  <c r="B53" i="11" s="1"/>
  <c r="E51" i="12"/>
  <c r="B52" i="11" s="1"/>
  <c r="E50" i="12"/>
  <c r="B51" i="11" s="1"/>
  <c r="E49" i="12"/>
  <c r="B50" i="11" s="1"/>
  <c r="E47" i="12"/>
  <c r="B48" i="11" s="1"/>
  <c r="E45" i="12"/>
  <c r="B46" i="11" s="1"/>
  <c r="E44" i="12"/>
  <c r="B45" i="11" s="1"/>
  <c r="E43" i="12"/>
  <c r="B44" i="11" s="1"/>
  <c r="E41" i="12"/>
  <c r="B42" i="11" s="1"/>
  <c r="E40" i="12"/>
  <c r="B41" i="11" s="1"/>
  <c r="E37" i="12"/>
  <c r="B38" i="11" s="1"/>
  <c r="E36" i="12"/>
  <c r="B37" i="11" s="1"/>
  <c r="E35" i="12"/>
  <c r="B36" i="11" s="1"/>
  <c r="E34" i="12"/>
  <c r="B35" i="11" s="1"/>
  <c r="E29" i="12"/>
  <c r="B30" i="11" s="1"/>
  <c r="E28" i="12"/>
  <c r="B29" i="11" s="1"/>
  <c r="E25" i="12"/>
  <c r="B26" i="11" s="1"/>
  <c r="E24" i="12"/>
  <c r="B25" i="11" s="1"/>
  <c r="E23" i="12"/>
  <c r="B24" i="11" s="1"/>
  <c r="E9" i="12"/>
  <c r="B10" i="11" s="1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C13" i="9" l="1"/>
  <c r="D13" i="9" l="1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E12" i="9" l="1"/>
  <c r="E11" i="9"/>
  <c r="E10" i="9"/>
  <c r="E9" i="9"/>
  <c r="E8" i="9"/>
  <c r="E7" i="9"/>
  <c r="E6" i="9"/>
  <c r="E5" i="9"/>
  <c r="E4" i="9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E4" i="13"/>
  <c r="D4" i="13"/>
  <c r="C4" i="13"/>
  <c r="M8" i="7" l="1"/>
  <c r="K62" i="7"/>
  <c r="G11" i="9"/>
  <c r="H11" i="9" s="1"/>
  <c r="G9" i="9"/>
  <c r="H9" i="9" s="1"/>
  <c r="G7" i="9"/>
  <c r="H7" i="9" s="1"/>
  <c r="G5" i="9"/>
  <c r="G6" i="9" l="1"/>
  <c r="H6" i="9" s="1"/>
  <c r="G10" i="9"/>
  <c r="H10" i="9" s="1"/>
  <c r="H5" i="9"/>
  <c r="E13" i="9"/>
  <c r="G4" i="9"/>
  <c r="H4" i="9" s="1"/>
  <c r="G8" i="9"/>
  <c r="H8" i="9" s="1"/>
  <c r="G12" i="9"/>
  <c r="H12" i="9" s="1"/>
  <c r="B13" i="9"/>
  <c r="G13" i="9" l="1"/>
  <c r="J16" i="9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B6" i="7"/>
  <c r="AA6" i="7"/>
  <c r="Z6" i="7"/>
  <c r="F62" i="7" l="1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AB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H13" i="9"/>
  <c r="J13" i="9" s="1"/>
  <c r="C4" i="12" l="1"/>
  <c r="B5" i="11"/>
  <c r="N39" i="7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S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Q15" i="7"/>
  <c r="R15" i="7" s="1"/>
  <c r="Q18" i="7"/>
  <c r="R18" i="7" s="1"/>
  <c r="Q52" i="7"/>
  <c r="R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Q39" i="7"/>
  <c r="R39" i="7" s="1"/>
  <c r="S39" i="7" s="1"/>
  <c r="Q27" i="7"/>
  <c r="R27" i="7" s="1"/>
  <c r="S27" i="7" s="1"/>
  <c r="Q13" i="7"/>
  <c r="R13" i="7" s="1"/>
  <c r="Q50" i="7"/>
  <c r="R50" i="7" s="1"/>
  <c r="S50" i="7" s="1"/>
  <c r="Q38" i="7"/>
  <c r="R38" i="7" s="1"/>
  <c r="Q26" i="7"/>
  <c r="R26" i="7" s="1"/>
  <c r="Q12" i="7"/>
  <c r="R12" i="7" s="1"/>
  <c r="Q19" i="7"/>
  <c r="R19" i="7" s="1"/>
  <c r="Q49" i="7"/>
  <c r="R49" i="7" s="1"/>
  <c r="S49" i="7" s="1"/>
  <c r="Q37" i="7"/>
  <c r="R37" i="7" s="1"/>
  <c r="Q25" i="7"/>
  <c r="R25" i="7" s="1"/>
  <c r="S25" i="7" s="1"/>
  <c r="Q11" i="7"/>
  <c r="R11" i="7" s="1"/>
  <c r="Q60" i="7"/>
  <c r="R60" i="7" s="1"/>
  <c r="S60" i="7" s="1"/>
  <c r="Q48" i="7"/>
  <c r="R48" i="7" s="1"/>
  <c r="Q36" i="7"/>
  <c r="R36" i="7" s="1"/>
  <c r="S36" i="7" s="1"/>
  <c r="Q24" i="7"/>
  <c r="R24" i="7" s="1"/>
  <c r="Q10" i="7"/>
  <c r="R10" i="7" s="1"/>
  <c r="Q59" i="7"/>
  <c r="R59" i="7" s="1"/>
  <c r="Q47" i="7"/>
  <c r="R47" i="7" s="1"/>
  <c r="S47" i="7" s="1"/>
  <c r="Q35" i="7"/>
  <c r="R35" i="7" s="1"/>
  <c r="Q23" i="7"/>
  <c r="R23" i="7" s="1"/>
  <c r="S23" i="7" s="1"/>
  <c r="Q9" i="7"/>
  <c r="R9" i="7" s="1"/>
  <c r="Q56" i="7"/>
  <c r="R56" i="7" s="1"/>
  <c r="Q58" i="7"/>
  <c r="R58" i="7" s="1"/>
  <c r="S58" i="7" s="1"/>
  <c r="Q46" i="7"/>
  <c r="R46" i="7" s="1"/>
  <c r="S46" i="7" s="1"/>
  <c r="Q34" i="7"/>
  <c r="R34" i="7" s="1"/>
  <c r="Q22" i="7"/>
  <c r="R22" i="7" s="1"/>
  <c r="Q8" i="7"/>
  <c r="R8" i="7" s="1"/>
  <c r="Q44" i="7"/>
  <c r="R44" i="7" s="1"/>
  <c r="Q33" i="7"/>
  <c r="R33" i="7" s="1"/>
  <c r="Q55" i="7"/>
  <c r="R55" i="7" s="1"/>
  <c r="Q43" i="7"/>
  <c r="R43" i="7" s="1"/>
  <c r="Q31" i="7"/>
  <c r="R31" i="7" s="1"/>
  <c r="S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S18" i="7" l="1"/>
  <c r="R62" i="7"/>
  <c r="S56" i="7"/>
  <c r="S29" i="7"/>
  <c r="S19" i="7"/>
  <c r="C22" i="12"/>
  <c r="C7" i="12"/>
  <c r="S34" i="7"/>
  <c r="S48" i="7"/>
  <c r="S52" i="7"/>
  <c r="S14" i="7"/>
  <c r="S43" i="7"/>
  <c r="S24" i="7"/>
  <c r="S51" i="7"/>
  <c r="B23" i="11"/>
  <c r="B8" i="11"/>
  <c r="S22" i="7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60" i="7" l="1"/>
  <c r="AD56" i="7"/>
  <c r="C57" i="12" s="1"/>
  <c r="AD33" i="7"/>
  <c r="AD58" i="7"/>
  <c r="C59" i="12" s="1"/>
  <c r="AD22" i="7"/>
  <c r="C23" i="12" s="1"/>
  <c r="D23" i="12" s="1"/>
  <c r="AD34" i="7"/>
  <c r="C35" i="12" s="1"/>
  <c r="D35" i="12" s="1"/>
  <c r="AD55" i="7"/>
  <c r="AD49" i="7"/>
  <c r="C50" i="12" s="1"/>
  <c r="D50" i="12" s="1"/>
  <c r="AD41" i="7"/>
  <c r="C42" i="12" s="1"/>
  <c r="AD36" i="7"/>
  <c r="C37" i="12" s="1"/>
  <c r="D37" i="12" s="1"/>
  <c r="AD39" i="7"/>
  <c r="AD51" i="7"/>
  <c r="C52" i="12" s="1"/>
  <c r="D52" i="12" s="1"/>
  <c r="AD43" i="7"/>
  <c r="C44" i="12" s="1"/>
  <c r="D44" i="12" s="1"/>
  <c r="AD54" i="7"/>
  <c r="C55" i="12" s="1"/>
  <c r="D55" i="12" s="1"/>
  <c r="AD59" i="7"/>
  <c r="AD29" i="7"/>
  <c r="C30" i="12" s="1"/>
  <c r="AD42" i="7"/>
  <c r="AD23" i="7"/>
  <c r="C24" i="12" s="1"/>
  <c r="AD57" i="7"/>
  <c r="C58" i="12" s="1"/>
  <c r="D58" i="12" s="1"/>
  <c r="AD46" i="7"/>
  <c r="C47" i="12" s="1"/>
  <c r="D47" i="12" s="1"/>
  <c r="AD32" i="7"/>
  <c r="C33" i="12" s="1"/>
  <c r="AD35" i="7"/>
  <c r="C36" i="12" s="1"/>
  <c r="D36" i="12" s="1"/>
  <c r="AD40" i="7"/>
  <c r="C41" i="12" s="1"/>
  <c r="D41" i="12" s="1"/>
  <c r="AD26" i="7"/>
  <c r="C27" i="12" s="1"/>
  <c r="AD37" i="7"/>
  <c r="C38" i="12" s="1"/>
  <c r="AD45" i="7"/>
  <c r="C46" i="12" s="1"/>
  <c r="AD27" i="7"/>
  <c r="C28" i="12" s="1"/>
  <c r="D28" i="12" s="1"/>
  <c r="AD38" i="7"/>
  <c r="C39" i="12" s="1"/>
  <c r="AD28" i="7"/>
  <c r="C29" i="12" s="1"/>
  <c r="D29" i="12" s="1"/>
  <c r="AD25" i="7"/>
  <c r="AD52" i="7"/>
  <c r="C53" i="12" s="1"/>
  <c r="AD31" i="7"/>
  <c r="C32" i="12" s="1"/>
  <c r="AD24" i="7"/>
  <c r="AD50" i="7"/>
  <c r="C51" i="12" s="1"/>
  <c r="D51" i="12" s="1"/>
  <c r="AD30" i="7"/>
  <c r="C31" i="12" s="1"/>
  <c r="AD47" i="7"/>
  <c r="C48" i="12" s="1"/>
  <c r="AD48" i="7"/>
  <c r="C49" i="12" s="1"/>
  <c r="D49" i="12" s="1"/>
  <c r="AD53" i="7"/>
  <c r="C34" i="12"/>
  <c r="D34" i="12" s="1"/>
  <c r="C60" i="12"/>
  <c r="C56" i="12"/>
  <c r="C61" i="12"/>
  <c r="D61" i="12" s="1"/>
  <c r="C54" i="12"/>
  <c r="D54" i="12" s="1"/>
  <c r="C45" i="12"/>
  <c r="D45" i="12" s="1"/>
  <c r="C43" i="12"/>
  <c r="D43" i="12" s="1"/>
  <c r="C40" i="12"/>
  <c r="D40" i="12" s="1"/>
  <c r="S62" i="7"/>
  <c r="AA8" i="7"/>
  <c r="C26" i="12"/>
  <c r="AD61" i="7" l="1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C25" i="12"/>
  <c r="D25" i="12" s="1"/>
  <c r="D26" i="12"/>
  <c r="E26" i="12"/>
  <c r="D33" i="12"/>
  <c r="E33" i="12"/>
  <c r="B34" i="11" s="1"/>
  <c r="D38" i="12"/>
  <c r="E38" i="12"/>
  <c r="B39" i="11" s="1"/>
  <c r="AA62" i="7"/>
  <c r="AC8" i="7"/>
  <c r="D24" i="12"/>
  <c r="AC20" i="7" l="1"/>
  <c r="AD8" i="7" s="1"/>
  <c r="B27" i="11"/>
  <c r="B63" i="11" s="1"/>
  <c r="E62" i="12"/>
  <c r="C62" i="12"/>
  <c r="D62" i="12"/>
  <c r="AC62" i="7"/>
  <c r="AD9" i="7" l="1"/>
  <c r="C9" i="12" s="1"/>
  <c r="AD10" i="7"/>
  <c r="C10" i="12" s="1"/>
  <c r="D10" i="12" s="1"/>
  <c r="E10" i="12" s="1"/>
  <c r="B11" i="11" s="1"/>
  <c r="AD17" i="7"/>
  <c r="C17" i="12" s="1"/>
  <c r="D17" i="12" s="1"/>
  <c r="E17" i="12" s="1"/>
  <c r="B18" i="11" s="1"/>
  <c r="AD13" i="7"/>
  <c r="C13" i="12" s="1"/>
  <c r="D13" i="12" s="1"/>
  <c r="E13" i="12" s="1"/>
  <c r="B14" i="11" s="1"/>
  <c r="AD19" i="7"/>
  <c r="C19" i="12" s="1"/>
  <c r="D19" i="12" s="1"/>
  <c r="E19" i="12" s="1"/>
  <c r="B20" i="11" s="1"/>
  <c r="AD11" i="7"/>
  <c r="C11" i="12" s="1"/>
  <c r="D11" i="12" s="1"/>
  <c r="E11" i="12" s="1"/>
  <c r="B12" i="11" s="1"/>
  <c r="AD18" i="7"/>
  <c r="C18" i="12" s="1"/>
  <c r="D18" i="12" s="1"/>
  <c r="E18" i="12" s="1"/>
  <c r="B19" i="11" s="1"/>
  <c r="AD14" i="7"/>
  <c r="C14" i="12" s="1"/>
  <c r="D14" i="12" s="1"/>
  <c r="E14" i="12" s="1"/>
  <c r="B15" i="11" s="1"/>
  <c r="AD12" i="7"/>
  <c r="C12" i="12" s="1"/>
  <c r="D12" i="12" s="1"/>
  <c r="E12" i="12" s="1"/>
  <c r="B13" i="11" s="1"/>
  <c r="AD15" i="7"/>
  <c r="C15" i="12" s="1"/>
  <c r="D15" i="12" s="1"/>
  <c r="E15" i="12" s="1"/>
  <c r="B16" i="11" s="1"/>
  <c r="AD16" i="7"/>
  <c r="C16" i="12" s="1"/>
  <c r="D16" i="12" s="1"/>
  <c r="E16" i="12" s="1"/>
  <c r="B17" i="11" s="1"/>
  <c r="C8" i="12"/>
  <c r="D8" i="12" l="1"/>
  <c r="E8" i="12" s="1"/>
  <c r="C20" i="12"/>
  <c r="C63" i="12" s="1"/>
  <c r="B9" i="11" l="1"/>
  <c r="B21" i="11" s="1"/>
  <c r="B64" i="11" s="1"/>
  <c r="B66" i="11" s="1"/>
  <c r="J18" i="9" s="1"/>
  <c r="J21" i="9" s="1"/>
  <c r="E20" i="12"/>
  <c r="E63" i="12" s="1"/>
  <c r="D20" i="12"/>
  <c r="D63" i="12" s="1"/>
</calcChain>
</file>

<file path=xl/sharedStrings.xml><?xml version="1.0" encoding="utf-8"?>
<sst xmlns="http://schemas.openxmlformats.org/spreadsheetml/2006/main" count="675" uniqueCount="346">
  <si>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</si>
  <si>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</si>
  <si>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</si>
  <si>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</si>
  <si>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</si>
  <si>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</si>
  <si>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</si>
  <si>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</si>
  <si>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</si>
  <si>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</si>
  <si>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</si>
  <si>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</si>
  <si>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</si>
  <si>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</si>
  <si>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</si>
  <si>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</si>
  <si>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</si>
  <si>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</si>
  <si>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</si>
  <si>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</si>
  <si>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</si>
  <si>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</si>
  <si>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</si>
  <si>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</si>
  <si>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</si>
  <si>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</si>
  <si>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</si>
  <si>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</si>
  <si>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</si>
  <si>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</si>
  <si>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</si>
  <si>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</si>
  <si>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</si>
  <si>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</si>
  <si>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</si>
  <si>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</si>
  <si>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</si>
  <si>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</si>
  <si>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</si>
  <si>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</si>
  <si>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</si>
  <si>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</si>
  <si>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</si>
  <si>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</si>
  <si>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</si>
  <si>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</si>
  <si>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</si>
  <si>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</si>
  <si>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</si>
  <si>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</si>
  <si>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</si>
  <si>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</si>
  <si>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</si>
  <si>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</si>
  <si>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</si>
  <si>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</si>
  <si>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</si>
  <si>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</si>
  <si>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</si>
  <si>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</si>
  <si>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</si>
  <si>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</si>
  <si>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</si>
  <si>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</si>
  <si>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</si>
  <si>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</si>
  <si>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</si>
  <si>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</si>
  <si>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</si>
  <si>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</si>
  <si>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</si>
  <si>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</si>
  <si>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</si>
  <si>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</si>
  <si>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</si>
  <si>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</si>
  <si>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</si>
  <si>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</si>
  <si>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</si>
  <si>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</si>
  <si>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</si>
  <si>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</si>
  <si>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</si>
  <si>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</si>
  <si>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</si>
  <si>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</si>
  <si>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</si>
  <si>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</si>
  <si>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</si>
  <si>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</si>
  <si>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</si>
  <si>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</si>
  <si>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</si>
  <si>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</si>
  <si>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</si>
  <si>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</si>
  <si>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</si>
  <si>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</si>
  <si>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</si>
  <si>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</si>
  <si>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</si>
  <si>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</si>
  <si>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</si>
  <si>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</si>
  <si>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</si>
  <si>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</si>
  <si>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</si>
  <si>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</si>
  <si>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</si>
  <si>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</si>
  <si>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</si>
  <si>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</si>
  <si>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</si>
  <si>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</si>
  <si>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</si>
  <si>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</si>
  <si>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</si>
  <si>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</si>
  <si>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</si>
  <si>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</si>
  <si>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</si>
  <si>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</si>
  <si>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</si>
  <si>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</si>
  <si>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</si>
  <si>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</si>
  <si>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</si>
  <si>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</si>
  <si>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</si>
  <si>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</si>
  <si>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</si>
  <si>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</si>
  <si>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</si>
  <si>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</si>
  <si>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</si>
  <si>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</si>
  <si>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</si>
  <si>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</si>
  <si>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</si>
  <si>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</si>
  <si>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</si>
  <si>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</si>
  <si>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</si>
  <si>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</si>
  <si>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</si>
  <si>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</si>
  <si>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</si>
  <si>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</si>
  <si>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</si>
  <si>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</si>
  <si>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</si>
  <si>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</si>
  <si>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</si>
  <si>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</si>
  <si>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</si>
  <si>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</si>
  <si>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</si>
  <si>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</si>
  <si>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</si>
  <si>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</si>
  <si>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</si>
  <si>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</si>
  <si>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</si>
  <si>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</si>
  <si>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</si>
  <si>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</si>
  <si>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</si>
  <si>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</si>
  <si>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</si>
  <si>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</si>
  <si>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</si>
  <si>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</si>
  <si>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</si>
  <si>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</si>
  <si>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</si>
  <si>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</si>
  <si>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</si>
  <si>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</si>
  <si>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</si>
  <si>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</si>
  <si>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</si>
  <si>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</si>
  <si>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</si>
  <si>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</si>
  <si>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</si>
  <si>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</si>
  <si>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</si>
  <si>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</si>
  <si>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</si>
  <si>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</si>
  <si>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</si>
  <si>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</si>
  <si>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</si>
  <si>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</si>
  <si>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</si>
  <si>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</si>
  <si>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</si>
  <si>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</si>
  <si>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</si>
  <si>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</si>
  <si>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</si>
  <si>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</si>
  <si>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</si>
  <si>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</si>
  <si>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</si>
  <si>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</si>
  <si>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</si>
  <si>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</si>
  <si>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</si>
  <si>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</si>
  <si>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</si>
  <si>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</si>
  <si>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</si>
  <si>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</si>
  <si>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</si>
  <si>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</si>
  <si>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</si>
  <si>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</si>
  <si>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</si>
  <si>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</si>
  <si>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</si>
  <si>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</si>
  <si>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</si>
  <si>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</si>
  <si>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</si>
  <si>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</si>
  <si>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</si>
  <si>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</si>
  <si>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</si>
  <si>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</si>
  <si>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</si>
  <si>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</si>
  <si>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</si>
  <si>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</si>
  <si>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</si>
  <si>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</si>
  <si>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</si>
  <si>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</si>
  <si>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</si>
  <si>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</si>
  <si>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</si>
  <si>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</si>
  <si>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CÁLCULO DE DISTRIBUCIÓN DE FONDOS DESCENTRALIZADOS ENERO 2022
CON GARANTIA A MUNICIPIOS NO METROPOLITANOS</t>
  </si>
  <si>
    <t>PAGO  2021</t>
  </si>
  <si>
    <t xml:space="preserve"> LEY DE EGRESOS 2022</t>
  </si>
  <si>
    <t>ENERO 2022</t>
  </si>
  <si>
    <t>Participaciones Enero 2022</t>
  </si>
  <si>
    <t>Ajuste FOFIR</t>
  </si>
  <si>
    <t>Faltante Inicial de FEIEF (FGP FEIEF)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</si>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</sst>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63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38" fontId="8" fillId="0" borderId="40" xfId="1" applyNumberFormat="1" applyFont="1" applyFill="1" applyBorder="1" applyAlignment="1">
      <alignment vertical="center" wrapText="1"/>
    </xf>
    <xf numFmtId="0" fontId="10" fillId="0" borderId="47" xfId="46" applyFont="1" applyBorder="1" applyAlignment="1">
      <alignment horizontal="center" vertical="center"/>
    </xf>
    <xf numFmtId="169" fontId="8" fillId="0" borderId="3" xfId="1" applyNumberFormat="1" applyFont="1" applyFill="1" applyBorder="1" applyAlignment="1">
      <alignment vertical="center" wrapText="1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  <xf numFmtId="37" fontId="41" fillId="29" borderId="0" xfId="3" applyFont="1" applyFill="1" applyAlignment="1" applyProtection="1">
      <alignment horizontal="center"/>
      <protection hidden="1"/>
    </xf>
    <xf numFmtId="169" fontId="10" fillId="29" borderId="3" xfId="1" applyNumberFormat="1" applyFont="1" applyFill="1" applyBorder="1" applyAlignment="1">
      <alignment vertical="center"/>
    </xf>
    <xf numFmtId="37" fontId="10" fillId="29" borderId="2" xfId="3" applyFont="1" applyFill="1" applyBorder="1" applyAlignment="1" applyProtection="1">
      <alignment horizontal="center" vertical="center" wrapText="1"/>
      <protection hidden="1"/>
    </xf>
    <xf numFmtId="164" fontId="11" fillId="29" borderId="2" xfId="0" applyNumberFormat="1" applyFont="1" applyFill="1" applyBorder="1" applyAlignment="1" applyProtection="1">
      <alignment horizontal="center" vertical="center" wrapText="1"/>
      <protection hidden="1"/>
    </xf>
    <xf numFmtId="0" fontId="10" fillId="29" borderId="3" xfId="0" applyFont="1" applyFill="1" applyBorder="1" applyAlignment="1" applyProtection="1">
      <alignment horizontal="center" vertical="center" wrapText="1"/>
      <protection hidden="1"/>
    </xf>
    <xf numFmtId="37" fontId="13" fillId="29" borderId="0" xfId="3" applyFont="1" applyFill="1" applyAlignment="1" applyProtection="1">
      <alignment horizontal="center" vertical="center"/>
      <protection hidden="1"/>
    </xf>
    <xf numFmtId="0" fontId="11" fillId="29" borderId="2" xfId="0" applyFont="1" applyFill="1" applyBorder="1" applyAlignment="1" applyProtection="1">
      <alignment horizontal="center" vertical="center" wrapText="1"/>
      <protection hidden="1"/>
    </xf>
    <xf numFmtId="37" fontId="8" fillId="36" borderId="60" xfId="3" applyFont="1" applyFill="1" applyBorder="1" applyProtection="1">
      <protection hidden="1"/>
    </xf>
    <xf numFmtId="37" fontId="8" fillId="36" borderId="59" xfId="3" applyFont="1" applyFill="1" applyBorder="1" applyProtection="1">
      <protection hidden="1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zoomScale="85" zoomScaleNormal="85" zoomScaleSheetLayoutView="100" workbookViewId="0">
      <selection activeCell="G13" sqref="G13"/>
    </sheetView>
  </sheetViews>
  <sheetFormatPr baseColWidth="10" defaultColWidth="11.42578125" defaultRowHeight="12.75" x14ac:dyDescent="0.2"/>
  <cols>
    <col min="1" max="1" width="61.140625" style="48" customWidth="1"/>
    <col min="2" max="7" width="17.42578125" style="48" customWidth="1"/>
    <col min="8" max="8" width="17.140625" style="48" customWidth="1"/>
    <col min="9" max="9" width="12.28515625" style="48" customWidth="1"/>
    <col min="10" max="10" width="17.7109375" style="48" bestFit="1" customWidth="1"/>
    <col min="11" max="16384" width="11.42578125" style="48"/>
  </cols>
  <sheetData>
    <row r="1" spans="1:10" ht="27.75" customHeight="1" x14ac:dyDescent="0.2">
      <c r="A1" s="341" t="s">
        <v>246</v>
      </c>
      <c r="B1" s="341"/>
      <c r="C1" s="341"/>
      <c r="D1" s="341"/>
      <c r="E1" s="341"/>
      <c r="F1" s="341"/>
      <c r="G1" s="341"/>
      <c r="H1" s="341"/>
      <c r="I1" s="341"/>
      <c r="J1" s="341"/>
    </row>
    <row r="3" spans="1:10" ht="38.25" x14ac:dyDescent="0.2">
      <c r="A3" s="52" t="s">
        <v>87</v>
      </c>
      <c r="B3" s="52" t="s">
        <v>238</v>
      </c>
      <c r="C3" s="52" t="s">
        <v>247</v>
      </c>
      <c r="D3" s="205" t="s">
        <v>248</v>
      </c>
      <c r="E3" s="52" t="s">
        <v>114</v>
      </c>
      <c r="F3" s="52" t="s">
        <v>100</v>
      </c>
      <c r="G3" s="52" t="s">
        <v>101</v>
      </c>
      <c r="H3" s="53" t="s">
        <v>98</v>
      </c>
      <c r="I3" s="52" t="s">
        <v>91</v>
      </c>
      <c r="J3" s="52" t="s">
        <v>92</v>
      </c>
    </row>
    <row r="4" spans="1:10" ht="25.5" customHeight="1" x14ac:dyDescent="0.2">
      <c r="A4" s="54" t="s">
        <v>93</v>
      </c>
      <c r="B4" s="296">
        <v>3433609640.2865663</v>
      </c>
      <c r="C4" s="296"/>
      <c r="D4" s="294">
        <v>-15075436.279999999</v>
      </c>
      <c r="E4" s="158">
        <f t="shared" ref="E4:E12" si="0">SUM(B4:D4)</f>
        <v>3418534204.006566</v>
      </c>
      <c r="F4" s="68">
        <v>20</v>
      </c>
      <c r="G4" s="68">
        <f t="shared" ref="G4:G12" si="1">+F4/100*E4</f>
        <v>683706840.80131328</v>
      </c>
      <c r="H4" s="69">
        <f t="shared" ref="H4:H12" si="2">+E4-G4</f>
        <v>2734827363.2052526</v>
      </c>
    </row>
    <row r="5" spans="1:10" ht="25.5" customHeight="1" x14ac:dyDescent="0.2">
      <c r="A5" s="74" t="s">
        <v>173</v>
      </c>
      <c r="B5" s="296">
        <v>97927143.604549378</v>
      </c>
      <c r="C5" s="296"/>
      <c r="D5" s="294"/>
      <c r="E5" s="158">
        <f t="shared" si="0"/>
        <v>97927143.604549378</v>
      </c>
      <c r="F5" s="68">
        <v>100</v>
      </c>
      <c r="G5" s="68">
        <f t="shared" si="1"/>
        <v>97927143.604549378</v>
      </c>
      <c r="H5" s="69">
        <f t="shared" si="2"/>
        <v>0</v>
      </c>
    </row>
    <row r="6" spans="1:10" ht="25.5" customHeight="1" x14ac:dyDescent="0.2">
      <c r="A6" s="74" t="s">
        <v>174</v>
      </c>
      <c r="B6" s="296">
        <v>37442872.311721355</v>
      </c>
      <c r="C6" s="296"/>
      <c r="D6" s="294"/>
      <c r="E6" s="158">
        <f t="shared" si="0"/>
        <v>37442872.311721355</v>
      </c>
      <c r="F6" s="68">
        <v>100</v>
      </c>
      <c r="G6" s="68">
        <f t="shared" si="1"/>
        <v>37442872.311721355</v>
      </c>
      <c r="H6" s="69">
        <f t="shared" si="2"/>
        <v>0</v>
      </c>
    </row>
    <row r="7" spans="1:10" ht="25.5" customHeight="1" x14ac:dyDescent="0.2">
      <c r="A7" s="54" t="s">
        <v>94</v>
      </c>
      <c r="B7" s="296">
        <v>83435339.634258986</v>
      </c>
      <c r="C7" s="296"/>
      <c r="D7" s="294"/>
      <c r="E7" s="158">
        <f t="shared" si="0"/>
        <v>83435339.634258986</v>
      </c>
      <c r="F7" s="68">
        <v>20</v>
      </c>
      <c r="G7" s="68">
        <f t="shared" si="1"/>
        <v>16687067.926851798</v>
      </c>
      <c r="H7" s="69">
        <f t="shared" si="2"/>
        <v>66748271.707407191</v>
      </c>
    </row>
    <row r="8" spans="1:10" ht="25.5" customHeight="1" x14ac:dyDescent="0.2">
      <c r="A8" s="54" t="s">
        <v>95</v>
      </c>
      <c r="B8" s="296">
        <v>75298111</v>
      </c>
      <c r="C8" s="296">
        <v>260964445.36885917</v>
      </c>
      <c r="D8" s="294"/>
      <c r="E8" s="158">
        <f t="shared" si="0"/>
        <v>336262556.36885917</v>
      </c>
      <c r="F8" s="68">
        <v>20</v>
      </c>
      <c r="G8" s="68">
        <f t="shared" si="1"/>
        <v>67252511.273771837</v>
      </c>
      <c r="H8" s="69">
        <f t="shared" si="2"/>
        <v>269010045.09508735</v>
      </c>
    </row>
    <row r="9" spans="1:10" ht="25.5" customHeight="1" x14ac:dyDescent="0.2">
      <c r="A9" s="54" t="s">
        <v>175</v>
      </c>
      <c r="B9" s="296">
        <v>84072240</v>
      </c>
      <c r="C9" s="296"/>
      <c r="D9" s="294"/>
      <c r="E9" s="158">
        <f t="shared" si="0"/>
        <v>84072240</v>
      </c>
      <c r="F9" s="68">
        <v>20</v>
      </c>
      <c r="G9" s="68">
        <f t="shared" si="1"/>
        <v>16814448</v>
      </c>
      <c r="H9" s="69">
        <f t="shared" si="2"/>
        <v>67257792</v>
      </c>
    </row>
    <row r="10" spans="1:10" ht="25.5" customHeight="1" x14ac:dyDescent="0.2">
      <c r="A10" s="54" t="s">
        <v>105</v>
      </c>
      <c r="B10" s="296">
        <v>17306482</v>
      </c>
      <c r="C10" s="296"/>
      <c r="D10" s="294"/>
      <c r="E10" s="158">
        <f t="shared" si="0"/>
        <v>17306482</v>
      </c>
      <c r="F10" s="68">
        <v>20</v>
      </c>
      <c r="G10" s="68">
        <f t="shared" si="1"/>
        <v>3461296.4000000004</v>
      </c>
      <c r="H10" s="69">
        <f t="shared" si="2"/>
        <v>13845185.6</v>
      </c>
    </row>
    <row r="11" spans="1:10" ht="25.5" customHeight="1" x14ac:dyDescent="0.2">
      <c r="A11" s="54" t="s">
        <v>96</v>
      </c>
      <c r="B11" s="296">
        <v>66336709.909090914</v>
      </c>
      <c r="C11" s="296"/>
      <c r="D11" s="294"/>
      <c r="E11" s="158">
        <f t="shared" si="0"/>
        <v>66336709.909090914</v>
      </c>
      <c r="F11" s="68">
        <v>20</v>
      </c>
      <c r="G11" s="68">
        <f t="shared" si="1"/>
        <v>13267341.981818184</v>
      </c>
      <c r="H11" s="69">
        <f t="shared" si="2"/>
        <v>53069367.92727273</v>
      </c>
    </row>
    <row r="12" spans="1:10" ht="25.5" customHeight="1" x14ac:dyDescent="0.2">
      <c r="A12" s="54" t="s">
        <v>109</v>
      </c>
      <c r="B12" s="296">
        <v>101045354</v>
      </c>
      <c r="C12" s="296"/>
      <c r="D12" s="294"/>
      <c r="E12" s="158">
        <f t="shared" si="0"/>
        <v>101045354</v>
      </c>
      <c r="F12" s="68">
        <v>20</v>
      </c>
      <c r="G12" s="68">
        <f t="shared" si="1"/>
        <v>20209070.800000001</v>
      </c>
      <c r="H12" s="69">
        <f t="shared" si="2"/>
        <v>80836283.200000003</v>
      </c>
    </row>
    <row r="13" spans="1:10" ht="25.5" customHeight="1" x14ac:dyDescent="0.2">
      <c r="A13" s="295" t="s">
        <v>97</v>
      </c>
      <c r="B13" s="159">
        <f>SUM(B4:B12)</f>
        <v>3996473892.7461872</v>
      </c>
      <c r="C13" s="159">
        <f>SUM(C4:C12)</f>
        <v>260964445.36885917</v>
      </c>
      <c r="D13" s="159">
        <f t="shared" ref="D13" si="3">SUM(D4:D12)</f>
        <v>-15075436.279999999</v>
      </c>
      <c r="E13" s="199">
        <f>SUM(E4:E12)</f>
        <v>4242362901.8350458</v>
      </c>
      <c r="F13" s="70"/>
      <c r="G13" s="70">
        <f>SUM(G4:G12)</f>
        <v>956768593.10002577</v>
      </c>
      <c r="H13" s="71">
        <f>SUM(H4:H12)</f>
        <v>3285594308.7350197</v>
      </c>
      <c r="I13" s="55">
        <v>1.2800000000000001E-2</v>
      </c>
      <c r="J13" s="355">
        <f>+H13*I13</f>
        <v>42055607.151808254</v>
      </c>
    </row>
    <row r="14" spans="1:10" x14ac:dyDescent="0.2">
      <c r="A14" s="49"/>
      <c r="B14" s="58" t="s">
        <v>103</v>
      </c>
      <c r="C14" s="58"/>
      <c r="D14" s="58"/>
      <c r="E14" s="58"/>
      <c r="F14" s="56" t="s">
        <v>103</v>
      </c>
      <c r="G14" s="50"/>
      <c r="H14" s="57" t="s">
        <v>103</v>
      </c>
      <c r="I14" s="59" t="s">
        <v>103</v>
      </c>
      <c r="J14" s="57" t="s">
        <v>103</v>
      </c>
    </row>
    <row r="15" spans="1:10" x14ac:dyDescent="0.2">
      <c r="A15" s="51" t="s">
        <v>88</v>
      </c>
    </row>
    <row r="16" spans="1:10" x14ac:dyDescent="0.2">
      <c r="B16" s="60"/>
      <c r="C16" s="62"/>
      <c r="D16" s="62"/>
      <c r="E16" s="62"/>
      <c r="F16" s="61" t="s">
        <v>244</v>
      </c>
      <c r="G16" s="62"/>
      <c r="H16" s="63">
        <v>443163501</v>
      </c>
      <c r="I16" s="64">
        <v>12</v>
      </c>
      <c r="J16" s="65">
        <f>+H16/I16</f>
        <v>36930291.75</v>
      </c>
    </row>
    <row r="18" spans="8:10" x14ac:dyDescent="0.2">
      <c r="H18" s="72" t="s">
        <v>104</v>
      </c>
      <c r="J18" s="73">
        <f>+DISTRIBUCIÓN!B66</f>
        <v>2804575.162956588</v>
      </c>
    </row>
    <row r="21" spans="8:10" x14ac:dyDescent="0.2">
      <c r="H21" s="342"/>
      <c r="I21" s="342"/>
      <c r="J21" s="66">
        <f>+J13+J18</f>
        <v>44860182.314764842</v>
      </c>
    </row>
    <row r="22" spans="8:10" x14ac:dyDescent="0.2">
      <c r="H22" s="342"/>
      <c r="I22" s="342"/>
      <c r="J22" s="67"/>
    </row>
    <row r="23" spans="8:10" x14ac:dyDescent="0.2">
      <c r="H23" s="342"/>
      <c r="I23" s="342"/>
      <c r="J23" s="67"/>
    </row>
  </sheetData>
  <mergeCells count="4">
    <mergeCell ref="A1:J1"/>
    <mergeCell ref="H21:I21"/>
    <mergeCell ref="H22:I22"/>
    <mergeCell ref="H23:I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S596"/>
  <sheetViews>
    <sheetView tabSelected="1" topLeftCell="A4" zoomScaleNormal="100" zoomScaleSheetLayoutView="100" workbookViewId="0">
      <pane xSplit="1" ySplit="1" topLeftCell="B5" activePane="bottomRight" state="frozen"/>
      <selection activeCell="A4" sqref="A4"/>
      <selection pane="topRight" activeCell="B4" sqref="B4"/>
      <selection pane="bottomLeft" activeCell="A5" sqref="A5"/>
      <selection pane="bottomRight" activeCell="Z8" sqref="Z8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hidden="1" customWidth="1"/>
    <col min="4" max="4" width="12.5703125" style="42" hidden="1" customWidth="1"/>
    <col min="5" max="5" width="12.28515625" style="2" hidden="1" customWidth="1"/>
    <col min="6" max="6" width="15.5703125" style="2" hidden="1" customWidth="1"/>
    <col min="7" max="7" width="12" style="42" hidden="1" customWidth="1"/>
    <col min="8" max="8" width="17.7109375" style="43" customWidth="1"/>
    <col min="9" max="9" width="18" style="2" hidden="1" customWidth="1"/>
    <col min="10" max="10" width="16.140625" style="2" hidden="1" customWidth="1"/>
    <col min="11" max="11" width="14.140625" style="2" hidden="1" customWidth="1"/>
    <col min="12" max="12" width="15.5703125" style="2" hidden="1" customWidth="1"/>
    <col min="13" max="13" width="14.5703125" style="2" hidden="1" customWidth="1"/>
    <col min="14" max="14" width="17.42578125" style="2" hidden="1" customWidth="1"/>
    <col min="15" max="15" width="15.5703125" style="2" hidden="1" customWidth="1"/>
    <col min="16" max="16" width="15" style="2" hidden="1" customWidth="1"/>
    <col min="17" max="17" width="16.140625" style="2" hidden="1" customWidth="1"/>
    <col min="18" max="18" width="16.28515625" style="2" hidden="1" customWidth="1"/>
    <col min="19" max="19" width="17.5703125" style="43" customWidth="1"/>
    <col min="20" max="21" width="15.7109375" style="2" hidden="1" customWidth="1"/>
    <col min="22" max="22" width="16.42578125" style="2" hidden="1" customWidth="1"/>
    <col min="23" max="23" width="14.42578125" style="2" hidden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31" width="10.140625" style="2" bestFit="1" customWidth="1"/>
    <col min="32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44" t="s">
        <v>0</v>
      </c>
      <c r="C3" s="344"/>
      <c r="D3" s="344"/>
      <c r="E3" s="344"/>
      <c r="F3" s="344"/>
      <c r="G3" s="344"/>
      <c r="H3" s="344"/>
      <c r="I3" s="344" t="s">
        <v>1</v>
      </c>
      <c r="J3" s="344"/>
      <c r="K3" s="344"/>
      <c r="L3" s="344"/>
      <c r="M3" s="344"/>
      <c r="N3" s="344"/>
      <c r="O3" s="344" t="s">
        <v>1</v>
      </c>
      <c r="P3" s="344"/>
      <c r="Q3" s="344"/>
      <c r="R3" s="344"/>
      <c r="S3" s="206"/>
      <c r="T3" s="343" t="s">
        <v>2</v>
      </c>
      <c r="U3" s="343"/>
      <c r="V3" s="343"/>
      <c r="W3" s="343"/>
      <c r="X3" s="343"/>
      <c r="Z3" s="343"/>
      <c r="AA3" s="343"/>
      <c r="AB3" s="343"/>
      <c r="AC3" s="343"/>
      <c r="AD3" s="343"/>
    </row>
    <row r="4" spans="1:71" ht="64.5" thickBot="1" x14ac:dyDescent="0.25">
      <c r="A4" s="101" t="s">
        <v>3</v>
      </c>
      <c r="B4" s="101" t="s">
        <v>110</v>
      </c>
      <c r="C4" s="217" t="s">
        <v>4</v>
      </c>
      <c r="D4" s="218">
        <v>0.85</v>
      </c>
      <c r="E4" s="101" t="s">
        <v>5</v>
      </c>
      <c r="F4" s="217" t="s">
        <v>6</v>
      </c>
      <c r="G4" s="218">
        <v>0.15</v>
      </c>
      <c r="H4" s="357" t="s">
        <v>7</v>
      </c>
      <c r="I4" s="207" t="s">
        <v>263</v>
      </c>
      <c r="J4" s="207" t="s">
        <v>264</v>
      </c>
      <c r="K4" s="207" t="s">
        <v>265</v>
      </c>
      <c r="L4" s="5" t="s">
        <v>266</v>
      </c>
      <c r="M4" s="303" t="s">
        <v>267</v>
      </c>
      <c r="N4" s="303" t="s">
        <v>268</v>
      </c>
      <c r="O4" s="5" t="s">
        <v>269</v>
      </c>
      <c r="P4" s="207" t="s">
        <v>270</v>
      </c>
      <c r="Q4" s="304" t="s">
        <v>271</v>
      </c>
      <c r="R4" s="303" t="s">
        <v>272</v>
      </c>
      <c r="S4" s="357" t="s">
        <v>8</v>
      </c>
      <c r="T4" s="217" t="s">
        <v>171</v>
      </c>
      <c r="U4" s="101" t="s">
        <v>172</v>
      </c>
      <c r="V4" s="217" t="s">
        <v>9</v>
      </c>
      <c r="W4" s="219" t="s">
        <v>10</v>
      </c>
      <c r="X4" s="360" t="s">
        <v>11</v>
      </c>
      <c r="Y4" s="99"/>
      <c r="Z4" s="358" t="s">
        <v>12</v>
      </c>
      <c r="AA4" s="358" t="s">
        <v>13</v>
      </c>
      <c r="AB4" s="358" t="s">
        <v>14</v>
      </c>
      <c r="AC4" s="358" t="s">
        <v>15</v>
      </c>
      <c r="AD4" s="358" t="s">
        <v>16</v>
      </c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</row>
    <row r="5" spans="1:71" x14ac:dyDescent="0.2">
      <c r="A5" s="133"/>
      <c r="B5" s="133"/>
      <c r="C5" s="134"/>
      <c r="D5" s="135"/>
      <c r="E5" s="136"/>
      <c r="F5" s="134"/>
      <c r="G5" s="135"/>
      <c r="H5" s="137"/>
      <c r="I5" s="136"/>
      <c r="J5" s="136"/>
      <c r="K5" s="136"/>
      <c r="L5" s="136"/>
      <c r="M5" s="136"/>
      <c r="N5" s="136"/>
      <c r="O5" s="208">
        <v>0.85</v>
      </c>
      <c r="P5" s="208"/>
      <c r="Q5" s="208"/>
      <c r="R5" s="209">
        <v>0.15</v>
      </c>
      <c r="S5" s="137"/>
      <c r="T5" s="134" t="s">
        <v>17</v>
      </c>
      <c r="U5" s="133" t="s">
        <v>17</v>
      </c>
      <c r="V5" s="134"/>
      <c r="W5" s="138"/>
      <c r="X5" s="139"/>
      <c r="Y5" s="140"/>
      <c r="Z5" s="141" t="s">
        <v>17</v>
      </c>
      <c r="AA5" s="141" t="s">
        <v>17</v>
      </c>
      <c r="AB5" s="141" t="s">
        <v>17</v>
      </c>
      <c r="AC5" s="141" t="s">
        <v>17</v>
      </c>
      <c r="AD5" s="141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</row>
    <row r="6" spans="1:71" s="12" customFormat="1" ht="22.5" x14ac:dyDescent="0.2">
      <c r="A6" s="142"/>
      <c r="B6" s="142" t="s">
        <v>18</v>
      </c>
      <c r="C6" s="143" t="s">
        <v>19</v>
      </c>
      <c r="D6" s="144" t="s">
        <v>20</v>
      </c>
      <c r="E6" s="145" t="s">
        <v>21</v>
      </c>
      <c r="F6" s="143" t="s">
        <v>22</v>
      </c>
      <c r="G6" s="144" t="s">
        <v>23</v>
      </c>
      <c r="H6" s="146" t="s">
        <v>24</v>
      </c>
      <c r="I6" s="297" t="s">
        <v>258</v>
      </c>
      <c r="J6" s="297" t="s">
        <v>259</v>
      </c>
      <c r="K6" s="297" t="s">
        <v>239</v>
      </c>
      <c r="L6" s="297" t="s">
        <v>249</v>
      </c>
      <c r="M6" s="298" t="s">
        <v>250</v>
      </c>
      <c r="N6" s="298" t="s">
        <v>251</v>
      </c>
      <c r="O6" s="297" t="s">
        <v>252</v>
      </c>
      <c r="P6" s="297" t="s">
        <v>253</v>
      </c>
      <c r="Q6" s="297" t="s">
        <v>254</v>
      </c>
      <c r="R6" s="297" t="s">
        <v>255</v>
      </c>
      <c r="S6" s="300" t="s">
        <v>257</v>
      </c>
      <c r="T6" s="306" t="s">
        <v>274</v>
      </c>
      <c r="U6" s="143" t="s">
        <v>25</v>
      </c>
      <c r="V6" s="143" t="s">
        <v>26</v>
      </c>
      <c r="W6" s="143" t="s">
        <v>27</v>
      </c>
      <c r="X6" s="147" t="s">
        <v>28</v>
      </c>
      <c r="Y6" s="148"/>
      <c r="Z6" s="359">
        <f>+AC6*0.25</f>
        <v>239192148.27500644</v>
      </c>
      <c r="AA6" s="359">
        <f>+AC6*0.25</f>
        <v>239192148.27500644</v>
      </c>
      <c r="AB6" s="359">
        <f>+AC6*0.5</f>
        <v>478384296.55001289</v>
      </c>
      <c r="AC6" s="145">
        <f>+'Part ENERO 2022'!G13</f>
        <v>956768593.10002577</v>
      </c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8"/>
      <c r="AU6" s="148"/>
      <c r="AV6" s="148"/>
      <c r="AW6" s="148"/>
      <c r="AX6" s="148"/>
      <c r="AY6" s="148"/>
      <c r="AZ6" s="148"/>
      <c r="BA6" s="148"/>
      <c r="BB6" s="148"/>
      <c r="BC6" s="148"/>
      <c r="BD6" s="148"/>
      <c r="BE6" s="148"/>
      <c r="BF6" s="148"/>
      <c r="BG6" s="148"/>
      <c r="BH6" s="148"/>
      <c r="BI6" s="148"/>
      <c r="BJ6" s="148"/>
      <c r="BK6" s="148"/>
      <c r="BL6" s="148"/>
      <c r="BM6" s="148"/>
      <c r="BN6" s="148"/>
      <c r="BO6" s="148"/>
      <c r="BP6" s="148"/>
      <c r="BQ6" s="148"/>
      <c r="BR6" s="148"/>
      <c r="BS6" s="148"/>
    </row>
    <row r="7" spans="1:71" s="13" customFormat="1" ht="23.25" customHeight="1" thickBot="1" x14ac:dyDescent="0.25">
      <c r="A7" s="149"/>
      <c r="B7" s="149"/>
      <c r="C7" s="150"/>
      <c r="D7" s="151"/>
      <c r="E7" s="150"/>
      <c r="F7" s="150"/>
      <c r="G7" s="151"/>
      <c r="H7" s="152"/>
      <c r="I7" s="145"/>
      <c r="J7" s="145"/>
      <c r="K7" s="145"/>
      <c r="L7" s="145"/>
      <c r="M7" s="145"/>
      <c r="N7" s="145"/>
      <c r="O7" s="145"/>
      <c r="P7" s="145"/>
      <c r="Q7" s="149"/>
      <c r="R7" s="145"/>
      <c r="S7" s="152"/>
      <c r="T7" s="150"/>
      <c r="U7" s="150"/>
      <c r="V7" s="150"/>
      <c r="W7" s="150"/>
      <c r="X7" s="153"/>
      <c r="Y7" s="150"/>
      <c r="Z7" s="145" t="s">
        <v>29</v>
      </c>
      <c r="AA7" s="145" t="s">
        <v>30</v>
      </c>
      <c r="AB7" s="145" t="s">
        <v>31</v>
      </c>
      <c r="AC7" s="154" t="s">
        <v>32</v>
      </c>
      <c r="AD7" s="154" t="s">
        <v>33</v>
      </c>
      <c r="AE7" s="150"/>
      <c r="AF7" s="150"/>
      <c r="AG7" s="150"/>
      <c r="AH7" s="150"/>
      <c r="AI7" s="150"/>
      <c r="AJ7" s="150"/>
      <c r="AK7" s="150"/>
      <c r="AL7" s="150"/>
      <c r="AM7" s="150"/>
      <c r="AN7" s="150"/>
      <c r="AO7" s="150"/>
      <c r="AP7" s="150"/>
      <c r="AQ7" s="150"/>
      <c r="AR7" s="150"/>
      <c r="AS7" s="150"/>
      <c r="AT7" s="150"/>
      <c r="AU7" s="150"/>
      <c r="AV7" s="150"/>
      <c r="AW7" s="150"/>
      <c r="AX7" s="150"/>
      <c r="AY7" s="150"/>
      <c r="AZ7" s="150"/>
      <c r="BA7" s="150"/>
      <c r="BB7" s="150"/>
      <c r="BC7" s="150"/>
      <c r="BD7" s="150"/>
      <c r="BE7" s="150"/>
      <c r="BF7" s="150"/>
      <c r="BG7" s="150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</row>
    <row r="8" spans="1:71" ht="13.5" thickTop="1" x14ac:dyDescent="0.2">
      <c r="A8" s="104" t="s">
        <v>39</v>
      </c>
      <c r="B8" s="220">
        <f>+'CENSO POB 2020'!C9</f>
        <v>656464</v>
      </c>
      <c r="C8" s="221">
        <f t="shared" ref="C8:C19" si="0">+B8/$B$62</f>
        <v>0.11348786970290306</v>
      </c>
      <c r="D8" s="222">
        <f t="shared" ref="D8:D19" si="1">+C8*D$4</f>
        <v>9.6464689247467594E-2</v>
      </c>
      <c r="E8" s="223">
        <f>+'TERRITORIO INEGI 2020'!B7</f>
        <v>224</v>
      </c>
      <c r="F8" s="224">
        <f t="shared" ref="F8:F19" si="2">+E8/$E$62</f>
        <v>3.4914677257452099E-3</v>
      </c>
      <c r="G8" s="225">
        <f t="shared" ref="G8:G19" si="3">+F8*G$4</f>
        <v>5.2372015886178146E-4</v>
      </c>
      <c r="H8" s="226">
        <f t="shared" ref="H8:H19" si="4">+G8+D8</f>
        <v>9.6988409406329371E-2</v>
      </c>
      <c r="I8" s="227">
        <v>77936</v>
      </c>
      <c r="J8" s="76">
        <v>87455</v>
      </c>
      <c r="K8" s="228">
        <f>+J8/$J$62</f>
        <v>8.1310904149733673E-2</v>
      </c>
      <c r="L8" s="229">
        <v>1.8323297204</v>
      </c>
      <c r="M8" s="228">
        <f>+L8*K8</f>
        <v>0.14898838626615271</v>
      </c>
      <c r="N8" s="228">
        <f>+M8/$M$62</f>
        <v>7.727393414602883E-2</v>
      </c>
      <c r="O8" s="228">
        <f>+N8*$O$5</f>
        <v>6.5682844024124498E-2</v>
      </c>
      <c r="P8" s="228">
        <f>+I8/J8</f>
        <v>0.89115545137499286</v>
      </c>
      <c r="Q8" s="230">
        <f>+P8/$P$62</f>
        <v>1.1841897874560577E-2</v>
      </c>
      <c r="R8" s="231">
        <f>+Q8*$R$5</f>
        <v>1.7762846811840865E-3</v>
      </c>
      <c r="S8" s="232">
        <f t="shared" ref="S8:S19" si="5">+O8+R8</f>
        <v>6.7459128705308583E-2</v>
      </c>
      <c r="T8" s="223">
        <v>679461530</v>
      </c>
      <c r="U8" s="223">
        <v>299493654.98000002</v>
      </c>
      <c r="V8" s="233">
        <f t="shared" ref="V8:V19" si="6">+U8/T8</f>
        <v>0.44078088568163676</v>
      </c>
      <c r="W8" s="234">
        <f t="shared" ref="W8:W19" si="7">+V8*U8</f>
        <v>132011078.49811494</v>
      </c>
      <c r="X8" s="232">
        <f t="shared" ref="X8:X19" si="8">+W8/W$62</f>
        <v>8.2898048343445538E-2</v>
      </c>
      <c r="Y8" s="99"/>
      <c r="Z8" s="235">
        <f t="shared" ref="Z8:Z19" si="9">+H8*Z$6</f>
        <v>23198866.003675766</v>
      </c>
      <c r="AA8" s="236">
        <f t="shared" ref="AA8:AA19" si="10">+S8*AA$6</f>
        <v>16135693.915782914</v>
      </c>
      <c r="AB8" s="236">
        <f t="shared" ref="AB8:AB19" si="11">+X8*AB$6</f>
        <v>39657124.542148158</v>
      </c>
      <c r="AC8" s="236">
        <f t="shared" ref="AC8:AC19" si="12">SUM(Z8:AB8)</f>
        <v>78991684.46160683</v>
      </c>
      <c r="AD8" s="237">
        <f>+AC8/AC$20</f>
        <v>9.7895194801715088E-2</v>
      </c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</row>
    <row r="9" spans="1:71" x14ac:dyDescent="0.2">
      <c r="A9" s="106" t="s">
        <v>42</v>
      </c>
      <c r="B9" s="238">
        <f>+'CENSO POB 2020'!C12</f>
        <v>122337</v>
      </c>
      <c r="C9" s="239">
        <f t="shared" si="0"/>
        <v>2.1149317427679282E-2</v>
      </c>
      <c r="D9" s="240">
        <f t="shared" si="1"/>
        <v>1.7976919813527389E-2</v>
      </c>
      <c r="E9" s="241">
        <f>+'TERRITORIO INEGI 2020'!B10</f>
        <v>1140.9000000000001</v>
      </c>
      <c r="F9" s="242">
        <f t="shared" si="2"/>
        <v>1.778310503706567E-2</v>
      </c>
      <c r="G9" s="243">
        <f t="shared" si="3"/>
        <v>2.6674657555598503E-3</v>
      </c>
      <c r="H9" s="244">
        <f t="shared" si="4"/>
        <v>2.064438556908724E-2</v>
      </c>
      <c r="I9" s="245">
        <v>26523</v>
      </c>
      <c r="J9" s="77">
        <v>24758</v>
      </c>
      <c r="K9" s="246">
        <f t="shared" ref="K9:K19" si="13">+J9/$J$62</f>
        <v>2.3018642329645032E-2</v>
      </c>
      <c r="L9" s="247">
        <v>1.8739893594999999</v>
      </c>
      <c r="M9" s="246">
        <f t="shared" ref="M9:M19" si="14">+L9*K9</f>
        <v>4.3136690795891081E-2</v>
      </c>
      <c r="N9" s="246">
        <f t="shared" ref="N9:N19" si="15">+M9/$M$62</f>
        <v>2.2373165367967789E-2</v>
      </c>
      <c r="O9" s="246">
        <f t="shared" ref="O9:O19" si="16">+N9*$O$5</f>
        <v>1.901719056277262E-2</v>
      </c>
      <c r="P9" s="246">
        <f t="shared" ref="P9:P19" si="17">+I9/J9</f>
        <v>1.0712900880523468</v>
      </c>
      <c r="Q9" s="248">
        <f t="shared" ref="Q9:Q19" si="18">+P9/$P$62</f>
        <v>1.4235572253046412E-2</v>
      </c>
      <c r="R9" s="249">
        <f t="shared" ref="R9:R19" si="19">+Q9*$R$5</f>
        <v>2.1353358379569616E-3</v>
      </c>
      <c r="S9" s="250">
        <f t="shared" si="5"/>
        <v>2.1152526400729583E-2</v>
      </c>
      <c r="T9" s="241">
        <v>96076042</v>
      </c>
      <c r="U9" s="241">
        <v>27527682</v>
      </c>
      <c r="V9" s="251">
        <f t="shared" si="6"/>
        <v>0.28651973402484671</v>
      </c>
      <c r="W9" s="252">
        <f t="shared" si="7"/>
        <v>7887224.1249605604</v>
      </c>
      <c r="X9" s="250">
        <f t="shared" si="8"/>
        <v>4.9528834567919003E-3</v>
      </c>
      <c r="Y9" s="99"/>
      <c r="Z9" s="253">
        <f t="shared" si="9"/>
        <v>4937974.9340875186</v>
      </c>
      <c r="AA9" s="254">
        <f t="shared" si="10"/>
        <v>5059518.231234299</v>
      </c>
      <c r="AB9" s="254">
        <f t="shared" si="11"/>
        <v>2369381.6683715894</v>
      </c>
      <c r="AC9" s="254">
        <f t="shared" si="12"/>
        <v>12366874.833693407</v>
      </c>
      <c r="AD9" s="255">
        <f t="shared" ref="AD9:AD19" si="20">+AC9/AC$20</f>
        <v>1.5326393267651771E-2</v>
      </c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</row>
    <row r="10" spans="1:71" x14ac:dyDescent="0.2">
      <c r="A10" s="106" t="s">
        <v>51</v>
      </c>
      <c r="B10" s="238">
        <f>+'CENSO POB 2020'!C21</f>
        <v>397205</v>
      </c>
      <c r="C10" s="239">
        <f t="shared" si="0"/>
        <v>6.8667816186937305E-2</v>
      </c>
      <c r="D10" s="240">
        <f t="shared" si="1"/>
        <v>5.8367643758896706E-2</v>
      </c>
      <c r="E10" s="241">
        <f>+'TERRITORIO INEGI 2020'!B19</f>
        <v>1032</v>
      </c>
      <c r="F10" s="242">
        <f t="shared" si="2"/>
        <v>1.6085690593611857E-2</v>
      </c>
      <c r="G10" s="243">
        <f t="shared" si="3"/>
        <v>2.4128535890417784E-3</v>
      </c>
      <c r="H10" s="244">
        <f t="shared" si="4"/>
        <v>6.0780497347938486E-2</v>
      </c>
      <c r="I10" s="245">
        <v>49018</v>
      </c>
      <c r="J10" s="77">
        <v>87249</v>
      </c>
      <c r="K10" s="246">
        <f t="shared" si="13"/>
        <v>8.1119376549769751E-2</v>
      </c>
      <c r="L10" s="247">
        <v>1.8532766358999999</v>
      </c>
      <c r="M10" s="246">
        <f t="shared" si="14"/>
        <v>0.15033664527846263</v>
      </c>
      <c r="N10" s="246">
        <f t="shared" si="15"/>
        <v>7.7973218705987155E-2</v>
      </c>
      <c r="O10" s="246">
        <f t="shared" si="16"/>
        <v>6.6277235900089077E-2</v>
      </c>
      <c r="P10" s="246">
        <f t="shared" si="17"/>
        <v>0.56181732741922541</v>
      </c>
      <c r="Q10" s="248">
        <f t="shared" si="18"/>
        <v>7.4655700138420563E-3</v>
      </c>
      <c r="R10" s="249">
        <f t="shared" si="19"/>
        <v>1.1198355020763085E-3</v>
      </c>
      <c r="S10" s="250">
        <f t="shared" si="5"/>
        <v>6.7397071402165387E-2</v>
      </c>
      <c r="T10" s="241">
        <v>377012210</v>
      </c>
      <c r="U10" s="241">
        <v>90011508</v>
      </c>
      <c r="V10" s="251">
        <f t="shared" si="6"/>
        <v>0.23874958320315409</v>
      </c>
      <c r="W10" s="252">
        <f t="shared" si="7"/>
        <v>21490210.018487372</v>
      </c>
      <c r="X10" s="250">
        <f t="shared" si="8"/>
        <v>1.3495052758384991E-2</v>
      </c>
      <c r="Y10" s="99"/>
      <c r="Z10" s="253">
        <f t="shared" si="9"/>
        <v>14538217.733876739</v>
      </c>
      <c r="AA10" s="254">
        <f t="shared" si="10"/>
        <v>16120850.29612794</v>
      </c>
      <c r="AB10" s="254">
        <f t="shared" si="11"/>
        <v>6455821.3207253143</v>
      </c>
      <c r="AC10" s="254">
        <f t="shared" si="12"/>
        <v>37114889.350729994</v>
      </c>
      <c r="AD10" s="255">
        <f t="shared" si="20"/>
        <v>4.599685837564052E-2</v>
      </c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</row>
    <row r="11" spans="1:71" x14ac:dyDescent="0.2">
      <c r="A11" s="106" t="s">
        <v>53</v>
      </c>
      <c r="B11" s="238">
        <f>+'CENSO POB 2020'!C23</f>
        <v>481213</v>
      </c>
      <c r="C11" s="239">
        <f t="shared" si="0"/>
        <v>8.3190911067999293E-2</v>
      </c>
      <c r="D11" s="240">
        <f t="shared" si="1"/>
        <v>7.0712274407799397E-2</v>
      </c>
      <c r="E11" s="241">
        <f>+'TERRITORIO INEGI 2020'!B21</f>
        <v>149.4</v>
      </c>
      <c r="F11" s="242">
        <f t="shared" si="2"/>
        <v>2.3286842777961356E-3</v>
      </c>
      <c r="G11" s="243">
        <f t="shared" si="3"/>
        <v>3.4930264166942035E-4</v>
      </c>
      <c r="H11" s="244">
        <f t="shared" si="4"/>
        <v>7.1061577049468819E-2</v>
      </c>
      <c r="I11" s="245">
        <v>95635</v>
      </c>
      <c r="J11" s="77">
        <v>113990</v>
      </c>
      <c r="K11" s="246">
        <f t="shared" si="13"/>
        <v>0.10598170446547529</v>
      </c>
      <c r="L11" s="247">
        <v>1.9916235985999999</v>
      </c>
      <c r="M11" s="246">
        <f t="shared" si="14"/>
        <v>0.21107566363329158</v>
      </c>
      <c r="N11" s="246">
        <f t="shared" si="15"/>
        <v>0.10947596212157761</v>
      </c>
      <c r="O11" s="246">
        <f t="shared" si="16"/>
        <v>9.3054567803340968E-2</v>
      </c>
      <c r="P11" s="246">
        <f t="shared" si="17"/>
        <v>0.83897710325467145</v>
      </c>
      <c r="Q11" s="248">
        <f t="shared" si="18"/>
        <v>1.1148538855378512E-2</v>
      </c>
      <c r="R11" s="249">
        <f t="shared" si="19"/>
        <v>1.6722808283067768E-3</v>
      </c>
      <c r="S11" s="250">
        <f t="shared" si="5"/>
        <v>9.472684863164775E-2</v>
      </c>
      <c r="T11" s="241">
        <v>437682929</v>
      </c>
      <c r="U11" s="241">
        <v>130662277.23999999</v>
      </c>
      <c r="V11" s="251">
        <f t="shared" si="6"/>
        <v>0.29853181054726491</v>
      </c>
      <c r="W11" s="252">
        <f t="shared" si="7"/>
        <v>39006846.194685884</v>
      </c>
      <c r="X11" s="250">
        <f t="shared" si="8"/>
        <v>2.4494848904810584E-2</v>
      </c>
      <c r="Y11" s="99"/>
      <c r="Z11" s="253">
        <f t="shared" si="9"/>
        <v>16997371.274272341</v>
      </c>
      <c r="AA11" s="254">
        <f t="shared" si="10"/>
        <v>22657918.423525181</v>
      </c>
      <c r="AB11" s="254">
        <f t="shared" si="11"/>
        <v>11717951.062426664</v>
      </c>
      <c r="AC11" s="254">
        <f t="shared" si="12"/>
        <v>51373240.760224186</v>
      </c>
      <c r="AD11" s="255">
        <f t="shared" si="20"/>
        <v>6.3667377725840857E-2</v>
      </c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</row>
    <row r="12" spans="1:71" x14ac:dyDescent="0.2">
      <c r="A12" s="106" t="s">
        <v>58</v>
      </c>
      <c r="B12" s="238">
        <f>+'CENSO POB 2020'!C28</f>
        <v>643143</v>
      </c>
      <c r="C12" s="239">
        <f t="shared" si="0"/>
        <v>0.11118496823029775</v>
      </c>
      <c r="D12" s="240">
        <f t="shared" si="1"/>
        <v>9.4507222995753079E-2</v>
      </c>
      <c r="E12" s="241">
        <f>+'TERRITORIO INEGI 2020'!B26</f>
        <v>118.4</v>
      </c>
      <c r="F12" s="242">
        <f t="shared" si="2"/>
        <v>1.8454900836081824E-3</v>
      </c>
      <c r="G12" s="243">
        <f t="shared" si="3"/>
        <v>2.7682351254122733E-4</v>
      </c>
      <c r="H12" s="244">
        <f t="shared" si="4"/>
        <v>9.4784046508294306E-2</v>
      </c>
      <c r="I12" s="245">
        <v>113831</v>
      </c>
      <c r="J12" s="77">
        <v>95688</v>
      </c>
      <c r="K12" s="246">
        <f t="shared" si="13"/>
        <v>8.8965499928874453E-2</v>
      </c>
      <c r="L12" s="247">
        <v>1.8797706219999999</v>
      </c>
      <c r="M12" s="246">
        <f t="shared" si="14"/>
        <v>0.16723473313784129</v>
      </c>
      <c r="N12" s="246">
        <f t="shared" si="15"/>
        <v>8.6737537597976408E-2</v>
      </c>
      <c r="O12" s="246">
        <f t="shared" si="16"/>
        <v>7.372690695827995E-2</v>
      </c>
      <c r="P12" s="246">
        <f t="shared" si="17"/>
        <v>1.1896058021904523</v>
      </c>
      <c r="Q12" s="248">
        <f t="shared" si="18"/>
        <v>1.5807781233665195E-2</v>
      </c>
      <c r="R12" s="249">
        <f t="shared" si="19"/>
        <v>2.3711671850497793E-3</v>
      </c>
      <c r="S12" s="250">
        <f t="shared" si="5"/>
        <v>7.6098074143329725E-2</v>
      </c>
      <c r="T12" s="241">
        <v>542535324</v>
      </c>
      <c r="U12" s="241">
        <v>215375991.11000001</v>
      </c>
      <c r="V12" s="251">
        <f t="shared" si="6"/>
        <v>0.39698058648435586</v>
      </c>
      <c r="W12" s="252">
        <f t="shared" si="7"/>
        <v>85500087.265497223</v>
      </c>
      <c r="X12" s="250">
        <f t="shared" si="8"/>
        <v>5.3690875403348902E-2</v>
      </c>
      <c r="Y12" s="99"/>
      <c r="Z12" s="253">
        <f t="shared" si="9"/>
        <v>22671599.706517037</v>
      </c>
      <c r="AA12" s="254">
        <f t="shared" si="10"/>
        <v>18202061.833933756</v>
      </c>
      <c r="AB12" s="254">
        <f t="shared" si="11"/>
        <v>25684871.660985455</v>
      </c>
      <c r="AC12" s="254">
        <f t="shared" si="12"/>
        <v>66558533.201436251</v>
      </c>
      <c r="AD12" s="255">
        <f t="shared" si="20"/>
        <v>8.2486664487297356E-2</v>
      </c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</row>
    <row r="13" spans="1:71" x14ac:dyDescent="0.2">
      <c r="A13" s="106" t="s">
        <v>64</v>
      </c>
      <c r="B13" s="238">
        <f>+'CENSO POB 2020'!C33</f>
        <v>471523</v>
      </c>
      <c r="C13" s="239">
        <f t="shared" si="0"/>
        <v>8.1515727878332944E-2</v>
      </c>
      <c r="D13" s="240">
        <f t="shared" si="1"/>
        <v>6.9288368696583003E-2</v>
      </c>
      <c r="E13" s="241">
        <f>+'TERRITORIO INEGI 2020'!B32</f>
        <v>247.3</v>
      </c>
      <c r="F13" s="242">
        <f t="shared" si="2"/>
        <v>3.8546427168606712E-3</v>
      </c>
      <c r="G13" s="243">
        <f t="shared" si="3"/>
        <v>5.7819640752910064E-4</v>
      </c>
      <c r="H13" s="244">
        <f t="shared" si="4"/>
        <v>6.9866565104112099E-2</v>
      </c>
      <c r="I13" s="245">
        <v>78885</v>
      </c>
      <c r="J13" s="77">
        <v>113737</v>
      </c>
      <c r="K13" s="246">
        <f t="shared" si="13"/>
        <v>0.1057464788208594</v>
      </c>
      <c r="L13" s="247">
        <v>1.9568038190999999</v>
      </c>
      <c r="M13" s="246">
        <f t="shared" si="14"/>
        <v>0.20692511361303492</v>
      </c>
      <c r="N13" s="246">
        <f t="shared" si="15"/>
        <v>0.1073232484975629</v>
      </c>
      <c r="O13" s="246">
        <f t="shared" si="16"/>
        <v>9.1224761222928469E-2</v>
      </c>
      <c r="P13" s="246">
        <f t="shared" si="17"/>
        <v>0.69357377106834184</v>
      </c>
      <c r="Q13" s="248">
        <f t="shared" si="18"/>
        <v>9.216382790222178E-3</v>
      </c>
      <c r="R13" s="249">
        <f t="shared" si="19"/>
        <v>1.3824574185333266E-3</v>
      </c>
      <c r="S13" s="250">
        <f t="shared" si="5"/>
        <v>9.2607218641461791E-2</v>
      </c>
      <c r="T13" s="241">
        <v>369239404</v>
      </c>
      <c r="U13" s="241">
        <v>99086847.890000001</v>
      </c>
      <c r="V13" s="251">
        <f t="shared" si="6"/>
        <v>0.26835393735496332</v>
      </c>
      <c r="W13" s="252">
        <f t="shared" si="7"/>
        <v>26590345.771373838</v>
      </c>
      <c r="X13" s="250">
        <f t="shared" si="8"/>
        <v>1.669774835795889E-2</v>
      </c>
      <c r="Y13" s="99"/>
      <c r="Z13" s="253">
        <f t="shared" si="9"/>
        <v>16711533.799848173</v>
      </c>
      <c r="AA13" s="254">
        <f t="shared" si="10"/>
        <v>22150919.572624471</v>
      </c>
      <c r="AB13" s="254">
        <f t="shared" si="11"/>
        <v>7987940.6021912964</v>
      </c>
      <c r="AC13" s="254">
        <f t="shared" si="12"/>
        <v>46850393.974663943</v>
      </c>
      <c r="AD13" s="255">
        <f t="shared" si="20"/>
        <v>5.8062167884469107E-2</v>
      </c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</row>
    <row r="14" spans="1:71" x14ac:dyDescent="0.2">
      <c r="A14" s="106" t="s">
        <v>72</v>
      </c>
      <c r="B14" s="238">
        <f>+'CENSO POB 2020'!C44</f>
        <v>1142994</v>
      </c>
      <c r="C14" s="239">
        <f t="shared" si="0"/>
        <v>0.19759797055619194</v>
      </c>
      <c r="D14" s="240">
        <f t="shared" si="1"/>
        <v>0.16795827497276314</v>
      </c>
      <c r="E14" s="241">
        <f>+'TERRITORIO INEGI 2020'!B40</f>
        <v>324.39999999999998</v>
      </c>
      <c r="F14" s="242">
        <f t="shared" si="2"/>
        <v>5.0563934385345803E-3</v>
      </c>
      <c r="G14" s="243">
        <f t="shared" si="3"/>
        <v>7.5845901578018701E-4</v>
      </c>
      <c r="H14" s="244">
        <f t="shared" si="4"/>
        <v>0.16871673398854334</v>
      </c>
      <c r="I14" s="245">
        <v>182930</v>
      </c>
      <c r="J14" s="77">
        <v>207064</v>
      </c>
      <c r="K14" s="246">
        <f t="shared" si="13"/>
        <v>0.19251684931519586</v>
      </c>
      <c r="L14" s="247">
        <v>1.9809358914999999</v>
      </c>
      <c r="M14" s="246">
        <f t="shared" si="14"/>
        <v>0.38136353652696864</v>
      </c>
      <c r="N14" s="246">
        <f t="shared" si="15"/>
        <v>0.19779703335156218</v>
      </c>
      <c r="O14" s="246">
        <f t="shared" si="16"/>
        <v>0.16812747834882785</v>
      </c>
      <c r="P14" s="246">
        <f t="shared" si="17"/>
        <v>0.8834466638334042</v>
      </c>
      <c r="Q14" s="248">
        <f t="shared" si="18"/>
        <v>1.1739461565986884E-2</v>
      </c>
      <c r="R14" s="249">
        <f t="shared" si="19"/>
        <v>1.7609192348980326E-3</v>
      </c>
      <c r="S14" s="250">
        <f t="shared" si="5"/>
        <v>0.1698883975837259</v>
      </c>
      <c r="T14" s="241">
        <v>2430413136</v>
      </c>
      <c r="U14" s="241">
        <v>1205887491.6800001</v>
      </c>
      <c r="V14" s="251">
        <f t="shared" si="6"/>
        <v>0.49616564106654831</v>
      </c>
      <c r="W14" s="252">
        <f t="shared" si="7"/>
        <v>598319940.36353922</v>
      </c>
      <c r="X14" s="250">
        <f t="shared" si="8"/>
        <v>0.37572267347101768</v>
      </c>
      <c r="Y14" s="99"/>
      <c r="Z14" s="253">
        <f t="shared" si="9"/>
        <v>40355718.052662477</v>
      </c>
      <c r="AA14" s="254">
        <f t="shared" si="10"/>
        <v>40635970.785049811</v>
      </c>
      <c r="AB14" s="254">
        <f t="shared" si="11"/>
        <v>179739826.84632298</v>
      </c>
      <c r="AC14" s="254">
        <f t="shared" si="12"/>
        <v>260731515.68403527</v>
      </c>
      <c r="AD14" s="255">
        <f t="shared" si="20"/>
        <v>0.32312720880437668</v>
      </c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</row>
    <row r="15" spans="1:71" x14ac:dyDescent="0.2">
      <c r="A15" s="106" t="s">
        <v>78</v>
      </c>
      <c r="B15" s="238">
        <f>+'CENSO POB 2020'!C49</f>
        <v>86766</v>
      </c>
      <c r="C15" s="239">
        <f t="shared" si="0"/>
        <v>1.4999891087161044E-2</v>
      </c>
      <c r="D15" s="240">
        <f t="shared" si="1"/>
        <v>1.2749907424086887E-2</v>
      </c>
      <c r="E15" s="241">
        <f>+'TERRITORIO INEGI 2020'!B46</f>
        <v>1667.4</v>
      </c>
      <c r="F15" s="242">
        <f t="shared" si="2"/>
        <v>2.5989612883515905E-2</v>
      </c>
      <c r="G15" s="243">
        <f t="shared" si="3"/>
        <v>3.8984419325273855E-3</v>
      </c>
      <c r="H15" s="244">
        <f t="shared" si="4"/>
        <v>1.6648349356614273E-2</v>
      </c>
      <c r="I15" s="245">
        <v>13606</v>
      </c>
      <c r="J15" s="77">
        <v>22970</v>
      </c>
      <c r="K15" s="246">
        <f t="shared" si="13"/>
        <v>2.1356257141608628E-2</v>
      </c>
      <c r="L15" s="247">
        <v>1.9100372027999999</v>
      </c>
      <c r="M15" s="246">
        <f t="shared" si="14"/>
        <v>4.0791245653035664E-2</v>
      </c>
      <c r="N15" s="246">
        <f t="shared" si="15"/>
        <v>2.1156682808123408E-2</v>
      </c>
      <c r="O15" s="246">
        <f t="shared" si="16"/>
        <v>1.7983180386904895E-2</v>
      </c>
      <c r="P15" s="246">
        <f t="shared" si="17"/>
        <v>0.59233783195472356</v>
      </c>
      <c r="Q15" s="248">
        <f t="shared" si="18"/>
        <v>7.8711341578214088E-3</v>
      </c>
      <c r="R15" s="249">
        <f t="shared" si="19"/>
        <v>1.1806701236732112E-3</v>
      </c>
      <c r="S15" s="250">
        <f t="shared" si="5"/>
        <v>1.9163850510578107E-2</v>
      </c>
      <c r="T15" s="241">
        <v>119215481</v>
      </c>
      <c r="U15" s="241">
        <v>19038713.890000001</v>
      </c>
      <c r="V15" s="251">
        <f t="shared" si="6"/>
        <v>0.15970001320549973</v>
      </c>
      <c r="W15" s="252">
        <f t="shared" si="7"/>
        <v>3040482.8596487311</v>
      </c>
      <c r="X15" s="250">
        <f t="shared" si="8"/>
        <v>1.9093101727077942E-3</v>
      </c>
      <c r="Y15" s="99"/>
      <c r="Z15" s="253">
        <f t="shared" si="9"/>
        <v>3982154.4478413891</v>
      </c>
      <c r="AA15" s="254">
        <f t="shared" si="10"/>
        <v>4583842.5728462562</v>
      </c>
      <c r="AB15" s="254">
        <f t="shared" si="11"/>
        <v>913384.00386660174</v>
      </c>
      <c r="AC15" s="254">
        <f t="shared" si="12"/>
        <v>9479381.024554247</v>
      </c>
      <c r="AD15" s="255">
        <f t="shared" si="20"/>
        <v>1.1747892937382015E-2</v>
      </c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</row>
    <row r="16" spans="1:71" x14ac:dyDescent="0.2">
      <c r="A16" s="106" t="s">
        <v>79</v>
      </c>
      <c r="B16" s="238">
        <f>+'CENSO POB 2020'!C50</f>
        <v>412199</v>
      </c>
      <c r="C16" s="239">
        <f t="shared" si="0"/>
        <v>7.125994175410523E-2</v>
      </c>
      <c r="D16" s="240">
        <f t="shared" si="1"/>
        <v>6.0570950490989442E-2</v>
      </c>
      <c r="E16" s="241">
        <f>+'TERRITORIO INEGI 2020'!B47</f>
        <v>60.1</v>
      </c>
      <c r="F16" s="242">
        <f t="shared" si="2"/>
        <v>9.3677326034503168E-4</v>
      </c>
      <c r="G16" s="243">
        <f t="shared" si="3"/>
        <v>1.4051598905175474E-4</v>
      </c>
      <c r="H16" s="244">
        <f t="shared" si="4"/>
        <v>6.07114664800412E-2</v>
      </c>
      <c r="I16" s="245">
        <v>47668</v>
      </c>
      <c r="J16" s="77">
        <v>40796</v>
      </c>
      <c r="K16" s="246">
        <f t="shared" si="13"/>
        <v>3.7929902757904463E-2</v>
      </c>
      <c r="L16" s="247">
        <v>1.7340616191</v>
      </c>
      <c r="M16" s="246">
        <f t="shared" si="14"/>
        <v>6.5772788588677369E-2</v>
      </c>
      <c r="N16" s="246">
        <f t="shared" si="15"/>
        <v>3.4113545769418017E-2</v>
      </c>
      <c r="O16" s="246">
        <f t="shared" si="16"/>
        <v>2.8996513904005313E-2</v>
      </c>
      <c r="P16" s="246">
        <f t="shared" si="17"/>
        <v>1.1684478870477497</v>
      </c>
      <c r="Q16" s="248">
        <f t="shared" si="18"/>
        <v>1.5526629533395704E-2</v>
      </c>
      <c r="R16" s="249">
        <f t="shared" si="19"/>
        <v>2.3289944300093554E-3</v>
      </c>
      <c r="S16" s="250">
        <f t="shared" si="5"/>
        <v>3.1325508334014665E-2</v>
      </c>
      <c r="T16" s="241">
        <v>642295900</v>
      </c>
      <c r="U16" s="241">
        <v>306694612.58999997</v>
      </c>
      <c r="V16" s="251">
        <f t="shared" si="6"/>
        <v>0.47749738491246785</v>
      </c>
      <c r="W16" s="252">
        <f t="shared" si="7"/>
        <v>146445875.47846743</v>
      </c>
      <c r="X16" s="250">
        <f t="shared" si="8"/>
        <v>9.1962564075904835E-2</v>
      </c>
      <c r="Y16" s="99"/>
      <c r="Z16" s="253">
        <f t="shared" si="9"/>
        <v>14521706.092287099</v>
      </c>
      <c r="AA16" s="254">
        <f t="shared" si="10"/>
        <v>7492815.6342195859</v>
      </c>
      <c r="AB16" s="254">
        <f t="shared" si="11"/>
        <v>43993446.524387218</v>
      </c>
      <c r="AC16" s="254">
        <f t="shared" si="12"/>
        <v>66007968.250893906</v>
      </c>
      <c r="AD16" s="255">
        <f t="shared" si="20"/>
        <v>8.1804343766430393E-2</v>
      </c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</row>
    <row r="17" spans="1:71" x14ac:dyDescent="0.2">
      <c r="A17" s="106" t="s">
        <v>80</v>
      </c>
      <c r="B17" s="238">
        <f>+'CENSO POB 2020'!C51</f>
        <v>132169</v>
      </c>
      <c r="C17" s="239">
        <f t="shared" si="0"/>
        <v>2.2849049225491413E-2</v>
      </c>
      <c r="D17" s="240">
        <f t="shared" si="1"/>
        <v>1.9421691841667702E-2</v>
      </c>
      <c r="E17" s="241">
        <f>+'TERRITORIO INEGI 2020'!B48</f>
        <v>70.8</v>
      </c>
      <c r="F17" s="242">
        <f t="shared" si="2"/>
        <v>1.1035531918873252E-3</v>
      </c>
      <c r="G17" s="243">
        <f t="shared" si="3"/>
        <v>1.6553297878309879E-4</v>
      </c>
      <c r="H17" s="244">
        <f t="shared" si="4"/>
        <v>1.9587224820450801E-2</v>
      </c>
      <c r="I17" s="245">
        <v>4761</v>
      </c>
      <c r="J17" s="77">
        <v>6438</v>
      </c>
      <c r="K17" s="246">
        <f t="shared" si="13"/>
        <v>5.9857023716881298E-3</v>
      </c>
      <c r="L17" s="247">
        <v>1.903799258</v>
      </c>
      <c r="M17" s="246">
        <f t="shared" si="14"/>
        <v>1.1395575733828702E-2</v>
      </c>
      <c r="N17" s="246">
        <f t="shared" si="15"/>
        <v>5.9104000713108892E-3</v>
      </c>
      <c r="O17" s="246">
        <f t="shared" si="16"/>
        <v>5.0238400606142557E-3</v>
      </c>
      <c r="P17" s="246">
        <f t="shared" si="17"/>
        <v>0.73951537744641194</v>
      </c>
      <c r="Q17" s="248">
        <f t="shared" si="18"/>
        <v>9.8268664158151723E-3</v>
      </c>
      <c r="R17" s="249">
        <f t="shared" si="19"/>
        <v>1.4740299623722758E-3</v>
      </c>
      <c r="S17" s="250">
        <f t="shared" si="5"/>
        <v>6.4978700229865313E-3</v>
      </c>
      <c r="T17" s="241">
        <v>1119704293</v>
      </c>
      <c r="U17" s="241">
        <v>671271036.40999997</v>
      </c>
      <c r="V17" s="251">
        <f t="shared" si="6"/>
        <v>0.5995074240641497</v>
      </c>
      <c r="W17" s="252">
        <f t="shared" si="7"/>
        <v>402431969.88703114</v>
      </c>
      <c r="X17" s="250">
        <f t="shared" si="8"/>
        <v>0.25271231228612001</v>
      </c>
      <c r="Y17" s="99"/>
      <c r="Z17" s="253">
        <f t="shared" si="9"/>
        <v>4685110.3835491547</v>
      </c>
      <c r="AA17" s="254">
        <f t="shared" si="10"/>
        <v>1554239.4900099139</v>
      </c>
      <c r="AB17" s="254">
        <f t="shared" si="11"/>
        <v>120893601.7425227</v>
      </c>
      <c r="AC17" s="254">
        <f t="shared" si="12"/>
        <v>127132951.61608177</v>
      </c>
      <c r="AD17" s="255">
        <f t="shared" si="20"/>
        <v>0.15755715489549363</v>
      </c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</row>
    <row r="18" spans="1:71" x14ac:dyDescent="0.2">
      <c r="A18" s="106" t="s">
        <v>81</v>
      </c>
      <c r="B18" s="238">
        <f>+'CENSO POB 2020'!C52</f>
        <v>306322</v>
      </c>
      <c r="C18" s="239">
        <f t="shared" si="0"/>
        <v>5.2956188341070756E-2</v>
      </c>
      <c r="D18" s="240">
        <f t="shared" si="1"/>
        <v>4.5012760089910141E-2</v>
      </c>
      <c r="E18" s="241">
        <f>+'TERRITORIO INEGI 2020'!B49</f>
        <v>915.8</v>
      </c>
      <c r="F18" s="242">
        <f t="shared" si="2"/>
        <v>1.4274491710881531E-2</v>
      </c>
      <c r="G18" s="243">
        <f t="shared" si="3"/>
        <v>2.1411737566322296E-3</v>
      </c>
      <c r="H18" s="244">
        <f t="shared" si="4"/>
        <v>4.7153933846542373E-2</v>
      </c>
      <c r="I18" s="245">
        <v>43432</v>
      </c>
      <c r="J18" s="77">
        <v>47092</v>
      </c>
      <c r="K18" s="246">
        <f t="shared" si="13"/>
        <v>4.378358125000581E-2</v>
      </c>
      <c r="L18" s="247">
        <v>1.8493369051999999</v>
      </c>
      <c r="M18" s="246">
        <f t="shared" si="14"/>
        <v>8.0970592647458484E-2</v>
      </c>
      <c r="N18" s="246">
        <f t="shared" si="15"/>
        <v>4.1995999827981786E-2</v>
      </c>
      <c r="O18" s="246">
        <f t="shared" si="16"/>
        <v>3.5696599853784518E-2</v>
      </c>
      <c r="P18" s="246">
        <f t="shared" si="17"/>
        <v>0.92227979274611394</v>
      </c>
      <c r="Q18" s="248">
        <f t="shared" si="18"/>
        <v>1.2255485954351926E-2</v>
      </c>
      <c r="R18" s="249">
        <f t="shared" si="19"/>
        <v>1.8383228931527888E-3</v>
      </c>
      <c r="S18" s="250">
        <f t="shared" si="5"/>
        <v>3.7534922746937309E-2</v>
      </c>
      <c r="T18" s="241">
        <v>274755070</v>
      </c>
      <c r="U18" s="241">
        <v>112141719.38</v>
      </c>
      <c r="V18" s="251">
        <f t="shared" si="6"/>
        <v>0.40815159254386096</v>
      </c>
      <c r="W18" s="252">
        <f t="shared" si="7"/>
        <v>45770821.355553754</v>
      </c>
      <c r="X18" s="250">
        <f t="shared" si="8"/>
        <v>2.8742373781198108E-2</v>
      </c>
      <c r="Y18" s="99"/>
      <c r="Z18" s="253">
        <f t="shared" si="9"/>
        <v>11278850.736372009</v>
      </c>
      <c r="AA18" s="254">
        <f t="shared" si="10"/>
        <v>8978058.8071763404</v>
      </c>
      <c r="AB18" s="254">
        <f t="shared" si="11"/>
        <v>13749900.262495991</v>
      </c>
      <c r="AC18" s="254">
        <f t="shared" si="12"/>
        <v>34006809.80604434</v>
      </c>
      <c r="AD18" s="255">
        <f t="shared" si="20"/>
        <v>4.2144983908599457E-2</v>
      </c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</row>
    <row r="19" spans="1:71" x14ac:dyDescent="0.2">
      <c r="A19" s="106" t="s">
        <v>82</v>
      </c>
      <c r="B19" s="238">
        <f>+'CENSO POB 2020'!C53</f>
        <v>46784</v>
      </c>
      <c r="C19" s="239">
        <f t="shared" si="0"/>
        <v>8.0879019964242016E-3</v>
      </c>
      <c r="D19" s="240">
        <f t="shared" si="1"/>
        <v>6.8747166969605712E-3</v>
      </c>
      <c r="E19" s="241">
        <f>+'TERRITORIO INEGI 2020'!B50</f>
        <v>739.2</v>
      </c>
      <c r="F19" s="242">
        <f t="shared" si="2"/>
        <v>1.1521843494959192E-2</v>
      </c>
      <c r="G19" s="243">
        <f t="shared" si="3"/>
        <v>1.7282765242438787E-3</v>
      </c>
      <c r="H19" s="244">
        <f t="shared" si="4"/>
        <v>8.6029932212044503E-3</v>
      </c>
      <c r="I19" s="245">
        <v>7735</v>
      </c>
      <c r="J19" s="77">
        <v>5334</v>
      </c>
      <c r="K19" s="246">
        <f t="shared" si="13"/>
        <v>4.9592631951824303E-3</v>
      </c>
      <c r="L19" s="247">
        <v>2.0438860060000001</v>
      </c>
      <c r="M19" s="246">
        <f t="shared" si="14"/>
        <v>1.0136168644704216E-2</v>
      </c>
      <c r="N19" s="246">
        <f t="shared" si="15"/>
        <v>5.2571992218554409E-3</v>
      </c>
      <c r="O19" s="246">
        <f t="shared" si="16"/>
        <v>4.4686193385771247E-3</v>
      </c>
      <c r="P19" s="246">
        <f t="shared" si="17"/>
        <v>1.4501312335958005</v>
      </c>
      <c r="Q19" s="248">
        <f t="shared" si="18"/>
        <v>1.9269708720803205E-2</v>
      </c>
      <c r="R19" s="249">
        <f t="shared" si="19"/>
        <v>2.8904563081204805E-3</v>
      </c>
      <c r="S19" s="250">
        <f t="shared" si="5"/>
        <v>7.3590756466976048E-3</v>
      </c>
      <c r="T19" s="241">
        <v>175563518</v>
      </c>
      <c r="U19" s="241">
        <v>85362095.170000002</v>
      </c>
      <c r="V19" s="251">
        <f t="shared" si="6"/>
        <v>0.48621772987027978</v>
      </c>
      <c r="W19" s="252">
        <f t="shared" si="7"/>
        <v>41504564.130528174</v>
      </c>
      <c r="X19" s="250">
        <f t="shared" si="8"/>
        <v>2.606332288858083E-2</v>
      </c>
      <c r="Y19" s="99"/>
      <c r="Z19" s="253">
        <f t="shared" si="9"/>
        <v>2057768.4301752101</v>
      </c>
      <c r="AA19" s="254">
        <f t="shared" si="10"/>
        <v>1760233.1132518824</v>
      </c>
      <c r="AB19" s="254">
        <f t="shared" si="11"/>
        <v>12468284.385809591</v>
      </c>
      <c r="AC19" s="254">
        <f t="shared" si="12"/>
        <v>16286285.929236684</v>
      </c>
      <c r="AD19" s="255">
        <f t="shared" si="20"/>
        <v>2.0183759145103116E-2</v>
      </c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</row>
    <row r="20" spans="1:71" x14ac:dyDescent="0.2">
      <c r="A20" s="256" t="s">
        <v>86</v>
      </c>
      <c r="B20" s="238"/>
      <c r="C20" s="239"/>
      <c r="D20" s="240"/>
      <c r="E20" s="241"/>
      <c r="F20" s="242"/>
      <c r="G20" s="243"/>
      <c r="H20" s="244"/>
      <c r="I20" s="245"/>
      <c r="J20" s="77"/>
      <c r="K20" s="77"/>
      <c r="L20" s="77"/>
      <c r="M20" s="246"/>
      <c r="N20" s="246"/>
      <c r="O20" s="246"/>
      <c r="P20" s="246"/>
      <c r="Q20" s="257"/>
      <c r="R20" s="258"/>
      <c r="S20" s="250"/>
      <c r="T20" s="241"/>
      <c r="U20" s="241"/>
      <c r="V20" s="251"/>
      <c r="W20" s="252"/>
      <c r="X20" s="250"/>
      <c r="Y20" s="99"/>
      <c r="Z20" s="253"/>
      <c r="AA20" s="254"/>
      <c r="AB20" s="254"/>
      <c r="AC20" s="259">
        <f>SUM(AC8:AC19)</f>
        <v>806900528.89320087</v>
      </c>
      <c r="AD20" s="260" t="s">
        <v>103</v>
      </c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</row>
    <row r="21" spans="1:71" ht="13.5" thickBot="1" x14ac:dyDescent="0.25">
      <c r="A21" s="106"/>
      <c r="B21" s="238"/>
      <c r="C21" s="239"/>
      <c r="D21" s="240"/>
      <c r="E21" s="241"/>
      <c r="F21" s="242"/>
      <c r="G21" s="243"/>
      <c r="H21" s="244"/>
      <c r="I21" s="245"/>
      <c r="J21" s="77"/>
      <c r="K21" s="77"/>
      <c r="L21" s="77"/>
      <c r="M21" s="246"/>
      <c r="N21" s="246"/>
      <c r="O21" s="246"/>
      <c r="P21" s="261"/>
      <c r="Q21" s="262"/>
      <c r="R21" s="263"/>
      <c r="S21" s="250"/>
      <c r="T21" s="241"/>
      <c r="U21" s="241"/>
      <c r="V21" s="251"/>
      <c r="W21" s="252"/>
      <c r="X21" s="250"/>
      <c r="Y21" s="99"/>
      <c r="Z21" s="253"/>
      <c r="AA21" s="254"/>
      <c r="AB21" s="254"/>
      <c r="AC21" s="254"/>
      <c r="AD21" s="260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</row>
    <row r="22" spans="1:71" ht="13.5" thickTop="1" x14ac:dyDescent="0.2">
      <c r="A22" s="104" t="s">
        <v>34</v>
      </c>
      <c r="B22" s="220">
        <f>+'CENSO POB 2020'!C5</f>
        <v>2974</v>
      </c>
      <c r="C22" s="221">
        <f>+B22/$B$62</f>
        <v>5.141377508841821E-4</v>
      </c>
      <c r="D22" s="222">
        <f>+C22*D$4</f>
        <v>4.3701708825155477E-4</v>
      </c>
      <c r="E22" s="223">
        <f>+'TERRITORIO INEGI 2020'!B2</f>
        <v>46.9</v>
      </c>
      <c r="F22" s="224">
        <f>+E22/$E$62</f>
        <v>7.3102605507790325E-4</v>
      </c>
      <c r="G22" s="225">
        <f>+F22*G$4</f>
        <v>1.0965390826168548E-4</v>
      </c>
      <c r="H22" s="226">
        <f>+G22+D22</f>
        <v>5.4667099651324028E-4</v>
      </c>
      <c r="I22" s="227">
        <v>296</v>
      </c>
      <c r="J22" s="76">
        <v>291</v>
      </c>
      <c r="K22" s="228">
        <f t="shared" ref="K22:K60" si="21">+J22/$J$62</f>
        <v>2.7055597858981759E-4</v>
      </c>
      <c r="L22" s="228">
        <v>1.7570912812999999</v>
      </c>
      <c r="M22" s="228">
        <f t="shared" ref="M22:M60" si="22">+L22*K22</f>
        <v>4.7539155108375792E-4</v>
      </c>
      <c r="N22" s="228">
        <f t="shared" ref="N22:N60" si="23">+M22/$M$62</f>
        <v>2.4656536212427167E-4</v>
      </c>
      <c r="O22" s="228">
        <f t="shared" ref="O22:O60" si="24">+N22*$O$5</f>
        <v>2.095805578056309E-4</v>
      </c>
      <c r="P22" s="228">
        <f t="shared" ref="P22:P60" si="25">+I22/J22</f>
        <v>1.0171821305841924</v>
      </c>
      <c r="Q22" s="230">
        <f t="shared" ref="Q22:Q60" si="26">+P22/$P$62</f>
        <v>1.351657209931304E-2</v>
      </c>
      <c r="R22" s="231">
        <f t="shared" ref="R22:R60" si="27">+Q22*$R$5</f>
        <v>2.0274858148969558E-3</v>
      </c>
      <c r="S22" s="232">
        <f t="shared" ref="S22:S60" si="28">+R22+O22</f>
        <v>2.2370663727025869E-3</v>
      </c>
      <c r="T22" s="223">
        <v>558823</v>
      </c>
      <c r="U22" s="223">
        <v>145672.85</v>
      </c>
      <c r="V22" s="233">
        <f>+U22/T22</f>
        <v>0.26067797853703228</v>
      </c>
      <c r="W22" s="234">
        <f>+V22*U22</f>
        <v>37973.704065728321</v>
      </c>
      <c r="X22" s="232">
        <f t="shared" ref="X22:X60" si="29">+W22/W$62</f>
        <v>2.3846074066165529E-5</v>
      </c>
      <c r="Y22" s="99"/>
      <c r="Z22" s="235">
        <f t="shared" ref="Z22:Z60" si="30">+H22*Z$6</f>
        <v>130759.4100556405</v>
      </c>
      <c r="AA22" s="236">
        <f>+S22*AA$6</f>
        <v>535088.71152050805</v>
      </c>
      <c r="AB22" s="236">
        <f>+X22*AB$6</f>
        <v>11407.587367622102</v>
      </c>
      <c r="AC22" s="236">
        <f>SUM(Z22:AB22)</f>
        <v>677255.70894377062</v>
      </c>
      <c r="AD22" s="264">
        <f>+AC22/AC$61</f>
        <v>4.5190128565958266E-3</v>
      </c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</row>
    <row r="23" spans="1:71" x14ac:dyDescent="0.2">
      <c r="A23" s="106" t="s">
        <v>35</v>
      </c>
      <c r="B23" s="238">
        <f>+'CENSO POB 2020'!C6</f>
        <v>3382</v>
      </c>
      <c r="C23" s="239">
        <f t="shared" ref="C23" si="31">+B23/$B$62</f>
        <v>5.8467177992276519E-4</v>
      </c>
      <c r="D23" s="240">
        <f t="shared" ref="D23:D60" si="32">+C23*D$4</f>
        <v>4.9697101293435045E-4</v>
      </c>
      <c r="E23" s="241">
        <f>+'TERRITORIO INEGI 2020'!B3</f>
        <v>980.9</v>
      </c>
      <c r="F23" s="242">
        <f t="shared" ref="F23" si="33">+E23/$E$62</f>
        <v>1.5289199518676232E-2</v>
      </c>
      <c r="G23" s="243">
        <f t="shared" ref="G23:G60" si="34">+F23*G$4</f>
        <v>2.2933799278014345E-3</v>
      </c>
      <c r="H23" s="244">
        <f t="shared" ref="H23:H60" si="35">+G23+D23</f>
        <v>2.7903509407357849E-3</v>
      </c>
      <c r="I23" s="245">
        <v>250</v>
      </c>
      <c r="J23" s="77">
        <v>278</v>
      </c>
      <c r="K23" s="246">
        <f t="shared" si="21"/>
        <v>2.5846928538821062E-4</v>
      </c>
      <c r="L23" s="246">
        <v>1.7189329948000001</v>
      </c>
      <c r="M23" s="246">
        <f t="shared" si="22"/>
        <v>4.4429138279617278E-4</v>
      </c>
      <c r="N23" s="246">
        <f t="shared" si="23"/>
        <v>2.3043502863712232E-4</v>
      </c>
      <c r="O23" s="246">
        <f t="shared" si="24"/>
        <v>1.9586977434155398E-4</v>
      </c>
      <c r="P23" s="246">
        <f t="shared" si="25"/>
        <v>0.89928057553956831</v>
      </c>
      <c r="Q23" s="248">
        <f t="shared" si="26"/>
        <v>1.1949866568941082E-2</v>
      </c>
      <c r="R23" s="249">
        <f t="shared" si="27"/>
        <v>1.7924799853411622E-3</v>
      </c>
      <c r="S23" s="250">
        <f t="shared" si="28"/>
        <v>1.9883497596827164E-3</v>
      </c>
      <c r="T23" s="241">
        <v>2588435</v>
      </c>
      <c r="U23" s="241">
        <v>768052</v>
      </c>
      <c r="V23" s="251">
        <f t="shared" ref="V23:V60" si="36">+U23/T23</f>
        <v>0.2967244686461124</v>
      </c>
      <c r="W23" s="252">
        <f t="shared" ref="W23:W60" si="37">+V23*U23</f>
        <v>227899.82159258393</v>
      </c>
      <c r="X23" s="250">
        <f t="shared" si="29"/>
        <v>1.4311261329566678E-4</v>
      </c>
      <c r="Y23" s="99"/>
      <c r="Z23" s="253">
        <f t="shared" si="30"/>
        <v>667430.03595577762</v>
      </c>
      <c r="AA23" s="254">
        <f t="shared" ref="AA23:AA60" si="38">+S23*AA$6</f>
        <v>475597.65054060175</v>
      </c>
      <c r="AB23" s="254">
        <f t="shared" ref="AB23:AB60" si="39">+X23*AB$6</f>
        <v>68462.826838881578</v>
      </c>
      <c r="AC23" s="254">
        <f t="shared" ref="AC23:AC60" si="40">SUM(Z23:AB23)</f>
        <v>1211490.5133352608</v>
      </c>
      <c r="AD23" s="260">
        <f t="shared" ref="AD23:AD60" si="41">+AC23/AC$61</f>
        <v>8.0837136300322618E-3</v>
      </c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</row>
    <row r="24" spans="1:71" x14ac:dyDescent="0.2">
      <c r="A24" s="106" t="s">
        <v>36</v>
      </c>
      <c r="B24" s="238">
        <f>+'CENSO POB 2020'!C36</f>
        <v>1407</v>
      </c>
      <c r="C24" s="239">
        <f t="shared" ref="C24:C60" si="42">+B24/$B$62</f>
        <v>2.4323867366981983E-4</v>
      </c>
      <c r="D24" s="240">
        <f t="shared" si="32"/>
        <v>2.0675287261934686E-4</v>
      </c>
      <c r="E24" s="241">
        <f>+'TERRITORIO INEGI 2020'!B4</f>
        <v>694.5</v>
      </c>
      <c r="F24" s="242">
        <f t="shared" ref="F24:F60" si="43">+E24/$E$62</f>
        <v>1.0825108640759144E-2</v>
      </c>
      <c r="G24" s="243">
        <f t="shared" si="34"/>
        <v>1.6237662961138715E-3</v>
      </c>
      <c r="H24" s="244">
        <f t="shared" si="35"/>
        <v>1.8305191687332184E-3</v>
      </c>
      <c r="I24" s="245">
        <v>366</v>
      </c>
      <c r="J24" s="77">
        <v>167</v>
      </c>
      <c r="K24" s="246">
        <f t="shared" si="21"/>
        <v>1.5526752035910496E-4</v>
      </c>
      <c r="L24" s="246">
        <v>1.7050555638</v>
      </c>
      <c r="M24" s="246">
        <f t="shared" si="22"/>
        <v>2.6473974946572169E-4</v>
      </c>
      <c r="N24" s="246">
        <f t="shared" si="23"/>
        <v>1.3730923918798022E-4</v>
      </c>
      <c r="O24" s="246">
        <f t="shared" si="24"/>
        <v>1.1671285330978319E-4</v>
      </c>
      <c r="P24" s="246">
        <f t="shared" si="25"/>
        <v>2.191616766467066</v>
      </c>
      <c r="Q24" s="248">
        <f t="shared" si="26"/>
        <v>2.9122755057643529E-2</v>
      </c>
      <c r="R24" s="249">
        <f t="shared" si="27"/>
        <v>4.3684132586465294E-3</v>
      </c>
      <c r="S24" s="250">
        <f t="shared" si="28"/>
        <v>4.4851261119563121E-3</v>
      </c>
      <c r="T24" s="241">
        <v>1115974</v>
      </c>
      <c r="U24" s="241">
        <v>272877</v>
      </c>
      <c r="V24" s="251">
        <f t="shared" si="36"/>
        <v>0.24451913754263091</v>
      </c>
      <c r="W24" s="252">
        <f t="shared" si="37"/>
        <v>66723.648695220501</v>
      </c>
      <c r="X24" s="250">
        <f t="shared" si="29"/>
        <v>4.1899970200352918E-5</v>
      </c>
      <c r="Y24" s="99"/>
      <c r="Z24" s="253">
        <f t="shared" si="30"/>
        <v>437845.81242787751</v>
      </c>
      <c r="AA24" s="254">
        <f t="shared" si="38"/>
        <v>1072806.9500031574</v>
      </c>
      <c r="AB24" s="254">
        <f t="shared" si="39"/>
        <v>20044.287769762333</v>
      </c>
      <c r="AC24" s="254">
        <f t="shared" si="40"/>
        <v>1530697.0502007972</v>
      </c>
      <c r="AD24" s="260">
        <f t="shared" si="41"/>
        <v>1.0213630624389488E-2</v>
      </c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</row>
    <row r="25" spans="1:71" ht="13.5" customHeight="1" x14ac:dyDescent="0.2">
      <c r="A25" s="106" t="s">
        <v>37</v>
      </c>
      <c r="B25" s="238">
        <f>+'CENSO POB 2020'!C7</f>
        <v>35289</v>
      </c>
      <c r="C25" s="239">
        <f t="shared" si="42"/>
        <v>6.1006748792709828E-3</v>
      </c>
      <c r="D25" s="240">
        <f t="shared" si="32"/>
        <v>5.1855736473803348E-3</v>
      </c>
      <c r="E25" s="241">
        <f>+'TERRITORIO INEGI 2020'!B5</f>
        <v>190.5</v>
      </c>
      <c r="F25" s="242">
        <f t="shared" si="43"/>
        <v>2.9693062578324218E-3</v>
      </c>
      <c r="G25" s="243">
        <f t="shared" si="34"/>
        <v>4.4539593867486322E-4</v>
      </c>
      <c r="H25" s="244">
        <f t="shared" si="35"/>
        <v>5.6309695860551979E-3</v>
      </c>
      <c r="I25" s="245">
        <v>6372</v>
      </c>
      <c r="J25" s="77">
        <v>6876</v>
      </c>
      <c r="K25" s="246">
        <f t="shared" si="21"/>
        <v>6.3929309580191959E-3</v>
      </c>
      <c r="L25" s="246">
        <v>1.5964581414000001</v>
      </c>
      <c r="M25" s="246">
        <f t="shared" si="22"/>
        <v>1.0206046675337848E-2</v>
      </c>
      <c r="N25" s="246">
        <f t="shared" si="23"/>
        <v>5.2934419819306551E-3</v>
      </c>
      <c r="O25" s="246">
        <f t="shared" si="24"/>
        <v>4.499425684641057E-3</v>
      </c>
      <c r="P25" s="246">
        <f t="shared" si="25"/>
        <v>0.92670157068062831</v>
      </c>
      <c r="Q25" s="248">
        <f t="shared" si="26"/>
        <v>1.2314243652174133E-2</v>
      </c>
      <c r="R25" s="249">
        <f t="shared" si="27"/>
        <v>1.8471365478261198E-3</v>
      </c>
      <c r="S25" s="250">
        <f t="shared" si="28"/>
        <v>6.3465622324671766E-3</v>
      </c>
      <c r="T25" s="241">
        <v>37146815</v>
      </c>
      <c r="U25" s="241">
        <v>23142962</v>
      </c>
      <c r="V25" s="251">
        <f t="shared" si="36"/>
        <v>0.62301335928800361</v>
      </c>
      <c r="W25" s="252">
        <f t="shared" si="37"/>
        <v>14418374.499494614</v>
      </c>
      <c r="X25" s="250">
        <f t="shared" si="29"/>
        <v>9.0542030251656077E-3</v>
      </c>
      <c r="Y25" s="99"/>
      <c r="Z25" s="253">
        <f t="shared" si="30"/>
        <v>1346883.7121597666</v>
      </c>
      <c r="AA25" s="254">
        <f t="shared" si="38"/>
        <v>1518047.8545448447</v>
      </c>
      <c r="AB25" s="254">
        <f t="shared" si="39"/>
        <v>4331388.545014848</v>
      </c>
      <c r="AC25" s="254">
        <f t="shared" si="40"/>
        <v>7196320.1117194593</v>
      </c>
      <c r="AD25" s="260">
        <f t="shared" si="41"/>
        <v>4.8017702435845182E-2</v>
      </c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</row>
    <row r="26" spans="1:71" x14ac:dyDescent="0.2">
      <c r="A26" s="106" t="s">
        <v>38</v>
      </c>
      <c r="B26" s="238">
        <f>+'CENSO POB 2020'!C8</f>
        <v>18030</v>
      </c>
      <c r="C26" s="239">
        <f t="shared" si="42"/>
        <v>3.1169817244256232E-3</v>
      </c>
      <c r="D26" s="240">
        <f t="shared" si="32"/>
        <v>2.6494344657617798E-3</v>
      </c>
      <c r="E26" s="241">
        <f>+'TERRITORIO INEGI 2020'!B6</f>
        <v>4539.2</v>
      </c>
      <c r="F26" s="242">
        <f t="shared" si="43"/>
        <v>7.0752099556708276E-2</v>
      </c>
      <c r="G26" s="243">
        <f t="shared" si="34"/>
        <v>1.0612814933506241E-2</v>
      </c>
      <c r="H26" s="244">
        <f t="shared" si="35"/>
        <v>1.3262249399268022E-2</v>
      </c>
      <c r="I26" s="245">
        <v>7349</v>
      </c>
      <c r="J26" s="77">
        <v>5491</v>
      </c>
      <c r="K26" s="246">
        <f t="shared" si="21"/>
        <v>5.1052332592326066E-3</v>
      </c>
      <c r="L26" s="246">
        <v>1.7933312159000001</v>
      </c>
      <c r="M26" s="246">
        <f t="shared" si="22"/>
        <v>9.1553741682327307E-3</v>
      </c>
      <c r="N26" s="246">
        <f t="shared" si="23"/>
        <v>4.7485028752136602E-3</v>
      </c>
      <c r="O26" s="246">
        <f t="shared" si="24"/>
        <v>4.036227443931611E-3</v>
      </c>
      <c r="P26" s="246">
        <f t="shared" si="25"/>
        <v>1.3383718812602441</v>
      </c>
      <c r="Q26" s="248">
        <f t="shared" si="26"/>
        <v>1.7784622325559021E-2</v>
      </c>
      <c r="R26" s="249">
        <f t="shared" si="27"/>
        <v>2.6676933488338529E-3</v>
      </c>
      <c r="S26" s="250">
        <f t="shared" si="28"/>
        <v>6.7039207927654639E-3</v>
      </c>
      <c r="T26" s="241">
        <v>10240869</v>
      </c>
      <c r="U26" s="241">
        <v>2531264</v>
      </c>
      <c r="V26" s="251">
        <f t="shared" si="36"/>
        <v>0.24717277410735358</v>
      </c>
      <c r="W26" s="252">
        <f t="shared" si="37"/>
        <v>625659.5448780763</v>
      </c>
      <c r="X26" s="250">
        <f t="shared" si="29"/>
        <v>3.9289092845780761E-4</v>
      </c>
      <c r="Y26" s="99"/>
      <c r="Z26" s="253">
        <f t="shared" si="30"/>
        <v>3172225.9247698318</v>
      </c>
      <c r="AA26" s="254">
        <f t="shared" si="38"/>
        <v>1603525.2162870555</v>
      </c>
      <c r="AB26" s="254">
        <f t="shared" si="39"/>
        <v>187952.85043116973</v>
      </c>
      <c r="AC26" s="254">
        <f t="shared" si="40"/>
        <v>4963703.9914880572</v>
      </c>
      <c r="AD26" s="260">
        <f t="shared" si="41"/>
        <v>3.3120491798959345E-2</v>
      </c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</row>
    <row r="27" spans="1:71" x14ac:dyDescent="0.2">
      <c r="A27" s="106" t="s">
        <v>40</v>
      </c>
      <c r="B27" s="238">
        <f>+'CENSO POB 2020'!C10</f>
        <v>14992</v>
      </c>
      <c r="C27" s="239">
        <f t="shared" si="42"/>
        <v>2.5917798121236242E-3</v>
      </c>
      <c r="D27" s="240">
        <f t="shared" si="32"/>
        <v>2.2030128403050806E-3</v>
      </c>
      <c r="E27" s="241">
        <f>+'TERRITORIO INEGI 2020'!B8</f>
        <v>2688.6</v>
      </c>
      <c r="F27" s="242">
        <f t="shared" si="43"/>
        <v>4.1906964854636478E-2</v>
      </c>
      <c r="G27" s="243">
        <f t="shared" si="34"/>
        <v>6.2860447281954711E-3</v>
      </c>
      <c r="H27" s="244">
        <f t="shared" si="35"/>
        <v>8.4890575685005517E-3</v>
      </c>
      <c r="I27" s="245">
        <v>10274</v>
      </c>
      <c r="J27" s="77">
        <v>7471</v>
      </c>
      <c r="K27" s="246">
        <f t="shared" si="21"/>
        <v>6.9461296084004373E-3</v>
      </c>
      <c r="L27" s="246">
        <v>2.3084826450000002</v>
      </c>
      <c r="M27" s="246">
        <f t="shared" si="22"/>
        <v>1.6035019650913057E-2</v>
      </c>
      <c r="N27" s="246">
        <f t="shared" si="23"/>
        <v>8.3166821494490596E-3</v>
      </c>
      <c r="O27" s="246">
        <f t="shared" si="24"/>
        <v>7.0691798270317002E-3</v>
      </c>
      <c r="P27" s="246">
        <f t="shared" si="25"/>
        <v>1.375184044973899</v>
      </c>
      <c r="Q27" s="248">
        <f t="shared" si="26"/>
        <v>1.8273791619834338E-2</v>
      </c>
      <c r="R27" s="249">
        <f t="shared" si="27"/>
        <v>2.7410687429751507E-3</v>
      </c>
      <c r="S27" s="250">
        <f t="shared" si="28"/>
        <v>9.8102485700068513E-3</v>
      </c>
      <c r="T27" s="241">
        <v>1835394</v>
      </c>
      <c r="U27" s="241">
        <v>788778.4</v>
      </c>
      <c r="V27" s="251">
        <f t="shared" si="36"/>
        <v>0.42975971371814448</v>
      </c>
      <c r="W27" s="252">
        <f t="shared" si="37"/>
        <v>338985.17937105609</v>
      </c>
      <c r="X27" s="250">
        <f t="shared" si="29"/>
        <v>2.1287008716934795E-4</v>
      </c>
      <c r="Y27" s="99"/>
      <c r="Z27" s="253">
        <f t="shared" si="30"/>
        <v>2030515.9166398495</v>
      </c>
      <c r="AA27" s="254">
        <f t="shared" si="38"/>
        <v>2346534.4305717489</v>
      </c>
      <c r="AB27" s="254">
        <f t="shared" si="39"/>
        <v>101833.70690704844</v>
      </c>
      <c r="AC27" s="254">
        <f t="shared" si="40"/>
        <v>4478884.0541186472</v>
      </c>
      <c r="AD27" s="260">
        <f t="shared" si="41"/>
        <v>2.9885513486966629E-2</v>
      </c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</row>
    <row r="28" spans="1:71" x14ac:dyDescent="0.2">
      <c r="A28" s="106" t="s">
        <v>41</v>
      </c>
      <c r="B28" s="238">
        <f>+'CENSO POB 2020'!C11</f>
        <v>3661</v>
      </c>
      <c r="C28" s="239">
        <f t="shared" si="42"/>
        <v>6.329046086035611E-4</v>
      </c>
      <c r="D28" s="240">
        <f t="shared" si="32"/>
        <v>5.3796891731302697E-4</v>
      </c>
      <c r="E28" s="241">
        <f>+'TERRITORIO INEGI 2020'!B9</f>
        <v>466.7</v>
      </c>
      <c r="F28" s="242">
        <f t="shared" si="43"/>
        <v>7.2744106589521847E-3</v>
      </c>
      <c r="G28" s="243">
        <f t="shared" si="34"/>
        <v>1.0911615988428278E-3</v>
      </c>
      <c r="H28" s="244">
        <f t="shared" si="35"/>
        <v>1.6291305161558547E-3</v>
      </c>
      <c r="I28" s="245">
        <v>1472</v>
      </c>
      <c r="J28" s="77">
        <v>1100</v>
      </c>
      <c r="K28" s="246">
        <f t="shared" si="21"/>
        <v>1.0227201939821285E-3</v>
      </c>
      <c r="L28" s="246">
        <v>1.4822637890000001</v>
      </c>
      <c r="M28" s="246">
        <f t="shared" si="22"/>
        <v>1.515941109818765E-3</v>
      </c>
      <c r="N28" s="246">
        <f t="shared" si="23"/>
        <v>7.8625412641311144E-4</v>
      </c>
      <c r="O28" s="246">
        <f t="shared" si="24"/>
        <v>6.683160074511447E-4</v>
      </c>
      <c r="P28" s="246">
        <f t="shared" si="25"/>
        <v>1.3381818181818181</v>
      </c>
      <c r="Q28" s="248">
        <f t="shared" si="26"/>
        <v>1.7782096719548338E-2</v>
      </c>
      <c r="R28" s="249">
        <f t="shared" si="27"/>
        <v>2.6673145079322506E-3</v>
      </c>
      <c r="S28" s="250">
        <f t="shared" si="28"/>
        <v>3.3356305153833953E-3</v>
      </c>
      <c r="T28" s="241">
        <v>2443492</v>
      </c>
      <c r="U28" s="241">
        <v>799410</v>
      </c>
      <c r="V28" s="251">
        <f t="shared" si="36"/>
        <v>0.32715883661579409</v>
      </c>
      <c r="W28" s="252">
        <f t="shared" si="37"/>
        <v>261534.04557903195</v>
      </c>
      <c r="X28" s="250">
        <f t="shared" si="29"/>
        <v>1.6423365523960225E-4</v>
      </c>
      <c r="Y28" s="99"/>
      <c r="Z28" s="253">
        <f t="shared" si="30"/>
        <v>389675.22797968896</v>
      </c>
      <c r="AA28" s="254">
        <f t="shared" si="38"/>
        <v>797856.62882622122</v>
      </c>
      <c r="AB28" s="254">
        <f t="shared" si="39"/>
        <v>78566.801631634458</v>
      </c>
      <c r="AC28" s="254">
        <f t="shared" si="40"/>
        <v>1266098.6584375445</v>
      </c>
      <c r="AD28" s="260">
        <f t="shared" si="41"/>
        <v>8.4480884245643501E-3</v>
      </c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</row>
    <row r="29" spans="1:71" x14ac:dyDescent="0.2">
      <c r="A29" s="106" t="s">
        <v>43</v>
      </c>
      <c r="B29" s="238">
        <f>+'CENSO POB 2020'!C19</f>
        <v>104478</v>
      </c>
      <c r="C29" s="239">
        <f t="shared" si="42"/>
        <v>1.8061897759541888E-2</v>
      </c>
      <c r="D29" s="240">
        <f t="shared" si="32"/>
        <v>1.5352613095610604E-2</v>
      </c>
      <c r="E29" s="241">
        <f>+'TERRITORIO INEGI 2020'!B11</f>
        <v>104.3</v>
      </c>
      <c r="F29" s="242">
        <f t="shared" si="43"/>
        <v>1.6257146598001133E-3</v>
      </c>
      <c r="G29" s="243">
        <f t="shared" si="34"/>
        <v>2.43857198970017E-4</v>
      </c>
      <c r="H29" s="244">
        <f t="shared" si="35"/>
        <v>1.5596470294580621E-2</v>
      </c>
      <c r="I29" s="245">
        <v>8234</v>
      </c>
      <c r="J29" s="77">
        <v>27842</v>
      </c>
      <c r="K29" s="246">
        <f t="shared" si="21"/>
        <v>2.5885977855318563E-2</v>
      </c>
      <c r="L29" s="246">
        <v>1.8343045897000001</v>
      </c>
      <c r="M29" s="246">
        <f t="shared" si="22"/>
        <v>4.7482767988883408E-2</v>
      </c>
      <c r="N29" s="246">
        <f t="shared" si="23"/>
        <v>2.4627290613709461E-2</v>
      </c>
      <c r="O29" s="246">
        <f t="shared" si="24"/>
        <v>2.0933197021653041E-2</v>
      </c>
      <c r="P29" s="246">
        <f t="shared" si="25"/>
        <v>0.29574024854536313</v>
      </c>
      <c r="Q29" s="248">
        <f t="shared" si="26"/>
        <v>3.9298708382110078E-3</v>
      </c>
      <c r="R29" s="249">
        <f t="shared" si="27"/>
        <v>5.8948062573165115E-4</v>
      </c>
      <c r="S29" s="250">
        <f t="shared" si="28"/>
        <v>2.1522677647384691E-2</v>
      </c>
      <c r="T29" s="241">
        <v>25918809</v>
      </c>
      <c r="U29" s="241">
        <v>4946842.92</v>
      </c>
      <c r="V29" s="251">
        <f t="shared" si="36"/>
        <v>0.19085919109940583</v>
      </c>
      <c r="W29" s="252">
        <f t="shared" si="37"/>
        <v>944150.43820702273</v>
      </c>
      <c r="X29" s="250">
        <f t="shared" si="29"/>
        <v>5.9289136609158675E-4</v>
      </c>
      <c r="Y29" s="99"/>
      <c r="Z29" s="253">
        <f t="shared" si="30"/>
        <v>3730553.2352680615</v>
      </c>
      <c r="AA29" s="254">
        <f t="shared" si="38"/>
        <v>5148055.5031084055</v>
      </c>
      <c r="AB29" s="254">
        <f t="shared" si="39"/>
        <v>283629.91909829987</v>
      </c>
      <c r="AC29" s="254">
        <f t="shared" si="40"/>
        <v>9162238.6574747656</v>
      </c>
      <c r="AD29" s="260">
        <f t="shared" si="41"/>
        <v>6.1135364001435613E-2</v>
      </c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</row>
    <row r="30" spans="1:71" x14ac:dyDescent="0.2">
      <c r="A30" s="106" t="s">
        <v>44</v>
      </c>
      <c r="B30" s="238">
        <f>+'CENSO POB 2020'!C13</f>
        <v>7340</v>
      </c>
      <c r="C30" s="239">
        <f t="shared" si="42"/>
        <v>1.2689210126058832E-3</v>
      </c>
      <c r="D30" s="240">
        <f t="shared" si="32"/>
        <v>1.0785828607150008E-3</v>
      </c>
      <c r="E30" s="241">
        <f>+'TERRITORIO INEGI 2020'!B12</f>
        <v>1007.4</v>
      </c>
      <c r="F30" s="242">
        <f t="shared" si="43"/>
        <v>1.5702252620159483E-2</v>
      </c>
      <c r="G30" s="243">
        <f t="shared" si="34"/>
        <v>2.3553378930239225E-3</v>
      </c>
      <c r="H30" s="244">
        <f t="shared" si="35"/>
        <v>3.4339207537389233E-3</v>
      </c>
      <c r="I30" s="245">
        <v>3737</v>
      </c>
      <c r="J30" s="77">
        <v>763</v>
      </c>
      <c r="K30" s="246">
        <f t="shared" si="21"/>
        <v>7.0939591637123999E-4</v>
      </c>
      <c r="L30" s="246">
        <v>1.7930753231000001</v>
      </c>
      <c r="M30" s="246">
        <f t="shared" si="22"/>
        <v>1.2720003119531817E-3</v>
      </c>
      <c r="N30" s="246">
        <f t="shared" si="23"/>
        <v>6.5973241809605702E-4</v>
      </c>
      <c r="O30" s="246">
        <f t="shared" si="24"/>
        <v>5.607725553816484E-4</v>
      </c>
      <c r="P30" s="246">
        <f t="shared" si="25"/>
        <v>4.8977719528178243</v>
      </c>
      <c r="Q30" s="248">
        <f t="shared" si="26"/>
        <v>6.5082826109257794E-2</v>
      </c>
      <c r="R30" s="249">
        <f t="shared" si="27"/>
        <v>9.762423916388669E-3</v>
      </c>
      <c r="S30" s="250">
        <f t="shared" si="28"/>
        <v>1.0323196471770317E-2</v>
      </c>
      <c r="T30" s="241">
        <v>2065528</v>
      </c>
      <c r="U30" s="241">
        <v>1221813</v>
      </c>
      <c r="V30" s="251">
        <f t="shared" si="36"/>
        <v>0.59152575031662602</v>
      </c>
      <c r="W30" s="252">
        <f t="shared" si="37"/>
        <v>722733.85157160775</v>
      </c>
      <c r="X30" s="250">
        <f t="shared" si="29"/>
        <v>4.5384998326396719E-4</v>
      </c>
      <c r="Y30" s="99"/>
      <c r="Z30" s="253">
        <f t="shared" si="30"/>
        <v>821366.88209294248</v>
      </c>
      <c r="AA30" s="254">
        <f t="shared" si="38"/>
        <v>2469227.5411477089</v>
      </c>
      <c r="AB30" s="254">
        <f t="shared" si="39"/>
        <v>217114.70498296808</v>
      </c>
      <c r="AC30" s="254">
        <f t="shared" si="40"/>
        <v>3507709.1282236194</v>
      </c>
      <c r="AD30" s="260">
        <f t="shared" si="41"/>
        <v>2.3405314179429294E-2</v>
      </c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</row>
    <row r="31" spans="1:71" x14ac:dyDescent="0.2">
      <c r="A31" s="106" t="s">
        <v>45</v>
      </c>
      <c r="B31" s="238">
        <f>+'CENSO POB 2020'!C14</f>
        <v>9930</v>
      </c>
      <c r="C31" s="239">
        <f t="shared" si="42"/>
        <v>1.7166737949831634E-3</v>
      </c>
      <c r="D31" s="240">
        <f t="shared" si="32"/>
        <v>1.4591727257356889E-3</v>
      </c>
      <c r="E31" s="241">
        <f>+'TERRITORIO INEGI 2020'!B13</f>
        <v>4265.7</v>
      </c>
      <c r="F31" s="242">
        <f t="shared" si="43"/>
        <v>6.6489079811211341E-2</v>
      </c>
      <c r="G31" s="243">
        <f t="shared" si="34"/>
        <v>9.9733619716817004E-3</v>
      </c>
      <c r="H31" s="244">
        <f t="shared" si="35"/>
        <v>1.1432534697417389E-2</v>
      </c>
      <c r="I31" s="245">
        <v>4127</v>
      </c>
      <c r="J31" s="77">
        <v>1614</v>
      </c>
      <c r="K31" s="246">
        <f t="shared" si="21"/>
        <v>1.5006094482610502E-3</v>
      </c>
      <c r="L31" s="246">
        <v>1.7681716602999999</v>
      </c>
      <c r="M31" s="246">
        <f t="shared" si="22"/>
        <v>2.6533350995936078E-3</v>
      </c>
      <c r="N31" s="246">
        <f t="shared" si="23"/>
        <v>1.376171974821389E-3</v>
      </c>
      <c r="O31" s="246">
        <f t="shared" si="24"/>
        <v>1.1697461785981807E-3</v>
      </c>
      <c r="P31" s="246">
        <f t="shared" si="25"/>
        <v>2.5570012391573731</v>
      </c>
      <c r="Q31" s="248">
        <f t="shared" si="26"/>
        <v>3.3978075870496942E-2</v>
      </c>
      <c r="R31" s="249">
        <f t="shared" si="27"/>
        <v>5.0967113805745409E-3</v>
      </c>
      <c r="S31" s="250">
        <f t="shared" si="28"/>
        <v>6.2664575591727216E-3</v>
      </c>
      <c r="T31" s="241">
        <v>4522487</v>
      </c>
      <c r="U31" s="241">
        <v>1408205</v>
      </c>
      <c r="V31" s="251">
        <f t="shared" si="36"/>
        <v>0.31137845172357598</v>
      </c>
      <c r="W31" s="252">
        <f t="shared" si="37"/>
        <v>438484.69260939833</v>
      </c>
      <c r="X31" s="250">
        <f t="shared" si="29"/>
        <v>2.7535208150211281E-4</v>
      </c>
      <c r="Y31" s="99"/>
      <c r="Z31" s="253">
        <f t="shared" si="30"/>
        <v>2734572.5345038162</v>
      </c>
      <c r="AA31" s="254">
        <f t="shared" si="38"/>
        <v>1498887.4456526765</v>
      </c>
      <c r="AB31" s="254">
        <f t="shared" si="39"/>
        <v>131724.11181297005</v>
      </c>
      <c r="AC31" s="254">
        <f t="shared" si="40"/>
        <v>4365184.0919694621</v>
      </c>
      <c r="AD31" s="260">
        <f t="shared" si="41"/>
        <v>2.9126846437045481E-2</v>
      </c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</row>
    <row r="32" spans="1:71" x14ac:dyDescent="0.2">
      <c r="A32" s="106" t="s">
        <v>46</v>
      </c>
      <c r="B32" s="238">
        <f>+'CENSO POB 2020'!C15</f>
        <v>68747</v>
      </c>
      <c r="C32" s="239">
        <f t="shared" si="42"/>
        <v>1.1884811015479108E-2</v>
      </c>
      <c r="D32" s="240">
        <f t="shared" si="32"/>
        <v>1.0102089363157242E-2</v>
      </c>
      <c r="E32" s="241">
        <f>+'TERRITORIO INEGI 2020'!B14</f>
        <v>138.69999999999999</v>
      </c>
      <c r="F32" s="242">
        <f t="shared" si="43"/>
        <v>2.1619043462538417E-3</v>
      </c>
      <c r="G32" s="243">
        <f t="shared" si="34"/>
        <v>3.2428565193807623E-4</v>
      </c>
      <c r="H32" s="244">
        <f t="shared" si="35"/>
        <v>1.0426375015095319E-2</v>
      </c>
      <c r="I32" s="245">
        <v>10747</v>
      </c>
      <c r="J32" s="77">
        <v>15877</v>
      </c>
      <c r="K32" s="246">
        <f t="shared" si="21"/>
        <v>1.4761571381685684E-2</v>
      </c>
      <c r="L32" s="246">
        <v>1.8900298334000001</v>
      </c>
      <c r="M32" s="246">
        <f t="shared" si="22"/>
        <v>2.7899810299249601E-2</v>
      </c>
      <c r="N32" s="246">
        <f t="shared" si="23"/>
        <v>1.4470444024405787E-2</v>
      </c>
      <c r="O32" s="246">
        <f t="shared" si="24"/>
        <v>1.2299877420744919E-2</v>
      </c>
      <c r="P32" s="246">
        <f t="shared" si="25"/>
        <v>0.67689110033381616</v>
      </c>
      <c r="Q32" s="248">
        <f t="shared" si="26"/>
        <v>8.9946992637304091E-3</v>
      </c>
      <c r="R32" s="249">
        <f t="shared" si="27"/>
        <v>1.3492048895595613E-3</v>
      </c>
      <c r="S32" s="250">
        <f t="shared" si="28"/>
        <v>1.364908231030448E-2</v>
      </c>
      <c r="T32" s="241">
        <v>45557174</v>
      </c>
      <c r="U32" s="241">
        <v>12990205</v>
      </c>
      <c r="V32" s="251">
        <f t="shared" si="36"/>
        <v>0.28514071131804619</v>
      </c>
      <c r="W32" s="252">
        <f t="shared" si="37"/>
        <v>3704036.2938672402</v>
      </c>
      <c r="X32" s="250">
        <f t="shared" si="29"/>
        <v>2.3259970545522657E-3</v>
      </c>
      <c r="Y32" s="99"/>
      <c r="Z32" s="253">
        <f t="shared" si="30"/>
        <v>2493907.0385815022</v>
      </c>
      <c r="AA32" s="254">
        <f t="shared" si="38"/>
        <v>3264753.3197841165</v>
      </c>
      <c r="AB32" s="254">
        <f t="shared" si="39"/>
        <v>1112720.4647193875</v>
      </c>
      <c r="AC32" s="254">
        <f t="shared" si="40"/>
        <v>6871380.8230850063</v>
      </c>
      <c r="AD32" s="260">
        <f t="shared" si="41"/>
        <v>4.584953345098379E-2</v>
      </c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</row>
    <row r="33" spans="1:71" x14ac:dyDescent="0.2">
      <c r="A33" s="106" t="s">
        <v>47</v>
      </c>
      <c r="B33" s="238">
        <f>+'CENSO POB 2020'!C16</f>
        <v>36088</v>
      </c>
      <c r="C33" s="239">
        <f t="shared" si="42"/>
        <v>6.2388040194715413E-3</v>
      </c>
      <c r="D33" s="240">
        <f t="shared" si="32"/>
        <v>5.3029834165508102E-3</v>
      </c>
      <c r="E33" s="241">
        <f>+'TERRITORIO INEGI 2020'!B15</f>
        <v>5053.7</v>
      </c>
      <c r="F33" s="242">
        <f t="shared" si="43"/>
        <v>7.8771564489279314E-2</v>
      </c>
      <c r="G33" s="243">
        <f t="shared" si="34"/>
        <v>1.1815734673391897E-2</v>
      </c>
      <c r="H33" s="244">
        <f t="shared" si="35"/>
        <v>1.7118718089942708E-2</v>
      </c>
      <c r="I33" s="245">
        <v>25568</v>
      </c>
      <c r="J33" s="77">
        <v>20948</v>
      </c>
      <c r="K33" s="246">
        <f t="shared" si="21"/>
        <v>1.9476311475943298E-2</v>
      </c>
      <c r="L33" s="246">
        <v>2.5216163224999999</v>
      </c>
      <c r="M33" s="246">
        <f t="shared" si="22"/>
        <v>4.9111784919832688E-2</v>
      </c>
      <c r="N33" s="246">
        <f t="shared" si="23"/>
        <v>2.54721923553799E-2</v>
      </c>
      <c r="O33" s="246">
        <f t="shared" si="24"/>
        <v>2.1651363502072914E-2</v>
      </c>
      <c r="P33" s="246">
        <f t="shared" si="25"/>
        <v>1.220546114187512</v>
      </c>
      <c r="Q33" s="248">
        <f t="shared" si="26"/>
        <v>1.6218923884827686E-2</v>
      </c>
      <c r="R33" s="249">
        <f t="shared" si="27"/>
        <v>2.4328385827241529E-3</v>
      </c>
      <c r="S33" s="250">
        <f t="shared" si="28"/>
        <v>2.4084202084797068E-2</v>
      </c>
      <c r="T33" s="241">
        <v>6492908</v>
      </c>
      <c r="U33" s="241">
        <v>691812</v>
      </c>
      <c r="V33" s="251">
        <f t="shared" si="36"/>
        <v>0.10654886839610234</v>
      </c>
      <c r="W33" s="252">
        <f t="shared" si="37"/>
        <v>73711.785742844353</v>
      </c>
      <c r="X33" s="250">
        <f t="shared" si="29"/>
        <v>4.6288260405957263E-5</v>
      </c>
      <c r="Y33" s="99"/>
      <c r="Z33" s="253">
        <f t="shared" si="30"/>
        <v>4094662.9556476111</v>
      </c>
      <c r="AA33" s="254">
        <f t="shared" si="38"/>
        <v>5760752.0361519996</v>
      </c>
      <c r="AB33" s="254">
        <f t="shared" si="39"/>
        <v>22143.576892827678</v>
      </c>
      <c r="AC33" s="254">
        <f t="shared" si="40"/>
        <v>9877558.5686924402</v>
      </c>
      <c r="AD33" s="260">
        <f t="shared" si="41"/>
        <v>6.5908361604383889E-2</v>
      </c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</row>
    <row r="34" spans="1:71" x14ac:dyDescent="0.2">
      <c r="A34" s="106" t="s">
        <v>48</v>
      </c>
      <c r="B34" s="238">
        <f>+'CENSO POB 2020'!C17</f>
        <v>1360</v>
      </c>
      <c r="C34" s="239">
        <f t="shared" si="42"/>
        <v>2.351134301286105E-4</v>
      </c>
      <c r="D34" s="240">
        <f t="shared" si="32"/>
        <v>1.9984641560931893E-4</v>
      </c>
      <c r="E34" s="241">
        <f>+'TERRITORIO INEGI 2020'!B16</f>
        <v>720.7</v>
      </c>
      <c r="F34" s="242">
        <f t="shared" si="43"/>
        <v>1.1233485669395414E-2</v>
      </c>
      <c r="G34" s="243">
        <f t="shared" si="34"/>
        <v>1.685022850409312E-3</v>
      </c>
      <c r="H34" s="244">
        <f t="shared" si="35"/>
        <v>1.8848692660186309E-3</v>
      </c>
      <c r="I34" s="245">
        <v>347</v>
      </c>
      <c r="J34" s="77">
        <v>179</v>
      </c>
      <c r="K34" s="246">
        <f t="shared" si="21"/>
        <v>1.6642446792981908E-4</v>
      </c>
      <c r="L34" s="246">
        <v>1.9685182910000001</v>
      </c>
      <c r="M34" s="246">
        <f t="shared" si="22"/>
        <v>3.2760960918979179E-4</v>
      </c>
      <c r="N34" s="246">
        <f t="shared" si="23"/>
        <v>1.6991715932082317E-4</v>
      </c>
      <c r="O34" s="246">
        <f t="shared" si="24"/>
        <v>1.4442958542269969E-4</v>
      </c>
      <c r="P34" s="246">
        <f t="shared" si="25"/>
        <v>1.9385474860335195</v>
      </c>
      <c r="Q34" s="248">
        <f t="shared" si="26"/>
        <v>2.5759906780770288E-2</v>
      </c>
      <c r="R34" s="249">
        <f t="shared" si="27"/>
        <v>3.8639860171155432E-3</v>
      </c>
      <c r="S34" s="250">
        <f t="shared" si="28"/>
        <v>4.0084156025382428E-3</v>
      </c>
      <c r="T34" s="241">
        <v>1493874</v>
      </c>
      <c r="U34" s="241">
        <v>329170</v>
      </c>
      <c r="V34" s="251">
        <f t="shared" si="36"/>
        <v>0.22034656202598077</v>
      </c>
      <c r="W34" s="252">
        <f t="shared" si="37"/>
        <v>72531.477822092085</v>
      </c>
      <c r="X34" s="250">
        <f t="shared" si="29"/>
        <v>4.5547070922560457E-5</v>
      </c>
      <c r="Y34" s="99"/>
      <c r="Z34" s="253">
        <f t="shared" si="30"/>
        <v>450845.92895653093</v>
      </c>
      <c r="AA34" s="254">
        <f t="shared" si="38"/>
        <v>958781.53915017669</v>
      </c>
      <c r="AB34" s="254">
        <f t="shared" si="39"/>
        <v>21789.003483202632</v>
      </c>
      <c r="AC34" s="254">
        <f t="shared" si="40"/>
        <v>1431416.4715899101</v>
      </c>
      <c r="AD34" s="260">
        <f t="shared" si="41"/>
        <v>9.5511774250616101E-3</v>
      </c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</row>
    <row r="35" spans="1:71" x14ac:dyDescent="0.2">
      <c r="A35" s="106" t="s">
        <v>49</v>
      </c>
      <c r="B35" s="238">
        <f>+'CENSO POB 2020'!C18</f>
        <v>3256</v>
      </c>
      <c r="C35" s="239">
        <f t="shared" si="42"/>
        <v>5.6288921213143808E-4</v>
      </c>
      <c r="D35" s="240">
        <f t="shared" si="32"/>
        <v>4.7845583031172234E-4</v>
      </c>
      <c r="E35" s="241">
        <f>+'TERRITORIO INEGI 2020'!B17</f>
        <v>614.70000000000005</v>
      </c>
      <c r="F35" s="242">
        <f t="shared" si="43"/>
        <v>9.5812732634624129E-3</v>
      </c>
      <c r="G35" s="243">
        <f t="shared" si="34"/>
        <v>1.4371909895193619E-3</v>
      </c>
      <c r="H35" s="244">
        <f t="shared" si="35"/>
        <v>1.9156468198310843E-3</v>
      </c>
      <c r="I35" s="245">
        <v>355</v>
      </c>
      <c r="J35" s="77">
        <v>468</v>
      </c>
      <c r="K35" s="246">
        <f t="shared" si="21"/>
        <v>4.3512095525785101E-4</v>
      </c>
      <c r="L35" s="246">
        <v>1.9393994637</v>
      </c>
      <c r="M35" s="246">
        <f t="shared" si="22"/>
        <v>8.43873347271708E-4</v>
      </c>
      <c r="N35" s="246">
        <f t="shared" si="23"/>
        <v>4.3768118508360007E-4</v>
      </c>
      <c r="O35" s="246">
        <f t="shared" si="24"/>
        <v>3.7202900732106006E-4</v>
      </c>
      <c r="P35" s="246">
        <f t="shared" si="25"/>
        <v>0.75854700854700852</v>
      </c>
      <c r="Q35" s="248">
        <f t="shared" si="26"/>
        <v>1.0079763518707652E-2</v>
      </c>
      <c r="R35" s="249">
        <f t="shared" si="27"/>
        <v>1.5119645278061477E-3</v>
      </c>
      <c r="S35" s="250">
        <f t="shared" si="28"/>
        <v>1.8839935351272078E-3</v>
      </c>
      <c r="T35" s="241">
        <v>2353237</v>
      </c>
      <c r="U35" s="241">
        <v>632096</v>
      </c>
      <c r="V35" s="251">
        <f t="shared" si="36"/>
        <v>0.26860702938123104</v>
      </c>
      <c r="W35" s="252">
        <f t="shared" si="37"/>
        <v>169785.42884375862</v>
      </c>
      <c r="X35" s="250">
        <f t="shared" si="29"/>
        <v>1.0661893568654935E-4</v>
      </c>
      <c r="Y35" s="99"/>
      <c r="Z35" s="253">
        <f t="shared" si="30"/>
        <v>458207.6781715813</v>
      </c>
      <c r="AA35" s="254">
        <f t="shared" si="38"/>
        <v>450636.46100330062</v>
      </c>
      <c r="AB35" s="254">
        <f t="shared" si="39"/>
        <v>51004.824547320975</v>
      </c>
      <c r="AC35" s="254">
        <f t="shared" si="40"/>
        <v>959848.96372220281</v>
      </c>
      <c r="AD35" s="260">
        <f t="shared" si="41"/>
        <v>6.4046264212605456E-3</v>
      </c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</row>
    <row r="36" spans="1:71" x14ac:dyDescent="0.2">
      <c r="A36" s="106" t="s">
        <v>50</v>
      </c>
      <c r="B36" s="238">
        <f>+'CENSO POB 2020'!C20</f>
        <v>40903</v>
      </c>
      <c r="C36" s="239">
        <f t="shared" si="42"/>
        <v>7.0712092886401146E-3</v>
      </c>
      <c r="D36" s="240">
        <f t="shared" si="32"/>
        <v>6.0105278953440974E-3</v>
      </c>
      <c r="E36" s="241">
        <f>+'TERRITORIO INEGI 2020'!B18</f>
        <v>7068.3</v>
      </c>
      <c r="F36" s="242">
        <f t="shared" si="43"/>
        <v>0.11017295234770029</v>
      </c>
      <c r="G36" s="243">
        <f t="shared" si="34"/>
        <v>1.6525942852155043E-2</v>
      </c>
      <c r="H36" s="244">
        <f t="shared" si="35"/>
        <v>2.2536470747499142E-2</v>
      </c>
      <c r="I36" s="245">
        <v>23646</v>
      </c>
      <c r="J36" s="77">
        <v>15246</v>
      </c>
      <c r="K36" s="246">
        <f t="shared" si="21"/>
        <v>1.4174901888592301E-2</v>
      </c>
      <c r="L36" s="246">
        <v>2.0430424666000002</v>
      </c>
      <c r="M36" s="246">
        <f t="shared" si="22"/>
        <v>2.8959926518282615E-2</v>
      </c>
      <c r="N36" s="246">
        <f t="shared" si="23"/>
        <v>1.5020281182520604E-2</v>
      </c>
      <c r="O36" s="246">
        <f t="shared" si="24"/>
        <v>1.2767239005142513E-2</v>
      </c>
      <c r="P36" s="246">
        <f t="shared" si="25"/>
        <v>1.5509641873278237</v>
      </c>
      <c r="Q36" s="248">
        <f t="shared" si="26"/>
        <v>2.060960238205228E-2</v>
      </c>
      <c r="R36" s="249">
        <f t="shared" si="27"/>
        <v>3.0914403573078417E-3</v>
      </c>
      <c r="S36" s="250">
        <f t="shared" si="28"/>
        <v>1.5858679362450355E-2</v>
      </c>
      <c r="T36" s="241">
        <v>9897478</v>
      </c>
      <c r="U36" s="241">
        <v>1193413</v>
      </c>
      <c r="V36" s="251">
        <f t="shared" si="36"/>
        <v>0.120577484486452</v>
      </c>
      <c r="W36" s="252">
        <f t="shared" si="37"/>
        <v>143898.73749343015</v>
      </c>
      <c r="X36" s="250">
        <f t="shared" si="29"/>
        <v>9.0363056138970116E-5</v>
      </c>
      <c r="Y36" s="99"/>
      <c r="Z36" s="253">
        <f t="shared" si="30"/>
        <v>5390546.8526311601</v>
      </c>
      <c r="AA36" s="254">
        <f t="shared" si="38"/>
        <v>3793271.5855090101</v>
      </c>
      <c r="AB36" s="254">
        <f t="shared" si="39"/>
        <v>43228.26704515054</v>
      </c>
      <c r="AC36" s="254">
        <f t="shared" si="40"/>
        <v>9227046.7051853221</v>
      </c>
      <c r="AD36" s="260">
        <f t="shared" si="41"/>
        <v>6.156779800966513E-2</v>
      </c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</row>
    <row r="37" spans="1:71" x14ac:dyDescent="0.2">
      <c r="A37" s="106" t="s">
        <v>52</v>
      </c>
      <c r="B37" s="238">
        <f>+'CENSO POB 2020'!C22</f>
        <v>5506</v>
      </c>
      <c r="C37" s="239">
        <f t="shared" si="42"/>
        <v>9.5186363697656574E-4</v>
      </c>
      <c r="D37" s="240">
        <f t="shared" si="32"/>
        <v>8.0908409143008091E-4</v>
      </c>
      <c r="E37" s="241">
        <f>+'TERRITORIO INEGI 2020'!B20</f>
        <v>1888.6</v>
      </c>
      <c r="F37" s="242">
        <f t="shared" si="43"/>
        <v>2.9437437262689298E-2</v>
      </c>
      <c r="G37" s="243">
        <f t="shared" si="34"/>
        <v>4.4156155894033945E-3</v>
      </c>
      <c r="H37" s="244">
        <f t="shared" si="35"/>
        <v>5.2246996808334757E-3</v>
      </c>
      <c r="I37" s="245">
        <v>2284</v>
      </c>
      <c r="J37" s="77">
        <v>950</v>
      </c>
      <c r="K37" s="246">
        <f t="shared" si="21"/>
        <v>8.8325834934820178E-4</v>
      </c>
      <c r="L37" s="246">
        <v>2.0503201405999998</v>
      </c>
      <c r="M37" s="246">
        <f t="shared" si="22"/>
        <v>1.8109623830217289E-3</v>
      </c>
      <c r="N37" s="246">
        <f t="shared" si="23"/>
        <v>9.3926910300624032E-4</v>
      </c>
      <c r="O37" s="246">
        <f t="shared" si="24"/>
        <v>7.9837873755530424E-4</v>
      </c>
      <c r="P37" s="246">
        <f t="shared" si="25"/>
        <v>2.4042105263157896</v>
      </c>
      <c r="Q37" s="248">
        <f t="shared" si="26"/>
        <v>3.1947754432346431E-2</v>
      </c>
      <c r="R37" s="249">
        <f t="shared" si="27"/>
        <v>4.7921631648519649E-3</v>
      </c>
      <c r="S37" s="250">
        <f t="shared" si="28"/>
        <v>5.5905419024072688E-3</v>
      </c>
      <c r="T37" s="241">
        <v>4942797</v>
      </c>
      <c r="U37" s="241">
        <v>877317</v>
      </c>
      <c r="V37" s="251">
        <f t="shared" si="36"/>
        <v>0.17749403829451219</v>
      </c>
      <c r="W37" s="252">
        <f t="shared" si="37"/>
        <v>155718.53719442655</v>
      </c>
      <c r="X37" s="250">
        <f t="shared" si="29"/>
        <v>9.778545082107276E-5</v>
      </c>
      <c r="Y37" s="99"/>
      <c r="Z37" s="253">
        <f t="shared" si="30"/>
        <v>1249707.1407502997</v>
      </c>
      <c r="AA37" s="254">
        <f t="shared" si="38"/>
        <v>1337213.7276582359</v>
      </c>
      <c r="AB37" s="254">
        <f t="shared" si="39"/>
        <v>46779.024103864773</v>
      </c>
      <c r="AC37" s="254">
        <f t="shared" si="40"/>
        <v>2633699.8925124002</v>
      </c>
      <c r="AD37" s="260">
        <f t="shared" si="41"/>
        <v>1.7573456402811553E-2</v>
      </c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</row>
    <row r="38" spans="1:71" x14ac:dyDescent="0.2">
      <c r="A38" s="106" t="s">
        <v>54</v>
      </c>
      <c r="B38" s="238">
        <f>+'CENSO POB 2020'!C24</f>
        <v>14109</v>
      </c>
      <c r="C38" s="239">
        <f t="shared" si="42"/>
        <v>2.4391289600621804E-3</v>
      </c>
      <c r="D38" s="240">
        <f t="shared" si="32"/>
        <v>2.0732596160528533E-3</v>
      </c>
      <c r="E38" s="241">
        <f>+'TERRITORIO INEGI 2020'!B22</f>
        <v>2478.8000000000002</v>
      </c>
      <c r="F38" s="242">
        <f t="shared" si="43"/>
        <v>3.8636831243648334E-2</v>
      </c>
      <c r="G38" s="243">
        <f t="shared" si="34"/>
        <v>5.7955246865472503E-3</v>
      </c>
      <c r="H38" s="244">
        <f t="shared" si="35"/>
        <v>7.8687843026001032E-3</v>
      </c>
      <c r="I38" s="245">
        <v>5621</v>
      </c>
      <c r="J38" s="77">
        <v>1660</v>
      </c>
      <c r="K38" s="246">
        <f t="shared" si="21"/>
        <v>1.543377747282121E-3</v>
      </c>
      <c r="L38" s="246">
        <v>2.1173054283999999</v>
      </c>
      <c r="M38" s="246">
        <f t="shared" si="22"/>
        <v>3.2678020823921979E-3</v>
      </c>
      <c r="N38" s="246">
        <f t="shared" si="23"/>
        <v>1.6948698435187853E-3</v>
      </c>
      <c r="O38" s="246">
        <f t="shared" si="24"/>
        <v>1.4406393669909674E-3</v>
      </c>
      <c r="P38" s="246">
        <f t="shared" si="25"/>
        <v>3.3861445783132531</v>
      </c>
      <c r="Q38" s="248">
        <f t="shared" si="26"/>
        <v>4.499594119411314E-2</v>
      </c>
      <c r="R38" s="249">
        <f t="shared" si="27"/>
        <v>6.7493911791169708E-3</v>
      </c>
      <c r="S38" s="250">
        <f t="shared" si="28"/>
        <v>8.1900305461079376E-3</v>
      </c>
      <c r="T38" s="241">
        <v>11203821</v>
      </c>
      <c r="U38" s="241">
        <v>3648762.03</v>
      </c>
      <c r="V38" s="251">
        <f t="shared" si="36"/>
        <v>0.32567121788182796</v>
      </c>
      <c r="W38" s="252">
        <f t="shared" si="37"/>
        <v>1188296.7740710708</v>
      </c>
      <c r="X38" s="250">
        <f t="shared" si="29"/>
        <v>7.4620618620815709E-4</v>
      </c>
      <c r="Y38" s="99"/>
      <c r="Z38" s="253">
        <f t="shared" si="30"/>
        <v>1882151.4216515671</v>
      </c>
      <c r="AA38" s="254">
        <f t="shared" si="38"/>
        <v>1958991.0007614817</v>
      </c>
      <c r="AB38" s="254">
        <f t="shared" si="39"/>
        <v>356973.32147045719</v>
      </c>
      <c r="AC38" s="254">
        <f t="shared" si="40"/>
        <v>4198115.7438835064</v>
      </c>
      <c r="AD38" s="260">
        <f t="shared" si="41"/>
        <v>2.8012076929811482E-2</v>
      </c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</row>
    <row r="39" spans="1:71" x14ac:dyDescent="0.2">
      <c r="A39" s="106" t="s">
        <v>55</v>
      </c>
      <c r="B39" s="238">
        <f>+'CENSO POB 2020'!C25</f>
        <v>1808</v>
      </c>
      <c r="C39" s="239">
        <f t="shared" si="42"/>
        <v>3.1256256005332924E-4</v>
      </c>
      <c r="D39" s="240">
        <f t="shared" si="32"/>
        <v>2.6567817604532983E-4</v>
      </c>
      <c r="E39" s="241">
        <f>+'TERRITORIO INEGI 2020'!B23</f>
        <v>387.9</v>
      </c>
      <c r="F39" s="242">
        <f t="shared" si="43"/>
        <v>6.0461621911453876E-3</v>
      </c>
      <c r="G39" s="243">
        <f t="shared" si="34"/>
        <v>9.0692432867180812E-4</v>
      </c>
      <c r="H39" s="244">
        <f t="shared" si="35"/>
        <v>1.1726025047171379E-3</v>
      </c>
      <c r="I39" s="245">
        <v>196</v>
      </c>
      <c r="J39" s="77">
        <v>185</v>
      </c>
      <c r="K39" s="246">
        <f t="shared" si="21"/>
        <v>1.7200294171517615E-4</v>
      </c>
      <c r="L39" s="246">
        <v>1.7757863003000001</v>
      </c>
      <c r="M39" s="246">
        <f t="shared" si="22"/>
        <v>3.054404675091092E-4</v>
      </c>
      <c r="N39" s="246">
        <f t="shared" si="23"/>
        <v>1.5841896917835949E-4</v>
      </c>
      <c r="O39" s="246">
        <f t="shared" si="24"/>
        <v>1.3465612380160556E-4</v>
      </c>
      <c r="P39" s="246">
        <f t="shared" si="25"/>
        <v>1.0594594594594595</v>
      </c>
      <c r="Q39" s="248">
        <f t="shared" si="26"/>
        <v>1.4078363883426199E-2</v>
      </c>
      <c r="R39" s="249">
        <f t="shared" si="27"/>
        <v>2.1117545825139299E-3</v>
      </c>
      <c r="S39" s="250">
        <f t="shared" si="28"/>
        <v>2.2464107063155355E-3</v>
      </c>
      <c r="T39" s="241">
        <v>822645</v>
      </c>
      <c r="U39" s="241">
        <v>218938</v>
      </c>
      <c r="V39" s="251">
        <f t="shared" si="36"/>
        <v>0.26613910009785507</v>
      </c>
      <c r="W39" s="252">
        <f t="shared" si="37"/>
        <v>58267.962297224192</v>
      </c>
      <c r="X39" s="250">
        <f t="shared" si="29"/>
        <v>3.6590113574887031E-5</v>
      </c>
      <c r="Y39" s="99"/>
      <c r="Z39" s="253">
        <f t="shared" si="30"/>
        <v>280477.31217594561</v>
      </c>
      <c r="AA39" s="254">
        <f t="shared" si="38"/>
        <v>537323.80275158747</v>
      </c>
      <c r="AB39" s="254">
        <f t="shared" si="39"/>
        <v>17504.135743207411</v>
      </c>
      <c r="AC39" s="254">
        <f t="shared" si="40"/>
        <v>835305.2506707405</v>
      </c>
      <c r="AD39" s="260">
        <f t="shared" si="41"/>
        <v>5.5736040569522556E-3</v>
      </c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</row>
    <row r="40" spans="1:71" x14ac:dyDescent="0.2">
      <c r="A40" s="106" t="s">
        <v>56</v>
      </c>
      <c r="B40" s="238">
        <f>+'CENSO POB 2020'!C26</f>
        <v>6282</v>
      </c>
      <c r="C40" s="239">
        <f t="shared" si="42"/>
        <v>1.0860165941675964E-3</v>
      </c>
      <c r="D40" s="240">
        <f t="shared" si="32"/>
        <v>9.2311410504245688E-4</v>
      </c>
      <c r="E40" s="241">
        <f>+'TERRITORIO INEGI 2020'!B24</f>
        <v>1306.7</v>
      </c>
      <c r="F40" s="242">
        <f t="shared" si="43"/>
        <v>2.0367414630496721E-2</v>
      </c>
      <c r="G40" s="243">
        <f t="shared" si="34"/>
        <v>3.055112194574508E-3</v>
      </c>
      <c r="H40" s="244">
        <f t="shared" si="35"/>
        <v>3.9782262996169646E-3</v>
      </c>
      <c r="I40" s="245">
        <v>3611</v>
      </c>
      <c r="J40" s="77">
        <v>3897</v>
      </c>
      <c r="K40" s="246">
        <f t="shared" si="21"/>
        <v>3.6232187235894133E-3</v>
      </c>
      <c r="L40" s="246">
        <v>2.6101222018999999</v>
      </c>
      <c r="M40" s="246">
        <f t="shared" si="22"/>
        <v>9.4570436327805069E-3</v>
      </c>
      <c r="N40" s="246">
        <f t="shared" si="23"/>
        <v>4.9049659856717437E-3</v>
      </c>
      <c r="O40" s="246">
        <f t="shared" si="24"/>
        <v>4.1692210878209821E-3</v>
      </c>
      <c r="P40" s="246">
        <f t="shared" si="25"/>
        <v>0.92661021298434698</v>
      </c>
      <c r="Q40" s="248">
        <f t="shared" si="26"/>
        <v>1.2313029668118099E-2</v>
      </c>
      <c r="R40" s="249">
        <f t="shared" si="27"/>
        <v>1.8469544502177147E-3</v>
      </c>
      <c r="S40" s="250">
        <f t="shared" si="28"/>
        <v>6.0161755380386973E-3</v>
      </c>
      <c r="T40" s="241">
        <v>1482915</v>
      </c>
      <c r="U40" s="241">
        <v>140414</v>
      </c>
      <c r="V40" s="251">
        <f t="shared" si="36"/>
        <v>9.4687827690730753E-2</v>
      </c>
      <c r="W40" s="252">
        <f t="shared" si="37"/>
        <v>13295.496637366268</v>
      </c>
      <c r="X40" s="250">
        <f t="shared" si="29"/>
        <v>8.3490774829950728E-6</v>
      </c>
      <c r="Y40" s="99"/>
      <c r="Z40" s="253">
        <f t="shared" si="30"/>
        <v>951560.49492951122</v>
      </c>
      <c r="AA40" s="254">
        <f t="shared" si="38"/>
        <v>1439021.9513430188</v>
      </c>
      <c r="AB40" s="254">
        <f t="shared" si="39"/>
        <v>3994.06755854415</v>
      </c>
      <c r="AC40" s="254">
        <f t="shared" si="40"/>
        <v>2394576.5138310743</v>
      </c>
      <c r="AD40" s="260">
        <f t="shared" si="41"/>
        <v>1.5977897135752997E-2</v>
      </c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</row>
    <row r="41" spans="1:71" x14ac:dyDescent="0.2">
      <c r="A41" s="106" t="s">
        <v>57</v>
      </c>
      <c r="B41" s="238">
        <f>+'CENSO POB 2020'!C27</f>
        <v>102149</v>
      </c>
      <c r="C41" s="239">
        <f t="shared" si="42"/>
        <v>1.7659266010446643E-2</v>
      </c>
      <c r="D41" s="240">
        <f t="shared" si="32"/>
        <v>1.5010376108879647E-2</v>
      </c>
      <c r="E41" s="241">
        <f>+'TERRITORIO INEGI 2020'!B25</f>
        <v>184.5</v>
      </c>
      <c r="F41" s="242">
        <f t="shared" si="43"/>
        <v>2.8757848008928179E-3</v>
      </c>
      <c r="G41" s="243">
        <f t="shared" si="34"/>
        <v>4.313677201339227E-4</v>
      </c>
      <c r="H41" s="244">
        <f t="shared" si="35"/>
        <v>1.544174382901357E-2</v>
      </c>
      <c r="I41" s="245">
        <v>12989</v>
      </c>
      <c r="J41" s="77">
        <v>23008</v>
      </c>
      <c r="K41" s="246">
        <f t="shared" si="21"/>
        <v>2.1391587475582556E-2</v>
      </c>
      <c r="L41" s="246">
        <v>1.8972127424</v>
      </c>
      <c r="M41" s="246">
        <f t="shared" si="22"/>
        <v>4.0584392338839474E-2</v>
      </c>
      <c r="N41" s="246">
        <f t="shared" si="23"/>
        <v>2.1049396798927162E-2</v>
      </c>
      <c r="O41" s="246">
        <f t="shared" si="24"/>
        <v>1.7891987279088088E-2</v>
      </c>
      <c r="P41" s="246">
        <f t="shared" si="25"/>
        <v>0.56454276773296241</v>
      </c>
      <c r="Q41" s="248">
        <f t="shared" si="26"/>
        <v>7.5017863505189922E-3</v>
      </c>
      <c r="R41" s="249">
        <f t="shared" si="27"/>
        <v>1.1252679525778487E-3</v>
      </c>
      <c r="S41" s="250">
        <f t="shared" si="28"/>
        <v>1.9017255231665937E-2</v>
      </c>
      <c r="T41" s="241">
        <v>59610291</v>
      </c>
      <c r="U41" s="241">
        <v>9156806</v>
      </c>
      <c r="V41" s="251">
        <f t="shared" si="36"/>
        <v>0.15361116086482449</v>
      </c>
      <c r="W41" s="252">
        <f t="shared" si="37"/>
        <v>1406587.59947399</v>
      </c>
      <c r="X41" s="250">
        <f t="shared" si="29"/>
        <v>8.8328470721607565E-4</v>
      </c>
      <c r="Y41" s="99"/>
      <c r="Z41" s="253">
        <f t="shared" si="30"/>
        <v>3693543.8795740795</v>
      </c>
      <c r="AA41" s="254">
        <f t="shared" si="38"/>
        <v>4548778.133156281</v>
      </c>
      <c r="AB41" s="254">
        <f t="shared" si="39"/>
        <v>422549.53331494646</v>
      </c>
      <c r="AC41" s="254">
        <f t="shared" si="40"/>
        <v>8664871.5460453071</v>
      </c>
      <c r="AD41" s="260">
        <f t="shared" si="41"/>
        <v>5.7816664223322316E-2</v>
      </c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</row>
    <row r="42" spans="1:71" x14ac:dyDescent="0.2">
      <c r="A42" s="106" t="s">
        <v>59</v>
      </c>
      <c r="B42" s="238">
        <f>+'CENSO POB 2020'!C37</f>
        <v>1959</v>
      </c>
      <c r="C42" s="239">
        <f t="shared" si="42"/>
        <v>3.3866706589849116E-4</v>
      </c>
      <c r="D42" s="240">
        <f t="shared" si="32"/>
        <v>2.8786700601371749E-4</v>
      </c>
      <c r="E42" s="241">
        <f>+'TERRITORIO INEGI 2020'!B27</f>
        <v>496.6</v>
      </c>
      <c r="F42" s="242">
        <f t="shared" si="43"/>
        <v>7.7404592527012105E-3</v>
      </c>
      <c r="G42" s="243">
        <f t="shared" si="34"/>
        <v>1.1610688879051816E-3</v>
      </c>
      <c r="H42" s="244">
        <f t="shared" si="35"/>
        <v>1.4489358939188991E-3</v>
      </c>
      <c r="I42" s="245">
        <v>188</v>
      </c>
      <c r="J42" s="77">
        <v>192</v>
      </c>
      <c r="K42" s="246">
        <f t="shared" si="21"/>
        <v>1.7851116113142606E-4</v>
      </c>
      <c r="L42" s="246">
        <v>1.9505591721</v>
      </c>
      <c r="M42" s="246">
        <f t="shared" si="22"/>
        <v>3.4819658266712413E-4</v>
      </c>
      <c r="N42" s="246">
        <f t="shared" si="23"/>
        <v>1.8059474616246836E-4</v>
      </c>
      <c r="O42" s="246">
        <f t="shared" si="24"/>
        <v>1.5350553423809811E-4</v>
      </c>
      <c r="P42" s="246">
        <f t="shared" si="25"/>
        <v>0.97916666666666663</v>
      </c>
      <c r="Q42" s="248">
        <f t="shared" si="26"/>
        <v>1.3011413049148681E-2</v>
      </c>
      <c r="R42" s="249">
        <f t="shared" si="27"/>
        <v>1.9517119573723022E-3</v>
      </c>
      <c r="S42" s="250">
        <f t="shared" si="28"/>
        <v>2.1052174916104003E-3</v>
      </c>
      <c r="T42" s="241">
        <v>1019354</v>
      </c>
      <c r="U42" s="241">
        <v>288216.5</v>
      </c>
      <c r="V42" s="251">
        <f t="shared" si="36"/>
        <v>0.282744267447815</v>
      </c>
      <c r="W42" s="252">
        <f t="shared" si="37"/>
        <v>81491.563158873178</v>
      </c>
      <c r="X42" s="250">
        <f t="shared" si="29"/>
        <v>5.1173671325044735E-5</v>
      </c>
      <c r="Y42" s="99"/>
      <c r="Z42" s="253">
        <f t="shared" si="30"/>
        <v>346574.08917922835</v>
      </c>
      <c r="AA42" s="254">
        <f t="shared" si="38"/>
        <v>503551.49440441199</v>
      </c>
      <c r="AB42" s="254">
        <f t="shared" si="39"/>
        <v>24480.68075871309</v>
      </c>
      <c r="AC42" s="254">
        <f t="shared" si="40"/>
        <v>874606.26434235345</v>
      </c>
      <c r="AD42" s="260">
        <f t="shared" si="41"/>
        <v>5.835841471438211E-3</v>
      </c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</row>
    <row r="43" spans="1:71" x14ac:dyDescent="0.2">
      <c r="A43" s="106" t="s">
        <v>60</v>
      </c>
      <c r="B43" s="238">
        <f>+'CENSO POB 2020'!C29</f>
        <v>16086</v>
      </c>
      <c r="C43" s="239">
        <f t="shared" si="42"/>
        <v>2.7809078213594327E-3</v>
      </c>
      <c r="D43" s="240">
        <f t="shared" si="32"/>
        <v>2.3637716481555177E-3</v>
      </c>
      <c r="E43" s="241">
        <f>+'TERRITORIO INEGI 2020'!B28</f>
        <v>170.6</v>
      </c>
      <c r="F43" s="242">
        <f t="shared" si="43"/>
        <v>2.6591267589827355E-3</v>
      </c>
      <c r="G43" s="243">
        <f t="shared" si="34"/>
        <v>3.988690138474103E-4</v>
      </c>
      <c r="H43" s="244">
        <f t="shared" si="35"/>
        <v>2.762640662002928E-3</v>
      </c>
      <c r="I43" s="245">
        <v>3006</v>
      </c>
      <c r="J43" s="77">
        <v>3272</v>
      </c>
      <c r="K43" s="246">
        <f t="shared" si="21"/>
        <v>3.0421277042813858E-3</v>
      </c>
      <c r="L43" s="246">
        <v>1.6415123341</v>
      </c>
      <c r="M43" s="246">
        <f t="shared" si="22"/>
        <v>4.9936901484852123E-3</v>
      </c>
      <c r="N43" s="246">
        <f t="shared" si="23"/>
        <v>2.5900145195906737E-3</v>
      </c>
      <c r="O43" s="246">
        <f t="shared" si="24"/>
        <v>2.2015123416520726E-3</v>
      </c>
      <c r="P43" s="246">
        <f t="shared" si="25"/>
        <v>0.91870415647921755</v>
      </c>
      <c r="Q43" s="248">
        <f t="shared" si="26"/>
        <v>1.2207971999919139E-2</v>
      </c>
      <c r="R43" s="249">
        <f t="shared" si="27"/>
        <v>1.8311957999878707E-3</v>
      </c>
      <c r="S43" s="250">
        <f t="shared" si="28"/>
        <v>4.0327081416399431E-3</v>
      </c>
      <c r="T43" s="241">
        <v>2430155</v>
      </c>
      <c r="U43" s="241">
        <v>518824</v>
      </c>
      <c r="V43" s="251">
        <f t="shared" si="36"/>
        <v>0.21349420098717983</v>
      </c>
      <c r="W43" s="252">
        <f t="shared" si="37"/>
        <v>110765.9153329726</v>
      </c>
      <c r="X43" s="250">
        <f t="shared" si="29"/>
        <v>6.95568758966686E-5</v>
      </c>
      <c r="Y43" s="99"/>
      <c r="Z43" s="253">
        <f t="shared" si="30"/>
        <v>660801.95485636627</v>
      </c>
      <c r="AA43" s="254">
        <f t="shared" si="38"/>
        <v>964592.12376496696</v>
      </c>
      <c r="AB43" s="254">
        <f t="shared" si="39"/>
        <v>33274.917146044354</v>
      </c>
      <c r="AC43" s="254">
        <f t="shared" si="40"/>
        <v>1658668.9957673775</v>
      </c>
      <c r="AD43" s="260">
        <f t="shared" si="41"/>
        <v>1.1067527992343564E-2</v>
      </c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</row>
    <row r="44" spans="1:71" x14ac:dyDescent="0.2">
      <c r="A44" s="106" t="s">
        <v>61</v>
      </c>
      <c r="B44" s="238">
        <f>+'CENSO POB 2020'!C30</f>
        <v>1386</v>
      </c>
      <c r="C44" s="239">
        <f t="shared" si="42"/>
        <v>2.3960824570459864E-4</v>
      </c>
      <c r="D44" s="240">
        <f t="shared" si="32"/>
        <v>2.0366700884890884E-4</v>
      </c>
      <c r="E44" s="241">
        <f>+'TERRITORIO INEGI 2020'!B29</f>
        <v>443.2</v>
      </c>
      <c r="F44" s="242">
        <f t="shared" si="43"/>
        <v>6.9081182859387358E-3</v>
      </c>
      <c r="G44" s="243">
        <f t="shared" si="34"/>
        <v>1.0362177428908104E-3</v>
      </c>
      <c r="H44" s="244">
        <f t="shared" si="35"/>
        <v>1.2398847517397192E-3</v>
      </c>
      <c r="I44" s="245">
        <v>237</v>
      </c>
      <c r="J44" s="77">
        <v>131</v>
      </c>
      <c r="K44" s="246">
        <f t="shared" si="21"/>
        <v>1.2179667764696256E-4</v>
      </c>
      <c r="L44" s="246">
        <v>2.2584083591000002</v>
      </c>
      <c r="M44" s="246">
        <f t="shared" si="22"/>
        <v>2.7506663490850839E-4</v>
      </c>
      <c r="N44" s="246">
        <f t="shared" si="23"/>
        <v>1.4266535509498748E-4</v>
      </c>
      <c r="O44" s="246">
        <f t="shared" si="24"/>
        <v>1.2126555183073935E-4</v>
      </c>
      <c r="P44" s="246">
        <f t="shared" si="25"/>
        <v>1.8091603053435115</v>
      </c>
      <c r="Q44" s="248">
        <f t="shared" si="26"/>
        <v>2.4040577366755789E-2</v>
      </c>
      <c r="R44" s="249">
        <f t="shared" si="27"/>
        <v>3.6060866050133681E-3</v>
      </c>
      <c r="S44" s="250">
        <f t="shared" si="28"/>
        <v>3.7273521568441073E-3</v>
      </c>
      <c r="T44" s="241">
        <v>721085</v>
      </c>
      <c r="U44" s="241">
        <v>336929</v>
      </c>
      <c r="V44" s="251">
        <f t="shared" si="36"/>
        <v>0.46725282040258775</v>
      </c>
      <c r="W44" s="252">
        <f t="shared" si="37"/>
        <v>157431.02552542349</v>
      </c>
      <c r="X44" s="250">
        <f t="shared" si="29"/>
        <v>9.886082981248519E-5</v>
      </c>
      <c r="Y44" s="99"/>
      <c r="Z44" s="253">
        <f t="shared" si="30"/>
        <v>296570.69738204649</v>
      </c>
      <c r="AA44" s="254">
        <f t="shared" si="38"/>
        <v>891553.36977302074</v>
      </c>
      <c r="AB44" s="254">
        <f t="shared" si="39"/>
        <v>47293.468526196273</v>
      </c>
      <c r="AC44" s="254">
        <f t="shared" si="40"/>
        <v>1235417.5356812635</v>
      </c>
      <c r="AD44" s="260">
        <f t="shared" si="41"/>
        <v>8.2433675394400878E-3</v>
      </c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</row>
    <row r="45" spans="1:71" x14ac:dyDescent="0.2">
      <c r="A45" s="106" t="s">
        <v>62</v>
      </c>
      <c r="B45" s="238">
        <f>+'CENSO POB 2020'!C31</f>
        <v>7026</v>
      </c>
      <c r="C45" s="239">
        <f t="shared" si="42"/>
        <v>1.2146374706497186E-3</v>
      </c>
      <c r="D45" s="240">
        <f t="shared" si="32"/>
        <v>1.0324418500522608E-3</v>
      </c>
      <c r="E45" s="241">
        <f>+'TERRITORIO INEGI 2020'!B30</f>
        <v>127.8</v>
      </c>
      <c r="F45" s="242">
        <f t="shared" si="43"/>
        <v>1.9920070328135614E-3</v>
      </c>
      <c r="G45" s="243">
        <f t="shared" si="34"/>
        <v>2.9880105492203422E-4</v>
      </c>
      <c r="H45" s="244">
        <f t="shared" si="35"/>
        <v>1.331242904974295E-3</v>
      </c>
      <c r="I45" s="245">
        <v>2843</v>
      </c>
      <c r="J45" s="77">
        <v>1571</v>
      </c>
      <c r="K45" s="246">
        <f t="shared" si="21"/>
        <v>1.4606303861326581E-3</v>
      </c>
      <c r="L45" s="246">
        <v>1.4705313694</v>
      </c>
      <c r="M45" s="246">
        <f t="shared" si="22"/>
        <v>2.1479028019069082E-3</v>
      </c>
      <c r="N45" s="246">
        <f t="shared" si="23"/>
        <v>1.1140257561426583E-3</v>
      </c>
      <c r="O45" s="246">
        <f t="shared" si="24"/>
        <v>9.4692189272125953E-4</v>
      </c>
      <c r="P45" s="246">
        <f t="shared" si="25"/>
        <v>1.8096753660089115</v>
      </c>
      <c r="Q45" s="248">
        <f t="shared" si="26"/>
        <v>2.4047421622479592E-2</v>
      </c>
      <c r="R45" s="249">
        <f t="shared" si="27"/>
        <v>3.6071132433719384E-3</v>
      </c>
      <c r="S45" s="250">
        <f t="shared" si="28"/>
        <v>4.554035136093198E-3</v>
      </c>
      <c r="T45" s="241">
        <v>1890448</v>
      </c>
      <c r="U45" s="241">
        <v>629171</v>
      </c>
      <c r="V45" s="251">
        <f t="shared" si="36"/>
        <v>0.33281581931901855</v>
      </c>
      <c r="W45" s="252">
        <f t="shared" si="37"/>
        <v>209398.06185676623</v>
      </c>
      <c r="X45" s="250">
        <f t="shared" si="29"/>
        <v>1.3149419618652597E-4</v>
      </c>
      <c r="Y45" s="99"/>
      <c r="Z45" s="253">
        <f t="shared" si="30"/>
        <v>318422.85031666188</v>
      </c>
      <c r="AA45" s="254">
        <f t="shared" si="38"/>
        <v>1089289.4475219934</v>
      </c>
      <c r="AB45" s="254">
        <f t="shared" si="39"/>
        <v>62904.758543100608</v>
      </c>
      <c r="AC45" s="254">
        <f t="shared" si="40"/>
        <v>1470617.056381756</v>
      </c>
      <c r="AD45" s="260">
        <f t="shared" si="41"/>
        <v>9.8127447242678453E-3</v>
      </c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</row>
    <row r="46" spans="1:71" x14ac:dyDescent="0.2">
      <c r="A46" s="106" t="s">
        <v>63</v>
      </c>
      <c r="B46" s="238">
        <f>+'CENSO POB 2020'!C32</f>
        <v>3298</v>
      </c>
      <c r="C46" s="239">
        <f t="shared" si="42"/>
        <v>5.7015006806188052E-4</v>
      </c>
      <c r="D46" s="240">
        <f t="shared" si="32"/>
        <v>4.8462755785259843E-4</v>
      </c>
      <c r="E46" s="241">
        <f>+'TERRITORIO INEGI 2020'!B31</f>
        <v>560.5</v>
      </c>
      <c r="F46" s="242">
        <f t="shared" si="43"/>
        <v>8.7364627691079912E-3</v>
      </c>
      <c r="G46" s="243">
        <f t="shared" si="34"/>
        <v>1.3104694153661986E-3</v>
      </c>
      <c r="H46" s="244">
        <f t="shared" si="35"/>
        <v>1.7950969732187969E-3</v>
      </c>
      <c r="I46" s="245">
        <v>2022</v>
      </c>
      <c r="J46" s="77">
        <v>1144</v>
      </c>
      <c r="K46" s="246">
        <f t="shared" si="21"/>
        <v>1.0636290017414136E-3</v>
      </c>
      <c r="L46" s="246">
        <v>2.2004042460000002</v>
      </c>
      <c r="M46" s="246">
        <f t="shared" si="22"/>
        <v>2.3404137716005482E-3</v>
      </c>
      <c r="N46" s="246">
        <f t="shared" si="23"/>
        <v>1.2138730017388344E-3</v>
      </c>
      <c r="O46" s="246">
        <f t="shared" si="24"/>
        <v>1.0317920514780093E-3</v>
      </c>
      <c r="P46" s="246">
        <f t="shared" si="25"/>
        <v>1.7674825174825175</v>
      </c>
      <c r="Q46" s="248">
        <f t="shared" si="26"/>
        <v>2.3486752434499599E-2</v>
      </c>
      <c r="R46" s="249">
        <f t="shared" si="27"/>
        <v>3.5230128651749398E-3</v>
      </c>
      <c r="S46" s="250">
        <f t="shared" si="28"/>
        <v>4.5548049166529488E-3</v>
      </c>
      <c r="T46" s="241">
        <v>574456</v>
      </c>
      <c r="U46" s="241">
        <v>112915</v>
      </c>
      <c r="V46" s="251">
        <f t="shared" si="36"/>
        <v>0.19655987577812747</v>
      </c>
      <c r="W46" s="252">
        <f t="shared" si="37"/>
        <v>22194.558373487263</v>
      </c>
      <c r="X46" s="250">
        <f t="shared" si="29"/>
        <v>1.3937357333483521E-5</v>
      </c>
      <c r="Y46" s="99"/>
      <c r="Z46" s="253">
        <f t="shared" si="30"/>
        <v>429373.10138616577</v>
      </c>
      <c r="AA46" s="254">
        <f t="shared" si="38"/>
        <v>1089473.5729877804</v>
      </c>
      <c r="AB46" s="254">
        <f t="shared" si="39"/>
        <v>6667.4128837446779</v>
      </c>
      <c r="AC46" s="254">
        <f t="shared" si="40"/>
        <v>1525514.0872576907</v>
      </c>
      <c r="AD46" s="260">
        <f t="shared" si="41"/>
        <v>1.0179047119421053E-2</v>
      </c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</row>
    <row r="47" spans="1:71" x14ac:dyDescent="0.2">
      <c r="A47" s="106" t="s">
        <v>65</v>
      </c>
      <c r="B47" s="238">
        <f>+'CENSO POB 2020'!C34</f>
        <v>5351</v>
      </c>
      <c r="C47" s="239">
        <f t="shared" si="42"/>
        <v>9.2506762104279034E-4</v>
      </c>
      <c r="D47" s="240">
        <f t="shared" si="32"/>
        <v>7.8630747788637173E-4</v>
      </c>
      <c r="E47" s="241">
        <f>+'TERRITORIO INEGI 2020'!B33</f>
        <v>3428</v>
      </c>
      <c r="F47" s="242">
        <f t="shared" si="43"/>
        <v>5.3431925731493655E-2</v>
      </c>
      <c r="G47" s="243">
        <f t="shared" si="34"/>
        <v>8.0147888597240473E-3</v>
      </c>
      <c r="H47" s="244">
        <f t="shared" si="35"/>
        <v>8.8010963376104184E-3</v>
      </c>
      <c r="I47" s="245">
        <v>2081</v>
      </c>
      <c r="J47" s="77">
        <v>764</v>
      </c>
      <c r="K47" s="246">
        <f t="shared" si="21"/>
        <v>7.1032566200213284E-4</v>
      </c>
      <c r="L47" s="246">
        <v>1.7755281664</v>
      </c>
      <c r="M47" s="246">
        <f t="shared" si="22"/>
        <v>1.2612032202015131E-3</v>
      </c>
      <c r="N47" s="246">
        <f t="shared" si="23"/>
        <v>6.5413242619134153E-4</v>
      </c>
      <c r="O47" s="246">
        <f t="shared" si="24"/>
        <v>5.5601256226264024E-4</v>
      </c>
      <c r="P47" s="246">
        <f t="shared" si="25"/>
        <v>2.7238219895287958</v>
      </c>
      <c r="Q47" s="248">
        <f t="shared" si="26"/>
        <v>3.6194831977647418E-2</v>
      </c>
      <c r="R47" s="249">
        <f t="shared" si="27"/>
        <v>5.4292247966471127E-3</v>
      </c>
      <c r="S47" s="250">
        <f t="shared" si="28"/>
        <v>5.9852373589097526E-3</v>
      </c>
      <c r="T47" s="241">
        <v>3808697</v>
      </c>
      <c r="U47" s="241">
        <v>1194083</v>
      </c>
      <c r="V47" s="251">
        <f t="shared" si="36"/>
        <v>0.31351483197534485</v>
      </c>
      <c r="W47" s="252">
        <f t="shared" si="37"/>
        <v>374362.73110961571</v>
      </c>
      <c r="X47" s="250">
        <f t="shared" si="29"/>
        <v>2.3508587411436363E-4</v>
      </c>
      <c r="Y47" s="99"/>
      <c r="Z47" s="253">
        <f t="shared" si="30"/>
        <v>2105153.1401683274</v>
      </c>
      <c r="AA47" s="254">
        <f t="shared" si="38"/>
        <v>1431621.7818134495</v>
      </c>
      <c r="AB47" s="254">
        <f t="shared" si="39"/>
        <v>112461.39051704473</v>
      </c>
      <c r="AC47" s="254">
        <f t="shared" si="40"/>
        <v>3649236.3124988219</v>
      </c>
      <c r="AD47" s="260">
        <f t="shared" si="41"/>
        <v>2.4349659360800878E-2</v>
      </c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</row>
    <row r="48" spans="1:71" x14ac:dyDescent="0.2">
      <c r="A48" s="106" t="s">
        <v>66</v>
      </c>
      <c r="B48" s="238">
        <f>+'CENSO POB 2020'!C35</f>
        <v>84666</v>
      </c>
      <c r="C48" s="239">
        <f t="shared" si="42"/>
        <v>1.4636848290638924E-2</v>
      </c>
      <c r="D48" s="240">
        <f t="shared" si="32"/>
        <v>1.2441321047043085E-2</v>
      </c>
      <c r="E48" s="241">
        <f>+'TERRITORIO INEGI 2020'!B34</f>
        <v>2509.1999999999998</v>
      </c>
      <c r="F48" s="242">
        <f t="shared" si="43"/>
        <v>3.9110673292142316E-2</v>
      </c>
      <c r="G48" s="243">
        <f t="shared" si="34"/>
        <v>5.8666009938213469E-3</v>
      </c>
      <c r="H48" s="244">
        <f t="shared" si="35"/>
        <v>1.8307922040864431E-2</v>
      </c>
      <c r="I48" s="245">
        <v>25760</v>
      </c>
      <c r="J48" s="77">
        <v>21267</v>
      </c>
      <c r="K48" s="246">
        <f t="shared" si="21"/>
        <v>1.9772900332198112E-2</v>
      </c>
      <c r="L48" s="246">
        <v>2.0486592371999999</v>
      </c>
      <c r="M48" s="246">
        <f t="shared" si="22"/>
        <v>4.0507934911792609E-2</v>
      </c>
      <c r="N48" s="246">
        <f t="shared" si="23"/>
        <v>2.1009741585989693E-2</v>
      </c>
      <c r="O48" s="246">
        <f t="shared" si="24"/>
        <v>1.7858280348091237E-2</v>
      </c>
      <c r="P48" s="246">
        <f t="shared" si="25"/>
        <v>1.2112662810927728</v>
      </c>
      <c r="Q48" s="248">
        <f t="shared" si="26"/>
        <v>1.6095611127629923E-2</v>
      </c>
      <c r="R48" s="249">
        <f t="shared" si="27"/>
        <v>2.4143416691444885E-3</v>
      </c>
      <c r="S48" s="250">
        <f t="shared" si="28"/>
        <v>2.0272622017235724E-2</v>
      </c>
      <c r="T48" s="241">
        <v>39439786</v>
      </c>
      <c r="U48" s="241">
        <v>10280239</v>
      </c>
      <c r="V48" s="251">
        <f t="shared" si="36"/>
        <v>0.26065656137180865</v>
      </c>
      <c r="W48" s="252">
        <f t="shared" si="37"/>
        <v>2679611.7478203606</v>
      </c>
      <c r="X48" s="250">
        <f t="shared" si="29"/>
        <v>1.6826965338037809E-3</v>
      </c>
      <c r="Y48" s="99"/>
      <c r="Z48" s="253">
        <f t="shared" si="30"/>
        <v>4379111.2034057034</v>
      </c>
      <c r="AA48" s="254">
        <f t="shared" si="38"/>
        <v>4849052.0114698075</v>
      </c>
      <c r="AB48" s="254">
        <f t="shared" si="39"/>
        <v>804975.59763086669</v>
      </c>
      <c r="AC48" s="254">
        <f t="shared" si="40"/>
        <v>10033138.812506378</v>
      </c>
      <c r="AD48" s="260">
        <f t="shared" si="41"/>
        <v>6.6946476326405185E-2</v>
      </c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</row>
    <row r="49" spans="1:71" x14ac:dyDescent="0.2">
      <c r="A49" s="106" t="s">
        <v>67</v>
      </c>
      <c r="B49" s="238">
        <f>+'CENSO POB 2020'!C39</f>
        <v>5119</v>
      </c>
      <c r="C49" s="239">
        <f t="shared" si="42"/>
        <v>8.8496003590320376E-4</v>
      </c>
      <c r="D49" s="240">
        <f t="shared" si="32"/>
        <v>7.5221603051772322E-4</v>
      </c>
      <c r="E49" s="241">
        <f>+'TERRITORIO INEGI 2020'!B35</f>
        <v>264.89999999999998</v>
      </c>
      <c r="F49" s="242">
        <f t="shared" si="43"/>
        <v>4.1289723238835084E-3</v>
      </c>
      <c r="G49" s="243">
        <f t="shared" si="34"/>
        <v>6.1934584858252628E-4</v>
      </c>
      <c r="H49" s="244">
        <f t="shared" si="35"/>
        <v>1.3715618791002495E-3</v>
      </c>
      <c r="I49" s="245">
        <v>1318</v>
      </c>
      <c r="J49" s="77">
        <v>475</v>
      </c>
      <c r="K49" s="246">
        <f t="shared" si="21"/>
        <v>4.4162917467410089E-4</v>
      </c>
      <c r="L49" s="246">
        <v>2.0058388967999998</v>
      </c>
      <c r="M49" s="246">
        <f t="shared" si="22"/>
        <v>8.8583697652299298E-4</v>
      </c>
      <c r="N49" s="246">
        <f t="shared" si="23"/>
        <v>4.594459333606867E-4</v>
      </c>
      <c r="O49" s="246">
        <f t="shared" si="24"/>
        <v>3.9052904335658371E-4</v>
      </c>
      <c r="P49" s="246">
        <f t="shared" si="25"/>
        <v>2.7747368421052632</v>
      </c>
      <c r="Q49" s="248">
        <f t="shared" si="26"/>
        <v>3.6871401350116108E-2</v>
      </c>
      <c r="R49" s="249">
        <f t="shared" si="27"/>
        <v>5.5307102025174163E-3</v>
      </c>
      <c r="S49" s="250">
        <f t="shared" si="28"/>
        <v>5.921239245874E-3</v>
      </c>
      <c r="T49" s="241">
        <v>2142351</v>
      </c>
      <c r="U49" s="241">
        <v>940947</v>
      </c>
      <c r="V49" s="251">
        <f t="shared" si="36"/>
        <v>0.43921234195516984</v>
      </c>
      <c r="W49" s="252">
        <f t="shared" si="37"/>
        <v>413275.53552569117</v>
      </c>
      <c r="X49" s="250">
        <f t="shared" si="29"/>
        <v>2.5952166827923688E-4</v>
      </c>
      <c r="Y49" s="99"/>
      <c r="Z49" s="253">
        <f t="shared" si="30"/>
        <v>328066.83235409332</v>
      </c>
      <c r="AA49" s="254">
        <f t="shared" si="38"/>
        <v>1416313.9356708811</v>
      </c>
      <c r="AB49" s="254">
        <f t="shared" si="39"/>
        <v>124151.09071924853</v>
      </c>
      <c r="AC49" s="254">
        <f t="shared" si="40"/>
        <v>1868531.8587442231</v>
      </c>
      <c r="AD49" s="260">
        <f t="shared" si="41"/>
        <v>1.2467845425464107E-2</v>
      </c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</row>
    <row r="50" spans="1:71" x14ac:dyDescent="0.2">
      <c r="A50" s="106" t="s">
        <v>68</v>
      </c>
      <c r="B50" s="238">
        <f>+'CENSO POB 2020'!C40</f>
        <v>1483</v>
      </c>
      <c r="C50" s="239">
        <f t="shared" si="42"/>
        <v>2.5637736535347747E-4</v>
      </c>
      <c r="D50" s="240">
        <f t="shared" si="32"/>
        <v>2.1792076055045584E-4</v>
      </c>
      <c r="E50" s="241">
        <f>+'TERRITORIO INEGI 2020'!B36</f>
        <v>207.9</v>
      </c>
      <c r="F50" s="242">
        <f t="shared" si="43"/>
        <v>3.2405184829572727E-3</v>
      </c>
      <c r="G50" s="243">
        <f t="shared" si="34"/>
        <v>4.8607777244359088E-4</v>
      </c>
      <c r="H50" s="244">
        <f t="shared" si="35"/>
        <v>7.0399853299404674E-4</v>
      </c>
      <c r="I50" s="245">
        <v>35</v>
      </c>
      <c r="J50" s="77">
        <v>141</v>
      </c>
      <c r="K50" s="246">
        <f t="shared" si="21"/>
        <v>1.3109413395589101E-4</v>
      </c>
      <c r="L50" s="246">
        <v>1.5774653305999999</v>
      </c>
      <c r="M50" s="246">
        <f t="shared" si="22"/>
        <v>2.0679645136045029E-4</v>
      </c>
      <c r="N50" s="246">
        <f t="shared" si="23"/>
        <v>1.0725651686375929E-4</v>
      </c>
      <c r="O50" s="246">
        <f t="shared" si="24"/>
        <v>9.1168039334195398E-5</v>
      </c>
      <c r="P50" s="246">
        <f t="shared" si="25"/>
        <v>0.24822695035460993</v>
      </c>
      <c r="Q50" s="248">
        <f t="shared" si="26"/>
        <v>3.2985021763346587E-3</v>
      </c>
      <c r="R50" s="249">
        <f t="shared" si="27"/>
        <v>4.9477532645019883E-4</v>
      </c>
      <c r="S50" s="250">
        <f t="shared" si="28"/>
        <v>5.8594336578439421E-4</v>
      </c>
      <c r="T50" s="241">
        <v>758867</v>
      </c>
      <c r="U50" s="241">
        <v>301669</v>
      </c>
      <c r="V50" s="251">
        <f t="shared" si="36"/>
        <v>0.39752552159996418</v>
      </c>
      <c r="W50" s="252">
        <f t="shared" si="37"/>
        <v>119921.1265755396</v>
      </c>
      <c r="X50" s="250">
        <f t="shared" si="29"/>
        <v>7.5306008112050149E-5</v>
      </c>
      <c r="Y50" s="99"/>
      <c r="Z50" s="253">
        <f t="shared" si="30"/>
        <v>168390.92148929904</v>
      </c>
      <c r="AA50" s="254">
        <f t="shared" si="38"/>
        <v>140153.05242945717</v>
      </c>
      <c r="AB50" s="254">
        <f t="shared" si="39"/>
        <v>36025.211716672675</v>
      </c>
      <c r="AC50" s="254">
        <f t="shared" si="40"/>
        <v>344569.18563542893</v>
      </c>
      <c r="AD50" s="260">
        <f t="shared" si="41"/>
        <v>2.2991501722468863E-3</v>
      </c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</row>
    <row r="51" spans="1:71" x14ac:dyDescent="0.2">
      <c r="A51" s="106" t="s">
        <v>69</v>
      </c>
      <c r="B51" s="238">
        <f>+'CENSO POB 2020'!C41</f>
        <v>7652</v>
      </c>
      <c r="C51" s="239">
        <f t="shared" si="42"/>
        <v>1.322858799517741E-3</v>
      </c>
      <c r="D51" s="240">
        <f t="shared" si="32"/>
        <v>1.1244299795900798E-3</v>
      </c>
      <c r="E51" s="241">
        <f>+'TERRITORIO INEGI 2020'!B37</f>
        <v>997.9</v>
      </c>
      <c r="F51" s="242">
        <f t="shared" si="43"/>
        <v>1.5554176980005109E-2</v>
      </c>
      <c r="G51" s="243">
        <f t="shared" si="34"/>
        <v>2.3331265470007663E-3</v>
      </c>
      <c r="H51" s="244">
        <f t="shared" si="35"/>
        <v>3.4575565265908461E-3</v>
      </c>
      <c r="I51" s="245">
        <v>5295</v>
      </c>
      <c r="J51" s="77">
        <v>4705</v>
      </c>
      <c r="K51" s="246">
        <f t="shared" si="21"/>
        <v>4.3744531933508314E-3</v>
      </c>
      <c r="L51" s="246">
        <v>2.7540316573000001</v>
      </c>
      <c r="M51" s="246">
        <f t="shared" si="22"/>
        <v>1.2047382577865268E-2</v>
      </c>
      <c r="N51" s="246">
        <f t="shared" si="23"/>
        <v>6.248464536631265E-3</v>
      </c>
      <c r="O51" s="246">
        <f t="shared" si="24"/>
        <v>5.3111948561365748E-3</v>
      </c>
      <c r="P51" s="246">
        <f t="shared" si="25"/>
        <v>1.1253985122210415</v>
      </c>
      <c r="Q51" s="248">
        <f t="shared" si="26"/>
        <v>1.4954578608413996E-2</v>
      </c>
      <c r="R51" s="249">
        <f t="shared" si="27"/>
        <v>2.2431867912620991E-3</v>
      </c>
      <c r="S51" s="250">
        <f t="shared" si="28"/>
        <v>7.5543816473986735E-3</v>
      </c>
      <c r="T51" s="241">
        <v>746282</v>
      </c>
      <c r="U51" s="241">
        <v>64774</v>
      </c>
      <c r="V51" s="251">
        <f t="shared" si="36"/>
        <v>8.6795608094527271E-2</v>
      </c>
      <c r="W51" s="252">
        <f t="shared" si="37"/>
        <v>5622.0987187149094</v>
      </c>
      <c r="X51" s="250">
        <f t="shared" si="29"/>
        <v>3.5304689324412032E-6</v>
      </c>
      <c r="Y51" s="99"/>
      <c r="Z51" s="253">
        <f t="shared" si="30"/>
        <v>827020.37337753386</v>
      </c>
      <c r="AA51" s="254">
        <f t="shared" si="38"/>
        <v>1806948.7751305709</v>
      </c>
      <c r="AB51" s="254">
        <f t="shared" si="39"/>
        <v>1688.92089673756</v>
      </c>
      <c r="AC51" s="254">
        <f t="shared" si="40"/>
        <v>2635658.0694048419</v>
      </c>
      <c r="AD51" s="260">
        <f t="shared" si="41"/>
        <v>1.758652240791948E-2</v>
      </c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</row>
    <row r="52" spans="1:71" x14ac:dyDescent="0.2">
      <c r="A52" s="106" t="s">
        <v>70</v>
      </c>
      <c r="B52" s="238">
        <f>+'CENSO POB 2020'!C42</f>
        <v>6048</v>
      </c>
      <c r="C52" s="239">
        <f t="shared" si="42"/>
        <v>1.0455632539837032E-3</v>
      </c>
      <c r="D52" s="240">
        <f t="shared" si="32"/>
        <v>8.8872876588614767E-4</v>
      </c>
      <c r="E52" s="241">
        <f>+'TERRITORIO INEGI 2020'!B38</f>
        <v>3860</v>
      </c>
      <c r="F52" s="242">
        <f t="shared" si="43"/>
        <v>6.0165470631145128E-2</v>
      </c>
      <c r="G52" s="243">
        <f t="shared" si="34"/>
        <v>9.0248205946717695E-3</v>
      </c>
      <c r="H52" s="244">
        <f t="shared" si="35"/>
        <v>9.9135493605579175E-3</v>
      </c>
      <c r="I52" s="245">
        <v>1618</v>
      </c>
      <c r="J52" s="77">
        <v>916</v>
      </c>
      <c r="K52" s="246">
        <f t="shared" si="21"/>
        <v>8.5164699789784515E-4</v>
      </c>
      <c r="L52" s="246">
        <v>2.0422796606000002</v>
      </c>
      <c r="M52" s="246">
        <f t="shared" si="22"/>
        <v>1.7393013418178203E-3</v>
      </c>
      <c r="N52" s="246">
        <f t="shared" si="23"/>
        <v>9.0210157124349986E-4</v>
      </c>
      <c r="O52" s="246">
        <f t="shared" si="24"/>
        <v>7.6678633555697488E-4</v>
      </c>
      <c r="P52" s="246">
        <f t="shared" si="25"/>
        <v>1.7663755458515285</v>
      </c>
      <c r="Q52" s="248">
        <f t="shared" si="26"/>
        <v>2.3472042716925653E-2</v>
      </c>
      <c r="R52" s="249">
        <f t="shared" si="27"/>
        <v>3.5208064075388477E-3</v>
      </c>
      <c r="S52" s="250">
        <f t="shared" si="28"/>
        <v>4.2875927430958225E-3</v>
      </c>
      <c r="T52" s="241">
        <v>4564482</v>
      </c>
      <c r="U52" s="241">
        <v>1105076</v>
      </c>
      <c r="V52" s="251">
        <f t="shared" si="36"/>
        <v>0.24210326604420832</v>
      </c>
      <c r="W52" s="252">
        <f t="shared" si="37"/>
        <v>267542.50882706954</v>
      </c>
      <c r="X52" s="250">
        <f t="shared" si="29"/>
        <v>1.680067467291377E-4</v>
      </c>
      <c r="Y52" s="99"/>
      <c r="Z52" s="253">
        <f t="shared" si="30"/>
        <v>2371243.1685821647</v>
      </c>
      <c r="AA52" s="254">
        <f t="shared" si="38"/>
        <v>1025558.5191494176</v>
      </c>
      <c r="AB52" s="254">
        <f t="shared" si="39"/>
        <v>80371.789349674713</v>
      </c>
      <c r="AC52" s="254">
        <f t="shared" si="40"/>
        <v>3477173.4770812569</v>
      </c>
      <c r="AD52" s="260">
        <f t="shared" si="41"/>
        <v>2.3201563958833785E-2</v>
      </c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</row>
    <row r="53" spans="1:71" x14ac:dyDescent="0.2">
      <c r="A53" s="106" t="s">
        <v>71</v>
      </c>
      <c r="B53" s="238">
        <f>+'CENSO POB 2020'!C43</f>
        <v>67428</v>
      </c>
      <c r="C53" s="239">
        <f t="shared" si="42"/>
        <v>1.1656785563758786E-2</v>
      </c>
      <c r="D53" s="240">
        <f t="shared" si="32"/>
        <v>9.9082677291949667E-3</v>
      </c>
      <c r="E53" s="241">
        <f>+'TERRITORIO INEGI 2020'!B39</f>
        <v>1869</v>
      </c>
      <c r="F53" s="242">
        <f t="shared" si="43"/>
        <v>2.9131933836686594E-2</v>
      </c>
      <c r="G53" s="243">
        <f t="shared" si="34"/>
        <v>4.3697900755029885E-3</v>
      </c>
      <c r="H53" s="244">
        <f t="shared" si="35"/>
        <v>1.4278057804697954E-2</v>
      </c>
      <c r="I53" s="245">
        <v>15090</v>
      </c>
      <c r="J53" s="77">
        <v>11157</v>
      </c>
      <c r="K53" s="246">
        <f t="shared" si="21"/>
        <v>1.037317200387146E-2</v>
      </c>
      <c r="L53" s="246">
        <v>1.7986407321</v>
      </c>
      <c r="M53" s="246">
        <f t="shared" si="22"/>
        <v>1.8657609687242588E-2</v>
      </c>
      <c r="N53" s="246">
        <f t="shared" si="23"/>
        <v>9.6769079686436638E-3</v>
      </c>
      <c r="O53" s="246">
        <f t="shared" si="24"/>
        <v>8.2253717733471142E-3</v>
      </c>
      <c r="P53" s="246">
        <f t="shared" si="25"/>
        <v>1.352514116698037</v>
      </c>
      <c r="Q53" s="248">
        <f t="shared" si="26"/>
        <v>1.7972547908591634E-2</v>
      </c>
      <c r="R53" s="249">
        <f t="shared" si="27"/>
        <v>2.695882186288745E-3</v>
      </c>
      <c r="S53" s="250">
        <f t="shared" si="28"/>
        <v>1.0921253959635859E-2</v>
      </c>
      <c r="T53" s="241">
        <v>56486259</v>
      </c>
      <c r="U53" s="241">
        <v>16891683.199999999</v>
      </c>
      <c r="V53" s="251">
        <f t="shared" si="36"/>
        <v>0.29904057197344225</v>
      </c>
      <c r="W53" s="252">
        <f t="shared" si="37"/>
        <v>5051298.6057221852</v>
      </c>
      <c r="X53" s="250">
        <f t="shared" si="29"/>
        <v>3.1720276872089655E-3</v>
      </c>
      <c r="Y53" s="99"/>
      <c r="Z53" s="253">
        <f t="shared" si="30"/>
        <v>3415199.3195004263</v>
      </c>
      <c r="AA53" s="254">
        <f t="shared" si="38"/>
        <v>2612278.1964622214</v>
      </c>
      <c r="AB53" s="254">
        <f t="shared" si="39"/>
        <v>1517448.2337826253</v>
      </c>
      <c r="AC53" s="254">
        <f t="shared" si="40"/>
        <v>7544925.7497452721</v>
      </c>
      <c r="AD53" s="260">
        <f t="shared" si="41"/>
        <v>5.0343785980533663E-2</v>
      </c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</row>
    <row r="54" spans="1:71" x14ac:dyDescent="0.2">
      <c r="A54" s="106" t="s">
        <v>73</v>
      </c>
      <c r="B54" s="238">
        <f>+'CENSO POB 2020'!C45</f>
        <v>906</v>
      </c>
      <c r="C54" s="239">
        <f t="shared" si="42"/>
        <v>1.5662703507097141E-4</v>
      </c>
      <c r="D54" s="240">
        <f t="shared" si="32"/>
        <v>1.331329798103257E-4</v>
      </c>
      <c r="E54" s="241">
        <f>+'TERRITORIO INEGI 2020'!B41</f>
        <v>1171.2</v>
      </c>
      <c r="F54" s="242">
        <f t="shared" si="43"/>
        <v>1.8255388394610668E-2</v>
      </c>
      <c r="G54" s="243">
        <f t="shared" si="34"/>
        <v>2.7383082591916001E-3</v>
      </c>
      <c r="H54" s="244">
        <f t="shared" si="35"/>
        <v>2.8714412390019256E-3</v>
      </c>
      <c r="I54" s="245">
        <v>133</v>
      </c>
      <c r="J54" s="77">
        <v>63</v>
      </c>
      <c r="K54" s="246">
        <f t="shared" si="21"/>
        <v>5.8573974746249173E-5</v>
      </c>
      <c r="L54" s="246">
        <v>1.7977681072</v>
      </c>
      <c r="M54" s="246">
        <f t="shared" si="22"/>
        <v>1.0530242371074497E-4</v>
      </c>
      <c r="N54" s="246">
        <f t="shared" si="23"/>
        <v>5.461588489659299E-5</v>
      </c>
      <c r="O54" s="246">
        <f t="shared" si="24"/>
        <v>4.642350216210404E-5</v>
      </c>
      <c r="P54" s="246">
        <f t="shared" si="25"/>
        <v>2.1111111111111112</v>
      </c>
      <c r="Q54" s="248">
        <f t="shared" si="26"/>
        <v>2.8052975652065243E-2</v>
      </c>
      <c r="R54" s="249">
        <f t="shared" si="27"/>
        <v>4.2079463478097859E-3</v>
      </c>
      <c r="S54" s="250">
        <f t="shared" si="28"/>
        <v>4.2543698499718898E-3</v>
      </c>
      <c r="T54" s="241">
        <v>1354101</v>
      </c>
      <c r="U54" s="241">
        <v>451420</v>
      </c>
      <c r="V54" s="251">
        <f t="shared" si="36"/>
        <v>0.33337247369287815</v>
      </c>
      <c r="W54" s="252">
        <f t="shared" si="37"/>
        <v>150491.00207443905</v>
      </c>
      <c r="X54" s="250">
        <f t="shared" si="29"/>
        <v>9.4502753156422046E-5</v>
      </c>
      <c r="Y54" s="99"/>
      <c r="Z54" s="253">
        <f t="shared" si="30"/>
        <v>686826.19860231678</v>
      </c>
      <c r="AA54" s="254">
        <f t="shared" si="38"/>
        <v>1017611.8639711932</v>
      </c>
      <c r="AB54" s="254">
        <f t="shared" si="39"/>
        <v>45208.63309077447</v>
      </c>
      <c r="AC54" s="254">
        <f t="shared" si="40"/>
        <v>1749646.6956642845</v>
      </c>
      <c r="AD54" s="260">
        <f t="shared" si="41"/>
        <v>1.1674579937522182E-2</v>
      </c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</row>
    <row r="55" spans="1:71" x14ac:dyDescent="0.2">
      <c r="A55" s="106" t="s">
        <v>74</v>
      </c>
      <c r="B55" s="238">
        <f>+'CENSO POB 2020'!C46</f>
        <v>147624</v>
      </c>
      <c r="C55" s="239">
        <f t="shared" si="42"/>
        <v>2.5520871330372057E-2</v>
      </c>
      <c r="D55" s="240">
        <f t="shared" si="32"/>
        <v>2.1692740630816248E-2</v>
      </c>
      <c r="E55" s="241">
        <f>+'TERRITORIO INEGI 2020'!B42</f>
        <v>322.8</v>
      </c>
      <c r="F55" s="242">
        <f t="shared" si="43"/>
        <v>5.0314543833506866E-3</v>
      </c>
      <c r="G55" s="243">
        <f t="shared" si="34"/>
        <v>7.5471815750260301E-4</v>
      </c>
      <c r="H55" s="244">
        <f t="shared" si="35"/>
        <v>2.2447458788318851E-2</v>
      </c>
      <c r="I55" s="245">
        <v>19678</v>
      </c>
      <c r="J55" s="77">
        <v>32877</v>
      </c>
      <c r="K55" s="246">
        <f t="shared" si="21"/>
        <v>3.0567247106864034E-2</v>
      </c>
      <c r="L55" s="246">
        <v>1.8363293522999999</v>
      </c>
      <c r="M55" s="246">
        <f t="shared" si="22"/>
        <v>5.6131533081341681E-2</v>
      </c>
      <c r="N55" s="246">
        <f t="shared" si="23"/>
        <v>2.9113036925540774E-2</v>
      </c>
      <c r="O55" s="246">
        <f t="shared" si="24"/>
        <v>2.4746081386709657E-2</v>
      </c>
      <c r="P55" s="246">
        <f t="shared" si="25"/>
        <v>0.59853392949478357</v>
      </c>
      <c r="Q55" s="248">
        <f t="shared" si="26"/>
        <v>7.953469461024678E-3</v>
      </c>
      <c r="R55" s="249">
        <f t="shared" si="27"/>
        <v>1.1930204191537017E-3</v>
      </c>
      <c r="S55" s="250">
        <f t="shared" si="28"/>
        <v>2.5939101805863358E-2</v>
      </c>
      <c r="T55" s="241">
        <v>81632998</v>
      </c>
      <c r="U55" s="241">
        <v>17252658</v>
      </c>
      <c r="V55" s="251">
        <f t="shared" si="36"/>
        <v>0.21134416746522039</v>
      </c>
      <c r="W55" s="252">
        <f t="shared" si="37"/>
        <v>3646248.6415721742</v>
      </c>
      <c r="X55" s="250">
        <f t="shared" si="29"/>
        <v>2.289708557797965E-3</v>
      </c>
      <c r="Y55" s="99"/>
      <c r="Z55" s="253">
        <f t="shared" si="30"/>
        <v>5369255.8908926593</v>
      </c>
      <c r="AA55" s="254">
        <f t="shared" si="38"/>
        <v>6204429.4852685556</v>
      </c>
      <c r="AB55" s="254">
        <f t="shared" si="39"/>
        <v>1095360.6177267241</v>
      </c>
      <c r="AC55" s="254">
        <f t="shared" si="40"/>
        <v>12669045.993887939</v>
      </c>
      <c r="AD55" s="260">
        <f t="shared" si="41"/>
        <v>8.4534660942868142E-2</v>
      </c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</row>
    <row r="56" spans="1:71" x14ac:dyDescent="0.2">
      <c r="A56" s="106" t="s">
        <v>75</v>
      </c>
      <c r="B56" s="238">
        <f>+'CENSO POB 2020'!C38</f>
        <v>5389</v>
      </c>
      <c r="C56" s="239">
        <f t="shared" si="42"/>
        <v>9.3163696688461914E-4</v>
      </c>
      <c r="D56" s="240">
        <f t="shared" si="32"/>
        <v>7.918914218519263E-4</v>
      </c>
      <c r="E56" s="241">
        <f>+'TERRITORIO INEGI 2020'!B43</f>
        <v>1341</v>
      </c>
      <c r="F56" s="242">
        <f t="shared" si="43"/>
        <v>2.0902045626001457E-2</v>
      </c>
      <c r="G56" s="243">
        <f t="shared" si="34"/>
        <v>3.1353068439002184E-3</v>
      </c>
      <c r="H56" s="244">
        <f t="shared" si="35"/>
        <v>3.9271982657521449E-3</v>
      </c>
      <c r="I56" s="245">
        <v>1611</v>
      </c>
      <c r="J56" s="77">
        <v>1054</v>
      </c>
      <c r="K56" s="246">
        <f t="shared" si="21"/>
        <v>9.7995189496105769E-4</v>
      </c>
      <c r="L56" s="246">
        <v>2.1403267704000002</v>
      </c>
      <c r="M56" s="246">
        <f t="shared" si="22"/>
        <v>2.0974172744893608E-3</v>
      </c>
      <c r="N56" s="246">
        <f t="shared" si="23"/>
        <v>1.0878410620281658E-3</v>
      </c>
      <c r="O56" s="246">
        <f t="shared" si="24"/>
        <v>9.2466490272394091E-4</v>
      </c>
      <c r="P56" s="246">
        <f t="shared" si="25"/>
        <v>1.5284629981024669</v>
      </c>
      <c r="Q56" s="248">
        <f t="shared" si="26"/>
        <v>2.0310600917771596E-2</v>
      </c>
      <c r="R56" s="249">
        <f t="shared" si="27"/>
        <v>3.0465901376657395E-3</v>
      </c>
      <c r="S56" s="250">
        <f t="shared" si="28"/>
        <v>3.9712550403896802E-3</v>
      </c>
      <c r="T56" s="241">
        <v>7103115</v>
      </c>
      <c r="U56" s="241">
        <v>1075933</v>
      </c>
      <c r="V56" s="251">
        <f t="shared" si="36"/>
        <v>0.15147340286620728</v>
      </c>
      <c r="W56" s="252">
        <f t="shared" si="37"/>
        <v>162975.232766047</v>
      </c>
      <c r="X56" s="250">
        <f t="shared" si="29"/>
        <v>1.0234238579315125E-4</v>
      </c>
      <c r="Y56" s="99"/>
      <c r="Z56" s="253">
        <f t="shared" si="30"/>
        <v>939354.98988713522</v>
      </c>
      <c r="AA56" s="254">
        <f t="shared" si="38"/>
        <v>949893.02445875504</v>
      </c>
      <c r="AB56" s="254">
        <f t="shared" si="39"/>
        <v>48958.990234906698</v>
      </c>
      <c r="AC56" s="254">
        <f t="shared" si="40"/>
        <v>1938207.0045807972</v>
      </c>
      <c r="AD56" s="260">
        <f t="shared" si="41"/>
        <v>1.293275531941202E-2</v>
      </c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</row>
    <row r="57" spans="1:71" x14ac:dyDescent="0.2">
      <c r="A57" s="106" t="s">
        <v>76</v>
      </c>
      <c r="B57" s="238">
        <f>+'CENSO POB 2020'!C47</f>
        <v>2377</v>
      </c>
      <c r="C57" s="239">
        <f t="shared" si="42"/>
        <v>4.1092987015860824E-4</v>
      </c>
      <c r="D57" s="240">
        <f t="shared" si="32"/>
        <v>3.4929038963481702E-4</v>
      </c>
      <c r="E57" s="241">
        <f>+'TERRITORIO INEGI 2020'!B44</f>
        <v>683.1</v>
      </c>
      <c r="F57" s="242">
        <f t="shared" si="43"/>
        <v>1.0647417872573896E-2</v>
      </c>
      <c r="G57" s="243">
        <f t="shared" si="34"/>
        <v>1.5971126808860844E-3</v>
      </c>
      <c r="H57" s="244">
        <f t="shared" si="35"/>
        <v>1.9464030705209014E-3</v>
      </c>
      <c r="I57" s="245">
        <v>1875</v>
      </c>
      <c r="J57" s="77">
        <v>790</v>
      </c>
      <c r="K57" s="246">
        <f t="shared" si="21"/>
        <v>7.3449904840534679E-4</v>
      </c>
      <c r="L57" s="246">
        <v>2.1956719391999999</v>
      </c>
      <c r="M57" s="246">
        <f t="shared" si="22"/>
        <v>1.6127189499527224E-3</v>
      </c>
      <c r="N57" s="246">
        <f t="shared" si="23"/>
        <v>8.3644867266416563E-4</v>
      </c>
      <c r="O57" s="246">
        <f t="shared" si="24"/>
        <v>7.1098137176454077E-4</v>
      </c>
      <c r="P57" s="246">
        <f t="shared" si="25"/>
        <v>2.3734177215189876</v>
      </c>
      <c r="Q57" s="248">
        <f t="shared" si="26"/>
        <v>3.1538571893977414E-2</v>
      </c>
      <c r="R57" s="249">
        <f t="shared" si="27"/>
        <v>4.7307857840966118E-3</v>
      </c>
      <c r="S57" s="250">
        <f t="shared" si="28"/>
        <v>5.4417671558611522E-3</v>
      </c>
      <c r="T57" s="241">
        <v>939947</v>
      </c>
      <c r="U57" s="241">
        <v>222448</v>
      </c>
      <c r="V57" s="251">
        <f t="shared" si="36"/>
        <v>0.23666015211495967</v>
      </c>
      <c r="W57" s="252">
        <f t="shared" si="37"/>
        <v>52644.577517668549</v>
      </c>
      <c r="X57" s="250">
        <f t="shared" si="29"/>
        <v>3.3058837044061201E-5</v>
      </c>
      <c r="Y57" s="99"/>
      <c r="Z57" s="253">
        <f t="shared" si="30"/>
        <v>465564.33184696326</v>
      </c>
      <c r="AA57" s="254">
        <f t="shared" si="38"/>
        <v>1301627.9764228009</v>
      </c>
      <c r="AB57" s="254">
        <f t="shared" si="39"/>
        <v>15814.828504084726</v>
      </c>
      <c r="AC57" s="254">
        <f t="shared" si="40"/>
        <v>1783007.1367738489</v>
      </c>
      <c r="AD57" s="260">
        <f t="shared" si="41"/>
        <v>1.1897178669854678E-2</v>
      </c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</row>
    <row r="58" spans="1:71" x14ac:dyDescent="0.2">
      <c r="A58" s="106" t="s">
        <v>77</v>
      </c>
      <c r="B58" s="238">
        <f>+'CENSO POB 2020'!C48</f>
        <v>34709</v>
      </c>
      <c r="C58" s="239">
        <f t="shared" si="42"/>
        <v>6.0004059164220159E-3</v>
      </c>
      <c r="D58" s="240">
        <f t="shared" si="32"/>
        <v>5.1003450289587131E-3</v>
      </c>
      <c r="E58" s="241">
        <f>+'TERRITORIO INEGI 2020'!B45</f>
        <v>1541.5</v>
      </c>
      <c r="F58" s="242">
        <f t="shared" si="43"/>
        <v>2.4027220978733218E-2</v>
      </c>
      <c r="G58" s="243">
        <f t="shared" si="34"/>
        <v>3.6040831468099827E-3</v>
      </c>
      <c r="H58" s="244">
        <f t="shared" si="35"/>
        <v>8.7044281757686949E-3</v>
      </c>
      <c r="I58" s="245">
        <v>9838</v>
      </c>
      <c r="J58" s="77">
        <v>7575</v>
      </c>
      <c r="K58" s="246">
        <f t="shared" si="21"/>
        <v>7.0428231540132936E-3</v>
      </c>
      <c r="L58" s="246">
        <v>1.6303971907999999</v>
      </c>
      <c r="M58" s="246">
        <f t="shared" si="22"/>
        <v>1.1482599085604469E-2</v>
      </c>
      <c r="N58" s="246">
        <f t="shared" si="23"/>
        <v>5.9555353796581752E-3</v>
      </c>
      <c r="O58" s="246">
        <f t="shared" si="24"/>
        <v>5.0622050727094489E-3</v>
      </c>
      <c r="P58" s="246">
        <f t="shared" si="25"/>
        <v>1.2987458745874587</v>
      </c>
      <c r="Q58" s="248">
        <f t="shared" si="26"/>
        <v>1.7258061978010494E-2</v>
      </c>
      <c r="R58" s="249">
        <f t="shared" si="27"/>
        <v>2.5887092967015741E-3</v>
      </c>
      <c r="S58" s="250">
        <f t="shared" si="28"/>
        <v>7.6509143694110226E-3</v>
      </c>
      <c r="T58" s="241">
        <v>19089007</v>
      </c>
      <c r="U58" s="241">
        <v>7881801</v>
      </c>
      <c r="V58" s="251">
        <f t="shared" si="36"/>
        <v>0.41289738119955638</v>
      </c>
      <c r="W58" s="252">
        <f t="shared" si="37"/>
        <v>3254374.9920360446</v>
      </c>
      <c r="X58" s="250">
        <f t="shared" si="29"/>
        <v>2.0436264780713579E-3</v>
      </c>
      <c r="Y58" s="99"/>
      <c r="Z58" s="253">
        <f t="shared" si="30"/>
        <v>2082030.8748676095</v>
      </c>
      <c r="AA58" s="254">
        <f t="shared" si="38"/>
        <v>1830038.6442875387</v>
      </c>
      <c r="AB58" s="254">
        <f t="shared" si="39"/>
        <v>977638.81512314687</v>
      </c>
      <c r="AC58" s="254">
        <f t="shared" si="40"/>
        <v>4889708.3342782948</v>
      </c>
      <c r="AD58" s="260">
        <f t="shared" si="41"/>
        <v>3.2626753138882671E-2</v>
      </c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</row>
    <row r="59" spans="1:71" x14ac:dyDescent="0.2">
      <c r="A59" s="106" t="s">
        <v>83</v>
      </c>
      <c r="B59" s="238">
        <f>+'CENSO POB 2020'!C54</f>
        <v>1552</v>
      </c>
      <c r="C59" s="239">
        <f t="shared" si="42"/>
        <v>2.6830591438206137E-4</v>
      </c>
      <c r="D59" s="240">
        <f t="shared" si="32"/>
        <v>2.2806002722475217E-4</v>
      </c>
      <c r="E59" s="241">
        <f>+'TERRITORIO INEGI 2020'!B51</f>
        <v>1764.9</v>
      </c>
      <c r="F59" s="242">
        <f t="shared" si="43"/>
        <v>2.7509336558784469E-2</v>
      </c>
      <c r="G59" s="243">
        <f t="shared" si="34"/>
        <v>4.1264004838176705E-3</v>
      </c>
      <c r="H59" s="244">
        <f t="shared" si="35"/>
        <v>4.3544605110424229E-3</v>
      </c>
      <c r="I59" s="245">
        <v>549</v>
      </c>
      <c r="J59" s="77">
        <v>170</v>
      </c>
      <c r="K59" s="246">
        <f t="shared" si="21"/>
        <v>1.5805675725178347E-4</v>
      </c>
      <c r="L59" s="246">
        <v>2.1071899398</v>
      </c>
      <c r="M59" s="246">
        <f t="shared" si="22"/>
        <v>3.3305560879836883E-4</v>
      </c>
      <c r="N59" s="246">
        <f t="shared" si="23"/>
        <v>1.7274176750444833E-4</v>
      </c>
      <c r="O59" s="246">
        <f t="shared" si="24"/>
        <v>1.4683050237878107E-4</v>
      </c>
      <c r="P59" s="246">
        <f t="shared" si="25"/>
        <v>3.2294117647058824</v>
      </c>
      <c r="Q59" s="248">
        <f t="shared" si="26"/>
        <v>4.2913236129057078E-2</v>
      </c>
      <c r="R59" s="249">
        <f t="shared" si="27"/>
        <v>6.4369854193585619E-3</v>
      </c>
      <c r="S59" s="250">
        <f t="shared" si="28"/>
        <v>6.5838159217373425E-3</v>
      </c>
      <c r="T59" s="241">
        <v>4524382</v>
      </c>
      <c r="U59" s="241">
        <v>1456869</v>
      </c>
      <c r="V59" s="251">
        <f t="shared" si="36"/>
        <v>0.32200397755980814</v>
      </c>
      <c r="W59" s="252">
        <f t="shared" si="37"/>
        <v>469117.61278358015</v>
      </c>
      <c r="X59" s="250">
        <f t="shared" si="29"/>
        <v>2.9458841625818778E-4</v>
      </c>
      <c r="Y59" s="99"/>
      <c r="Z59" s="253">
        <f t="shared" si="30"/>
        <v>1041552.7642149195</v>
      </c>
      <c r="AA59" s="254">
        <f t="shared" si="38"/>
        <v>1574797.0741675466</v>
      </c>
      <c r="AB59" s="254">
        <f t="shared" si="39"/>
        <v>140926.47228345554</v>
      </c>
      <c r="AC59" s="254">
        <f t="shared" si="40"/>
        <v>2757276.3106659218</v>
      </c>
      <c r="AD59" s="260">
        <f t="shared" si="41"/>
        <v>1.8398024457437122E-2</v>
      </c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</row>
    <row r="60" spans="1:71" x14ac:dyDescent="0.2">
      <c r="A60" s="106" t="s">
        <v>84</v>
      </c>
      <c r="B60" s="238">
        <f>+'CENSO POB 2020'!C55</f>
        <v>3573</v>
      </c>
      <c r="C60" s="239">
        <f t="shared" si="42"/>
        <v>6.1769138665406279E-4</v>
      </c>
      <c r="D60" s="240">
        <f t="shared" si="32"/>
        <v>5.2503767865595338E-4</v>
      </c>
      <c r="E60" s="241">
        <f>+'TERRITORIO INEGI 2020'!B52</f>
        <v>879.3</v>
      </c>
      <c r="F60" s="242">
        <f t="shared" si="43"/>
        <v>1.3705569514498941E-2</v>
      </c>
      <c r="G60" s="243">
        <f t="shared" si="34"/>
        <v>2.0558354271748409E-3</v>
      </c>
      <c r="H60" s="244">
        <f t="shared" si="35"/>
        <v>2.5808731058307942E-3</v>
      </c>
      <c r="I60" s="245">
        <v>1377</v>
      </c>
      <c r="J60" s="77">
        <v>417</v>
      </c>
      <c r="K60" s="246">
        <f t="shared" si="21"/>
        <v>3.8770392808231595E-4</v>
      </c>
      <c r="L60" s="246">
        <v>1.7545098130000001</v>
      </c>
      <c r="M60" s="246">
        <f t="shared" si="22"/>
        <v>6.8023034635906966E-4</v>
      </c>
      <c r="N60" s="246">
        <f t="shared" si="23"/>
        <v>3.5280652610587192E-4</v>
      </c>
      <c r="O60" s="246">
        <f t="shared" si="24"/>
        <v>2.9988554718999113E-4</v>
      </c>
      <c r="P60" s="246">
        <f t="shared" si="25"/>
        <v>3.3021582733812949</v>
      </c>
      <c r="Q60" s="248">
        <f t="shared" si="26"/>
        <v>4.3879910041151653E-2</v>
      </c>
      <c r="R60" s="249">
        <f t="shared" si="27"/>
        <v>6.5819865061727476E-3</v>
      </c>
      <c r="S60" s="250">
        <f t="shared" si="28"/>
        <v>6.8818720533627385E-3</v>
      </c>
      <c r="T60" s="241">
        <v>2896776</v>
      </c>
      <c r="U60" s="241">
        <v>668168</v>
      </c>
      <c r="V60" s="251">
        <f t="shared" si="36"/>
        <v>0.23065918800763333</v>
      </c>
      <c r="W60" s="252">
        <f t="shared" si="37"/>
        <v>154119.08833268433</v>
      </c>
      <c r="X60" s="250">
        <f t="shared" si="29"/>
        <v>9.6781056412875653E-5</v>
      </c>
      <c r="Y60" s="99"/>
      <c r="Z60" s="253">
        <f t="shared" si="30"/>
        <v>617324.58260885568</v>
      </c>
      <c r="AA60" s="254">
        <f t="shared" si="38"/>
        <v>1646089.7605975631</v>
      </c>
      <c r="AB60" s="254">
        <f t="shared" si="39"/>
        <v>46298.537591440632</v>
      </c>
      <c r="AC60" s="254">
        <f t="shared" si="40"/>
        <v>2309712.8807978593</v>
      </c>
      <c r="AD60" s="260">
        <f t="shared" si="41"/>
        <v>1.5411641519639219E-2</v>
      </c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</row>
    <row r="61" spans="1:71" x14ac:dyDescent="0.2">
      <c r="A61" s="114" t="s">
        <v>86</v>
      </c>
      <c r="B61" s="265"/>
      <c r="C61" s="266"/>
      <c r="D61" s="267"/>
      <c r="E61" s="268"/>
      <c r="F61" s="269"/>
      <c r="G61" s="270"/>
      <c r="H61" s="271"/>
      <c r="I61" s="272"/>
      <c r="J61" s="273"/>
      <c r="K61" s="273"/>
      <c r="L61" s="273"/>
      <c r="M61" s="261"/>
      <c r="N61" s="261"/>
      <c r="O61" s="261"/>
      <c r="P61" s="261"/>
      <c r="Q61" s="262"/>
      <c r="R61" s="263"/>
      <c r="S61" s="274"/>
      <c r="T61" s="268"/>
      <c r="U61" s="268"/>
      <c r="V61" s="275"/>
      <c r="W61" s="276"/>
      <c r="X61" s="274"/>
      <c r="Y61" s="99"/>
      <c r="Z61" s="277"/>
      <c r="AA61" s="278"/>
      <c r="AB61" s="278"/>
      <c r="AC61" s="278">
        <f>SUM(AC22:AC60)</f>
        <v>149868064.20682493</v>
      </c>
      <c r="AD61" s="279">
        <f>SUM(AD22:AD60)</f>
        <v>0.99999999999999989</v>
      </c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</row>
    <row r="62" spans="1:71" ht="13.5" thickBot="1" x14ac:dyDescent="0.25">
      <c r="A62" s="115" t="s">
        <v>85</v>
      </c>
      <c r="B62" s="280">
        <f>SUM(B8:B60)</f>
        <v>5784442</v>
      </c>
      <c r="C62" s="281">
        <f>SUM(C8:C60)</f>
        <v>0.99999999999999989</v>
      </c>
      <c r="D62" s="282">
        <f>SUM(D8:D60)</f>
        <v>0.85000000000000009</v>
      </c>
      <c r="E62" s="283">
        <f>SUM(E8:E60)</f>
        <v>64156.400000000009</v>
      </c>
      <c r="F62" s="284">
        <f>+E62/$E$62</f>
        <v>1</v>
      </c>
      <c r="G62" s="285">
        <f t="shared" ref="G62:R62" si="44">SUM(G8:G60)</f>
        <v>0.15</v>
      </c>
      <c r="H62" s="286">
        <f t="shared" si="44"/>
        <v>1</v>
      </c>
      <c r="I62" s="339">
        <f t="shared" si="44"/>
        <v>964355</v>
      </c>
      <c r="J62" s="339">
        <f t="shared" si="44"/>
        <v>1075563</v>
      </c>
      <c r="K62" s="288">
        <f t="shared" si="44"/>
        <v>0.99999999999999967</v>
      </c>
      <c r="L62" s="288">
        <f t="shared" si="44"/>
        <v>98.366423307599987</v>
      </c>
      <c r="M62" s="288">
        <f t="shared" si="44"/>
        <v>1.9280548856824231</v>
      </c>
      <c r="N62" s="288">
        <f t="shared" si="44"/>
        <v>1</v>
      </c>
      <c r="O62" s="288">
        <f t="shared" si="44"/>
        <v>0.85000000000000009</v>
      </c>
      <c r="P62" s="288">
        <f t="shared" si="44"/>
        <v>75.254444922162563</v>
      </c>
      <c r="Q62" s="287">
        <f t="shared" si="44"/>
        <v>1</v>
      </c>
      <c r="R62" s="288">
        <f t="shared" si="44"/>
        <v>0.15</v>
      </c>
      <c r="S62" s="289">
        <f t="shared" ref="S62:U62" si="45">SUM(S8:S60)</f>
        <v>0.99999999999999989</v>
      </c>
      <c r="T62" s="130">
        <f t="shared" si="45"/>
        <v>7728371151</v>
      </c>
      <c r="U62" s="130">
        <f t="shared" si="45"/>
        <v>3390132264.2400002</v>
      </c>
      <c r="V62" s="290">
        <f t="shared" ref="V62" si="46">+U62/$E$62</f>
        <v>52841.684761613804</v>
      </c>
      <c r="W62" s="291">
        <f>SUM(W8:W60)</f>
        <v>1592450982.0930254</v>
      </c>
      <c r="X62" s="289">
        <f>SUM(X8:X60)</f>
        <v>0.99999999999999978</v>
      </c>
      <c r="Y62" s="99"/>
      <c r="Z62" s="292">
        <f>SUM(Z8:Z60)</f>
        <v>239192148.27500638</v>
      </c>
      <c r="AA62" s="293">
        <f>SUM(AA8:AA60)</f>
        <v>239192148.27500644</v>
      </c>
      <c r="AB62" s="293">
        <f>SUM(AB8:AB60)</f>
        <v>478384296.55001295</v>
      </c>
      <c r="AC62" s="293">
        <f>+AC61+AC20</f>
        <v>956768593.10002577</v>
      </c>
      <c r="AD62" s="286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</row>
    <row r="63" spans="1:71" ht="13.5" thickTop="1" x14ac:dyDescent="0.2">
      <c r="A63" s="99" t="s">
        <v>237</v>
      </c>
      <c r="B63" s="99"/>
      <c r="C63" s="99"/>
      <c r="D63" s="155"/>
      <c r="E63" s="99"/>
      <c r="F63" s="156"/>
      <c r="G63" s="155"/>
      <c r="H63" s="157"/>
      <c r="I63" s="99"/>
      <c r="J63" s="99"/>
      <c r="K63" s="99"/>
      <c r="L63" s="99"/>
      <c r="M63" s="99"/>
      <c r="N63" s="99"/>
      <c r="O63" s="99"/>
      <c r="P63" s="99"/>
      <c r="Q63" s="117"/>
      <c r="R63" s="99"/>
      <c r="S63" s="157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</row>
    <row r="64" spans="1:71" ht="15.75" customHeight="1" x14ac:dyDescent="0.2">
      <c r="A64" s="102" t="s">
        <v>170</v>
      </c>
      <c r="B64" s="99"/>
      <c r="C64" s="99"/>
      <c r="D64" s="155"/>
      <c r="E64" s="99"/>
      <c r="F64" s="156"/>
      <c r="G64" s="155"/>
      <c r="H64" s="157"/>
      <c r="I64" s="99"/>
      <c r="J64" s="99"/>
      <c r="K64" s="99"/>
      <c r="L64" s="99"/>
      <c r="M64" s="99"/>
      <c r="N64" s="99"/>
      <c r="O64" s="99"/>
      <c r="P64" s="99"/>
      <c r="Q64" s="117"/>
      <c r="R64" s="99"/>
      <c r="S64" s="157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</row>
    <row r="65" spans="1:71" s="4" customFormat="1" x14ac:dyDescent="0.2">
      <c r="A65" s="99"/>
      <c r="B65" s="99"/>
      <c r="C65" s="99"/>
      <c r="D65" s="155"/>
      <c r="E65" s="99"/>
      <c r="F65" s="99"/>
      <c r="G65" s="155"/>
      <c r="H65" s="157"/>
      <c r="I65" s="99"/>
      <c r="J65" s="99"/>
      <c r="K65" s="99"/>
      <c r="L65" s="99"/>
      <c r="M65" s="99"/>
      <c r="N65" s="99"/>
      <c r="O65" s="99"/>
      <c r="P65" s="99"/>
      <c r="Q65" s="117"/>
      <c r="R65" s="117"/>
      <c r="S65" s="157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</row>
    <row r="66" spans="1:71" x14ac:dyDescent="0.2">
      <c r="A66" s="99"/>
      <c r="B66" s="99"/>
      <c r="C66" s="99"/>
      <c r="D66" s="155"/>
      <c r="E66" s="99"/>
      <c r="F66" s="99"/>
      <c r="G66" s="155"/>
      <c r="H66" s="157"/>
      <c r="I66" s="99"/>
      <c r="J66" s="99"/>
      <c r="K66" s="99"/>
      <c r="L66" s="99"/>
      <c r="M66" s="99"/>
      <c r="N66" s="99"/>
      <c r="O66" s="99"/>
      <c r="P66" s="99"/>
      <c r="Q66" s="117"/>
      <c r="R66" s="99"/>
      <c r="S66" s="157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</row>
    <row r="67" spans="1:71" x14ac:dyDescent="0.2">
      <c r="A67" s="99"/>
      <c r="B67" s="99"/>
      <c r="C67" s="99"/>
      <c r="D67" s="155"/>
      <c r="E67" s="99"/>
      <c r="F67" s="99"/>
      <c r="G67" s="155"/>
      <c r="H67" s="157"/>
      <c r="I67" s="99"/>
      <c r="J67" s="99"/>
      <c r="K67" s="99"/>
      <c r="L67" s="99"/>
      <c r="M67" s="99"/>
      <c r="N67" s="99"/>
      <c r="O67" s="99"/>
      <c r="P67" s="99"/>
      <c r="Q67" s="117"/>
      <c r="R67" s="99"/>
      <c r="S67" s="157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</row>
    <row r="68" spans="1:71" x14ac:dyDescent="0.2">
      <c r="A68" s="99"/>
      <c r="B68" s="99"/>
      <c r="C68" s="99"/>
      <c r="D68" s="155"/>
      <c r="E68" s="99"/>
      <c r="F68" s="99"/>
      <c r="G68" s="155"/>
      <c r="H68" s="157"/>
      <c r="I68" s="99"/>
      <c r="J68" s="99"/>
      <c r="K68" s="99"/>
      <c r="L68" s="99"/>
      <c r="M68" s="99"/>
      <c r="N68" s="99"/>
      <c r="O68" s="99"/>
      <c r="P68" s="99"/>
      <c r="Q68" s="117"/>
      <c r="R68" s="99"/>
      <c r="S68" s="157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</row>
    <row r="69" spans="1:71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117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</row>
    <row r="70" spans="1:71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117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</row>
    <row r="71" spans="1:71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117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</row>
    <row r="72" spans="1:71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117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</row>
    <row r="73" spans="1:71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117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</row>
    <row r="74" spans="1:71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117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</row>
    <row r="75" spans="1:71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117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</row>
    <row r="76" spans="1:71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117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</row>
    <row r="77" spans="1:71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117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</row>
    <row r="78" spans="1:71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117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</row>
    <row r="79" spans="1:71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117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</row>
    <row r="80" spans="1:71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117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</row>
    <row r="81" spans="1:71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117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</row>
    <row r="82" spans="1:71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117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</row>
    <row r="83" spans="1:71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117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</row>
    <row r="84" spans="1:71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117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</row>
    <row r="85" spans="1:71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117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</row>
    <row r="86" spans="1:71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117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</row>
    <row r="87" spans="1:71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117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</row>
    <row r="88" spans="1:71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117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</row>
    <row r="89" spans="1:71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117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</row>
    <row r="90" spans="1:71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117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</row>
    <row r="91" spans="1:71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117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</row>
    <row r="92" spans="1:71" x14ac:dyDescent="0.2">
      <c r="A92" s="99"/>
      <c r="B92" s="99"/>
      <c r="C92" s="99"/>
      <c r="D92" s="155"/>
      <c r="E92" s="99"/>
      <c r="F92" s="99"/>
      <c r="G92" s="155"/>
      <c r="H92" s="157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157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</row>
    <row r="93" spans="1:71" x14ac:dyDescent="0.2">
      <c r="A93" s="99"/>
      <c r="B93" s="99"/>
      <c r="C93" s="99"/>
      <c r="D93" s="155"/>
      <c r="E93" s="99"/>
      <c r="F93" s="99"/>
      <c r="G93" s="155"/>
      <c r="H93" s="157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157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</row>
    <row r="94" spans="1:71" x14ac:dyDescent="0.2">
      <c r="A94" s="99"/>
      <c r="B94" s="99"/>
      <c r="C94" s="99"/>
      <c r="D94" s="155"/>
      <c r="E94" s="99"/>
      <c r="F94" s="99"/>
      <c r="G94" s="155"/>
      <c r="H94" s="157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157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</row>
    <row r="95" spans="1:71" x14ac:dyDescent="0.2">
      <c r="A95" s="99"/>
      <c r="B95" s="99"/>
      <c r="C95" s="99"/>
      <c r="D95" s="155"/>
      <c r="E95" s="99"/>
      <c r="F95" s="99"/>
      <c r="G95" s="155"/>
      <c r="H95" s="157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157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</row>
    <row r="96" spans="1:71" x14ac:dyDescent="0.2">
      <c r="A96" s="99"/>
      <c r="B96" s="99"/>
      <c r="C96" s="99"/>
      <c r="D96" s="155"/>
      <c r="E96" s="99"/>
      <c r="F96" s="99"/>
      <c r="G96" s="155"/>
      <c r="H96" s="157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157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</row>
    <row r="97" spans="1:71" x14ac:dyDescent="0.2">
      <c r="A97" s="99"/>
      <c r="B97" s="99"/>
      <c r="C97" s="99"/>
      <c r="D97" s="155"/>
      <c r="E97" s="99"/>
      <c r="F97" s="99"/>
      <c r="G97" s="155"/>
      <c r="H97" s="157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157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</row>
    <row r="98" spans="1:71" x14ac:dyDescent="0.2">
      <c r="A98" s="99"/>
      <c r="B98" s="99"/>
      <c r="C98" s="99"/>
      <c r="D98" s="155"/>
      <c r="E98" s="99"/>
      <c r="F98" s="99"/>
      <c r="G98" s="155"/>
      <c r="H98" s="157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157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</row>
    <row r="99" spans="1:71" x14ac:dyDescent="0.2">
      <c r="A99" s="99"/>
      <c r="B99" s="99"/>
      <c r="C99" s="99"/>
      <c r="D99" s="155"/>
      <c r="E99" s="99"/>
      <c r="F99" s="99"/>
      <c r="G99" s="155"/>
      <c r="H99" s="157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157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</row>
    <row r="100" spans="1:71" x14ac:dyDescent="0.2">
      <c r="A100" s="99"/>
      <c r="B100" s="99"/>
      <c r="C100" s="99"/>
      <c r="D100" s="155"/>
      <c r="E100" s="99"/>
      <c r="F100" s="99"/>
      <c r="G100" s="155"/>
      <c r="H100" s="157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157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</row>
    <row r="101" spans="1:71" x14ac:dyDescent="0.2">
      <c r="A101" s="99"/>
      <c r="B101" s="99"/>
      <c r="C101" s="99"/>
      <c r="D101" s="155"/>
      <c r="E101" s="99"/>
      <c r="F101" s="99"/>
      <c r="G101" s="155"/>
      <c r="H101" s="157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157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</row>
    <row r="102" spans="1:71" x14ac:dyDescent="0.2">
      <c r="A102" s="99"/>
      <c r="B102" s="99"/>
      <c r="C102" s="99"/>
      <c r="D102" s="155"/>
      <c r="E102" s="99"/>
      <c r="F102" s="99"/>
      <c r="G102" s="155"/>
      <c r="H102" s="157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157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</row>
    <row r="103" spans="1:71" x14ac:dyDescent="0.2">
      <c r="A103" s="99"/>
      <c r="B103" s="99"/>
      <c r="C103" s="99"/>
      <c r="D103" s="155"/>
      <c r="E103" s="99"/>
      <c r="F103" s="99"/>
      <c r="G103" s="155"/>
      <c r="H103" s="157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157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</row>
    <row r="104" spans="1:71" x14ac:dyDescent="0.2">
      <c r="A104" s="99"/>
      <c r="B104" s="99"/>
      <c r="C104" s="99"/>
      <c r="D104" s="155"/>
      <c r="E104" s="99"/>
      <c r="F104" s="99"/>
      <c r="G104" s="155"/>
      <c r="H104" s="157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157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</row>
    <row r="105" spans="1:71" x14ac:dyDescent="0.2">
      <c r="A105" s="99"/>
      <c r="B105" s="99"/>
      <c r="C105" s="99"/>
      <c r="D105" s="155"/>
      <c r="E105" s="99"/>
      <c r="F105" s="99"/>
      <c r="G105" s="155"/>
      <c r="H105" s="157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157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</row>
    <row r="106" spans="1:71" x14ac:dyDescent="0.2">
      <c r="A106" s="99"/>
      <c r="B106" s="99"/>
      <c r="C106" s="99"/>
      <c r="D106" s="155"/>
      <c r="E106" s="99"/>
      <c r="F106" s="99"/>
      <c r="G106" s="155"/>
      <c r="H106" s="157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157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</row>
    <row r="107" spans="1:71" x14ac:dyDescent="0.2">
      <c r="A107" s="99"/>
      <c r="B107" s="99"/>
      <c r="C107" s="99"/>
      <c r="D107" s="155"/>
      <c r="E107" s="99"/>
      <c r="F107" s="99"/>
      <c r="G107" s="155"/>
      <c r="H107" s="157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157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</row>
    <row r="108" spans="1:71" x14ac:dyDescent="0.2">
      <c r="A108" s="99"/>
      <c r="B108" s="99"/>
      <c r="C108" s="99"/>
      <c r="D108" s="155"/>
      <c r="E108" s="99"/>
      <c r="F108" s="99"/>
      <c r="G108" s="155"/>
      <c r="H108" s="157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157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</row>
    <row r="109" spans="1:71" x14ac:dyDescent="0.2">
      <c r="A109" s="99"/>
      <c r="B109" s="99"/>
      <c r="C109" s="99"/>
      <c r="D109" s="155"/>
      <c r="E109" s="99"/>
      <c r="F109" s="99"/>
      <c r="G109" s="155"/>
      <c r="H109" s="157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157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</row>
    <row r="110" spans="1:71" x14ac:dyDescent="0.2">
      <c r="A110" s="99"/>
      <c r="B110" s="99"/>
      <c r="C110" s="99"/>
      <c r="D110" s="155"/>
      <c r="E110" s="99"/>
      <c r="F110" s="99"/>
      <c r="G110" s="155"/>
      <c r="H110" s="157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157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</row>
    <row r="111" spans="1:71" x14ac:dyDescent="0.2">
      <c r="A111" s="99"/>
      <c r="B111" s="99"/>
      <c r="C111" s="99"/>
      <c r="D111" s="155"/>
      <c r="E111" s="99"/>
      <c r="F111" s="99"/>
      <c r="G111" s="155"/>
      <c r="H111" s="157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157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</row>
    <row r="112" spans="1:71" x14ac:dyDescent="0.2">
      <c r="A112" s="99"/>
      <c r="B112" s="99"/>
      <c r="C112" s="99"/>
      <c r="D112" s="155"/>
      <c r="E112" s="99"/>
      <c r="F112" s="99"/>
      <c r="G112" s="155"/>
      <c r="H112" s="157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157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</row>
    <row r="113" spans="1:71" x14ac:dyDescent="0.2">
      <c r="A113" s="99"/>
      <c r="B113" s="99"/>
      <c r="C113" s="99"/>
      <c r="D113" s="155"/>
      <c r="E113" s="99"/>
      <c r="F113" s="99"/>
      <c r="G113" s="155"/>
      <c r="H113" s="157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157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</row>
    <row r="114" spans="1:71" x14ac:dyDescent="0.2">
      <c r="A114" s="99"/>
      <c r="B114" s="99"/>
      <c r="C114" s="99"/>
      <c r="D114" s="155"/>
      <c r="E114" s="99"/>
      <c r="F114" s="99"/>
      <c r="G114" s="155"/>
      <c r="H114" s="157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157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</row>
    <row r="115" spans="1:71" x14ac:dyDescent="0.2">
      <c r="A115" s="99"/>
      <c r="B115" s="99"/>
      <c r="C115" s="99"/>
      <c r="D115" s="155"/>
      <c r="E115" s="99"/>
      <c r="F115" s="99"/>
      <c r="G115" s="155"/>
      <c r="H115" s="157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157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</row>
    <row r="116" spans="1:71" x14ac:dyDescent="0.2">
      <c r="A116" s="99"/>
      <c r="B116" s="99"/>
      <c r="C116" s="99"/>
      <c r="D116" s="155"/>
      <c r="E116" s="99"/>
      <c r="F116" s="99"/>
      <c r="G116" s="155"/>
      <c r="H116" s="157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157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</row>
    <row r="117" spans="1:71" x14ac:dyDescent="0.2">
      <c r="A117" s="99"/>
      <c r="B117" s="99"/>
      <c r="C117" s="99"/>
      <c r="D117" s="155"/>
      <c r="E117" s="99"/>
      <c r="F117" s="99"/>
      <c r="G117" s="155"/>
      <c r="H117" s="157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157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</row>
    <row r="118" spans="1:71" x14ac:dyDescent="0.2">
      <c r="A118" s="99"/>
      <c r="B118" s="99"/>
      <c r="C118" s="99"/>
      <c r="D118" s="155"/>
      <c r="E118" s="99"/>
      <c r="F118" s="99"/>
      <c r="G118" s="155"/>
      <c r="H118" s="157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157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</row>
    <row r="119" spans="1:71" x14ac:dyDescent="0.2">
      <c r="A119" s="99"/>
      <c r="B119" s="99"/>
      <c r="C119" s="99"/>
      <c r="D119" s="155"/>
      <c r="E119" s="99"/>
      <c r="F119" s="99"/>
      <c r="G119" s="155"/>
      <c r="H119" s="157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157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</row>
    <row r="120" spans="1:71" x14ac:dyDescent="0.2">
      <c r="A120" s="99"/>
      <c r="B120" s="99"/>
      <c r="C120" s="99"/>
      <c r="D120" s="155"/>
      <c r="E120" s="99"/>
      <c r="F120" s="99"/>
      <c r="G120" s="155"/>
      <c r="H120" s="157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157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</row>
    <row r="121" spans="1:71" x14ac:dyDescent="0.2">
      <c r="A121" s="99"/>
      <c r="B121" s="99"/>
      <c r="C121" s="99"/>
      <c r="D121" s="155"/>
      <c r="E121" s="99"/>
      <c r="F121" s="99"/>
      <c r="G121" s="155"/>
      <c r="H121" s="157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157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</row>
    <row r="122" spans="1:71" x14ac:dyDescent="0.2">
      <c r="A122" s="99"/>
      <c r="B122" s="99"/>
      <c r="C122" s="99"/>
      <c r="D122" s="155"/>
      <c r="E122" s="99"/>
      <c r="F122" s="99"/>
      <c r="G122" s="155"/>
      <c r="H122" s="157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157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</row>
    <row r="123" spans="1:71" x14ac:dyDescent="0.2">
      <c r="A123" s="99"/>
      <c r="B123" s="99"/>
      <c r="C123" s="99"/>
      <c r="D123" s="155"/>
      <c r="E123" s="99"/>
      <c r="F123" s="99"/>
      <c r="G123" s="155"/>
      <c r="H123" s="157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157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</row>
    <row r="124" spans="1:71" x14ac:dyDescent="0.2">
      <c r="A124" s="99"/>
      <c r="B124" s="99"/>
      <c r="C124" s="99"/>
      <c r="D124" s="155"/>
      <c r="E124" s="99"/>
      <c r="F124" s="99"/>
      <c r="G124" s="155"/>
      <c r="H124" s="157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157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</row>
    <row r="125" spans="1:71" x14ac:dyDescent="0.2">
      <c r="A125" s="99"/>
      <c r="B125" s="99"/>
      <c r="C125" s="99"/>
      <c r="D125" s="155"/>
      <c r="E125" s="99"/>
      <c r="F125" s="99"/>
      <c r="G125" s="155"/>
      <c r="H125" s="157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157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</row>
    <row r="126" spans="1:71" x14ac:dyDescent="0.2">
      <c r="A126" s="99"/>
      <c r="B126" s="99"/>
      <c r="C126" s="99"/>
      <c r="D126" s="155"/>
      <c r="E126" s="99"/>
      <c r="F126" s="99"/>
      <c r="G126" s="155"/>
      <c r="H126" s="157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157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</row>
    <row r="127" spans="1:71" x14ac:dyDescent="0.2">
      <c r="A127" s="99"/>
      <c r="B127" s="99"/>
      <c r="C127" s="99"/>
      <c r="D127" s="155"/>
      <c r="E127" s="99"/>
      <c r="F127" s="99"/>
      <c r="G127" s="155"/>
      <c r="H127" s="157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157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</row>
    <row r="128" spans="1:71" x14ac:dyDescent="0.2">
      <c r="A128" s="99"/>
      <c r="B128" s="99"/>
      <c r="C128" s="99"/>
      <c r="D128" s="155"/>
      <c r="E128" s="99"/>
      <c r="F128" s="99"/>
      <c r="G128" s="155"/>
      <c r="H128" s="157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157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</row>
    <row r="129" spans="1:71" x14ac:dyDescent="0.2">
      <c r="A129" s="99"/>
      <c r="B129" s="99"/>
      <c r="C129" s="99"/>
      <c r="D129" s="155"/>
      <c r="E129" s="99"/>
      <c r="F129" s="99"/>
      <c r="G129" s="155"/>
      <c r="H129" s="157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157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</row>
    <row r="130" spans="1:71" x14ac:dyDescent="0.2">
      <c r="A130" s="99"/>
      <c r="B130" s="99"/>
      <c r="C130" s="99"/>
      <c r="D130" s="155"/>
      <c r="E130" s="99"/>
      <c r="F130" s="99"/>
      <c r="G130" s="155"/>
      <c r="H130" s="157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157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</row>
    <row r="131" spans="1:71" x14ac:dyDescent="0.2">
      <c r="A131" s="99"/>
      <c r="B131" s="99"/>
      <c r="C131" s="99"/>
      <c r="D131" s="155"/>
      <c r="E131" s="99"/>
      <c r="F131" s="99"/>
      <c r="G131" s="155"/>
      <c r="H131" s="157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157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</row>
    <row r="132" spans="1:71" x14ac:dyDescent="0.2">
      <c r="A132" s="99"/>
      <c r="B132" s="99"/>
      <c r="C132" s="99"/>
      <c r="D132" s="155"/>
      <c r="E132" s="99"/>
      <c r="F132" s="99"/>
      <c r="G132" s="155"/>
      <c r="H132" s="157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157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</row>
    <row r="133" spans="1:71" x14ac:dyDescent="0.2">
      <c r="A133" s="99"/>
      <c r="B133" s="99"/>
      <c r="C133" s="99"/>
      <c r="D133" s="155"/>
      <c r="E133" s="99"/>
      <c r="F133" s="99"/>
      <c r="G133" s="155"/>
      <c r="H133" s="157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157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</row>
    <row r="134" spans="1:71" x14ac:dyDescent="0.2">
      <c r="A134" s="99"/>
      <c r="B134" s="99"/>
      <c r="C134" s="99"/>
      <c r="D134" s="155"/>
      <c r="E134" s="99"/>
      <c r="F134" s="99"/>
      <c r="G134" s="155"/>
      <c r="H134" s="157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157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</row>
    <row r="135" spans="1:71" x14ac:dyDescent="0.2">
      <c r="A135" s="99"/>
      <c r="B135" s="99"/>
      <c r="C135" s="99"/>
      <c r="D135" s="155"/>
      <c r="E135" s="99"/>
      <c r="F135" s="99"/>
      <c r="G135" s="155"/>
      <c r="H135" s="157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157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</row>
    <row r="136" spans="1:71" x14ac:dyDescent="0.2">
      <c r="A136" s="99"/>
      <c r="B136" s="99"/>
      <c r="C136" s="99"/>
      <c r="D136" s="155"/>
      <c r="E136" s="99"/>
      <c r="F136" s="99"/>
      <c r="G136" s="155"/>
      <c r="H136" s="157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157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</row>
    <row r="137" spans="1:71" x14ac:dyDescent="0.2">
      <c r="A137" s="99"/>
      <c r="B137" s="99"/>
      <c r="C137" s="99"/>
      <c r="D137" s="155"/>
      <c r="E137" s="99"/>
      <c r="F137" s="99"/>
      <c r="G137" s="155"/>
      <c r="H137" s="157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157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</row>
    <row r="138" spans="1:71" x14ac:dyDescent="0.2">
      <c r="A138" s="99"/>
      <c r="B138" s="99"/>
      <c r="C138" s="99"/>
      <c r="D138" s="155"/>
      <c r="E138" s="99"/>
      <c r="F138" s="99"/>
      <c r="G138" s="155"/>
      <c r="H138" s="157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157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</row>
    <row r="139" spans="1:71" x14ac:dyDescent="0.2">
      <c r="A139" s="99"/>
      <c r="B139" s="99"/>
      <c r="C139" s="99"/>
      <c r="D139" s="155"/>
      <c r="E139" s="99"/>
      <c r="F139" s="99"/>
      <c r="G139" s="155"/>
      <c r="H139" s="157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157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</row>
    <row r="140" spans="1:71" x14ac:dyDescent="0.2">
      <c r="A140" s="99"/>
      <c r="B140" s="99"/>
      <c r="C140" s="99"/>
      <c r="D140" s="155"/>
      <c r="E140" s="99"/>
      <c r="F140" s="99"/>
      <c r="G140" s="155"/>
      <c r="H140" s="157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157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</row>
    <row r="141" spans="1:71" x14ac:dyDescent="0.2">
      <c r="A141" s="99"/>
      <c r="B141" s="99"/>
      <c r="C141" s="99"/>
      <c r="D141" s="155"/>
      <c r="E141" s="99"/>
      <c r="F141" s="99"/>
      <c r="G141" s="155"/>
      <c r="H141" s="157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157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</row>
    <row r="142" spans="1:71" x14ac:dyDescent="0.2">
      <c r="A142" s="99"/>
      <c r="B142" s="99"/>
      <c r="C142" s="99"/>
      <c r="D142" s="155"/>
      <c r="E142" s="99"/>
      <c r="F142" s="99"/>
      <c r="G142" s="155"/>
      <c r="H142" s="157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157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</row>
    <row r="143" spans="1:71" x14ac:dyDescent="0.2">
      <c r="A143" s="99"/>
      <c r="B143" s="99"/>
      <c r="C143" s="99"/>
      <c r="D143" s="155"/>
      <c r="E143" s="99"/>
      <c r="F143" s="99"/>
      <c r="G143" s="155"/>
      <c r="H143" s="15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157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</row>
    <row r="144" spans="1:71" x14ac:dyDescent="0.2">
      <c r="A144" s="99"/>
      <c r="B144" s="99"/>
      <c r="C144" s="99"/>
      <c r="D144" s="155"/>
      <c r="E144" s="99"/>
      <c r="F144" s="99"/>
      <c r="G144" s="155"/>
      <c r="H144" s="157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157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</row>
    <row r="145" spans="1:71" x14ac:dyDescent="0.2">
      <c r="A145" s="99"/>
      <c r="B145" s="99"/>
      <c r="C145" s="99"/>
      <c r="D145" s="155"/>
      <c r="E145" s="99"/>
      <c r="F145" s="99"/>
      <c r="G145" s="155"/>
      <c r="H145" s="157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157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</row>
    <row r="146" spans="1:71" x14ac:dyDescent="0.2">
      <c r="A146" s="99"/>
      <c r="B146" s="99"/>
      <c r="C146" s="99"/>
      <c r="D146" s="155"/>
      <c r="E146" s="99"/>
      <c r="F146" s="99"/>
      <c r="G146" s="155"/>
      <c r="H146" s="157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157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</row>
    <row r="147" spans="1:71" x14ac:dyDescent="0.2">
      <c r="A147" s="99"/>
      <c r="B147" s="99"/>
      <c r="C147" s="99"/>
      <c r="D147" s="155"/>
      <c r="E147" s="99"/>
      <c r="F147" s="99"/>
      <c r="G147" s="155"/>
      <c r="H147" s="15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157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</row>
    <row r="148" spans="1:71" x14ac:dyDescent="0.2">
      <c r="A148" s="99"/>
      <c r="B148" s="99"/>
      <c r="C148" s="99"/>
      <c r="D148" s="155"/>
      <c r="E148" s="99"/>
      <c r="F148" s="99"/>
      <c r="G148" s="155"/>
      <c r="H148" s="157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157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</row>
    <row r="149" spans="1:71" x14ac:dyDescent="0.2">
      <c r="A149" s="99"/>
      <c r="B149" s="99"/>
      <c r="C149" s="99"/>
      <c r="D149" s="155"/>
      <c r="E149" s="99"/>
      <c r="F149" s="99"/>
      <c r="G149" s="155"/>
      <c r="H149" s="157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157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</row>
    <row r="150" spans="1:71" x14ac:dyDescent="0.2">
      <c r="A150" s="99"/>
      <c r="B150" s="99"/>
      <c r="C150" s="99"/>
      <c r="D150" s="155"/>
      <c r="E150" s="99"/>
      <c r="F150" s="99"/>
      <c r="G150" s="155"/>
      <c r="H150" s="157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157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</row>
    <row r="151" spans="1:71" x14ac:dyDescent="0.2">
      <c r="A151" s="99"/>
      <c r="B151" s="99"/>
      <c r="C151" s="99"/>
      <c r="D151" s="155"/>
      <c r="E151" s="99"/>
      <c r="F151" s="99"/>
      <c r="G151" s="155"/>
      <c r="H151" s="157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157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</row>
    <row r="152" spans="1:71" x14ac:dyDescent="0.2">
      <c r="A152" s="99"/>
      <c r="B152" s="99"/>
      <c r="C152" s="99"/>
      <c r="D152" s="155"/>
      <c r="E152" s="99"/>
      <c r="F152" s="99"/>
      <c r="G152" s="155"/>
      <c r="H152" s="157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157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</row>
    <row r="153" spans="1:71" x14ac:dyDescent="0.2">
      <c r="A153" s="99"/>
      <c r="B153" s="99"/>
      <c r="C153" s="99"/>
      <c r="D153" s="155"/>
      <c r="E153" s="99"/>
      <c r="F153" s="99"/>
      <c r="G153" s="155"/>
      <c r="H153" s="157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157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</row>
    <row r="154" spans="1:71" x14ac:dyDescent="0.2">
      <c r="A154" s="99"/>
      <c r="B154" s="99"/>
      <c r="C154" s="99"/>
      <c r="D154" s="155"/>
      <c r="E154" s="99"/>
      <c r="F154" s="99"/>
      <c r="G154" s="155"/>
      <c r="H154" s="157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157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</row>
    <row r="155" spans="1:71" x14ac:dyDescent="0.2">
      <c r="A155" s="99"/>
      <c r="B155" s="99"/>
      <c r="C155" s="99"/>
      <c r="D155" s="155"/>
      <c r="E155" s="99"/>
      <c r="F155" s="99"/>
      <c r="G155" s="155"/>
      <c r="H155" s="157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157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</row>
    <row r="156" spans="1:71" x14ac:dyDescent="0.2">
      <c r="A156" s="99"/>
      <c r="B156" s="99"/>
      <c r="C156" s="99"/>
      <c r="D156" s="155"/>
      <c r="E156" s="99"/>
      <c r="F156" s="99"/>
      <c r="G156" s="155"/>
      <c r="H156" s="157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157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</row>
    <row r="157" spans="1:71" x14ac:dyDescent="0.2">
      <c r="A157" s="99"/>
      <c r="B157" s="99"/>
      <c r="C157" s="99"/>
      <c r="D157" s="155"/>
      <c r="E157" s="99"/>
      <c r="F157" s="99"/>
      <c r="G157" s="155"/>
      <c r="H157" s="157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157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</row>
    <row r="158" spans="1:71" x14ac:dyDescent="0.2">
      <c r="A158" s="99"/>
      <c r="B158" s="99"/>
      <c r="C158" s="99"/>
      <c r="D158" s="155"/>
      <c r="E158" s="99"/>
      <c r="F158" s="99"/>
      <c r="G158" s="155"/>
      <c r="H158" s="157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157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</row>
    <row r="159" spans="1:71" x14ac:dyDescent="0.2">
      <c r="A159" s="99"/>
      <c r="B159" s="99"/>
      <c r="C159" s="99"/>
      <c r="D159" s="155"/>
      <c r="E159" s="99"/>
      <c r="F159" s="99"/>
      <c r="G159" s="155"/>
      <c r="H159" s="157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157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</row>
    <row r="160" spans="1:71" x14ac:dyDescent="0.2">
      <c r="A160" s="99"/>
      <c r="B160" s="99"/>
      <c r="C160" s="99"/>
      <c r="D160" s="155"/>
      <c r="E160" s="99"/>
      <c r="F160" s="99"/>
      <c r="G160" s="155"/>
      <c r="H160" s="157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157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</row>
    <row r="161" spans="1:71" x14ac:dyDescent="0.2">
      <c r="A161" s="99"/>
      <c r="B161" s="99"/>
      <c r="C161" s="99"/>
      <c r="D161" s="155"/>
      <c r="E161" s="99"/>
      <c r="F161" s="99"/>
      <c r="G161" s="155"/>
      <c r="H161" s="157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157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</row>
    <row r="162" spans="1:71" x14ac:dyDescent="0.2">
      <c r="A162" s="99"/>
      <c r="B162" s="99"/>
      <c r="C162" s="99"/>
      <c r="D162" s="155"/>
      <c r="E162" s="99"/>
      <c r="F162" s="99"/>
      <c r="G162" s="155"/>
      <c r="H162" s="157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157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</row>
    <row r="163" spans="1:71" x14ac:dyDescent="0.2">
      <c r="A163" s="99"/>
      <c r="B163" s="99"/>
      <c r="C163" s="99"/>
      <c r="D163" s="155"/>
      <c r="E163" s="99"/>
      <c r="F163" s="99"/>
      <c r="G163" s="155"/>
      <c r="H163" s="157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157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</row>
    <row r="164" spans="1:71" x14ac:dyDescent="0.2">
      <c r="A164" s="99"/>
      <c r="B164" s="99"/>
      <c r="C164" s="99"/>
      <c r="D164" s="155"/>
      <c r="E164" s="99"/>
      <c r="F164" s="99"/>
      <c r="G164" s="155"/>
      <c r="H164" s="157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157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</row>
    <row r="165" spans="1:71" x14ac:dyDescent="0.2">
      <c r="A165" s="99"/>
      <c r="B165" s="99"/>
      <c r="C165" s="99"/>
      <c r="D165" s="155"/>
      <c r="E165" s="99"/>
      <c r="F165" s="99"/>
      <c r="G165" s="155"/>
      <c r="H165" s="157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157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</row>
    <row r="166" spans="1:71" x14ac:dyDescent="0.2">
      <c r="A166" s="99"/>
      <c r="B166" s="99"/>
      <c r="C166" s="99"/>
      <c r="D166" s="155"/>
      <c r="E166" s="99"/>
      <c r="F166" s="99"/>
      <c r="G166" s="155"/>
      <c r="H166" s="157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157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</row>
    <row r="167" spans="1:71" x14ac:dyDescent="0.2">
      <c r="A167" s="99"/>
      <c r="B167" s="99"/>
      <c r="C167" s="99"/>
      <c r="D167" s="155"/>
      <c r="E167" s="99"/>
      <c r="F167" s="99"/>
      <c r="G167" s="155"/>
      <c r="H167" s="157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157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</row>
    <row r="168" spans="1:71" x14ac:dyDescent="0.2">
      <c r="A168" s="99"/>
      <c r="B168" s="99"/>
      <c r="C168" s="99"/>
      <c r="D168" s="155"/>
      <c r="E168" s="99"/>
      <c r="F168" s="99"/>
      <c r="G168" s="155"/>
      <c r="H168" s="157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157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</row>
    <row r="169" spans="1:71" x14ac:dyDescent="0.2">
      <c r="A169" s="99"/>
      <c r="B169" s="99"/>
      <c r="C169" s="99"/>
      <c r="D169" s="155"/>
      <c r="E169" s="99"/>
      <c r="F169" s="99"/>
      <c r="G169" s="155"/>
      <c r="H169" s="157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157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</row>
    <row r="170" spans="1:71" x14ac:dyDescent="0.2">
      <c r="A170" s="99"/>
      <c r="B170" s="99"/>
      <c r="C170" s="99"/>
      <c r="D170" s="155"/>
      <c r="E170" s="99"/>
      <c r="F170" s="99"/>
      <c r="G170" s="155"/>
      <c r="H170" s="157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157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</row>
    <row r="171" spans="1:71" x14ac:dyDescent="0.2">
      <c r="A171" s="99"/>
      <c r="B171" s="99"/>
      <c r="C171" s="99"/>
      <c r="D171" s="155"/>
      <c r="E171" s="99"/>
      <c r="F171" s="99"/>
      <c r="G171" s="155"/>
      <c r="H171" s="157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157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</row>
    <row r="172" spans="1:71" x14ac:dyDescent="0.2">
      <c r="A172" s="99"/>
      <c r="B172" s="99"/>
      <c r="C172" s="99"/>
      <c r="D172" s="155"/>
      <c r="E172" s="99"/>
      <c r="F172" s="99"/>
      <c r="G172" s="155"/>
      <c r="H172" s="157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157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</row>
    <row r="173" spans="1:71" x14ac:dyDescent="0.2">
      <c r="A173" s="99"/>
      <c r="B173" s="99"/>
      <c r="C173" s="99"/>
      <c r="D173" s="155"/>
      <c r="E173" s="99"/>
      <c r="F173" s="99"/>
      <c r="G173" s="155"/>
      <c r="H173" s="157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157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</row>
    <row r="174" spans="1:71" x14ac:dyDescent="0.2">
      <c r="A174" s="99"/>
      <c r="B174" s="99"/>
      <c r="C174" s="99"/>
      <c r="D174" s="155"/>
      <c r="E174" s="99"/>
      <c r="F174" s="99"/>
      <c r="G174" s="155"/>
      <c r="H174" s="157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157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</row>
    <row r="175" spans="1:71" x14ac:dyDescent="0.2">
      <c r="A175" s="99"/>
      <c r="B175" s="99"/>
      <c r="C175" s="99"/>
      <c r="D175" s="155"/>
      <c r="E175" s="99"/>
      <c r="F175" s="99"/>
      <c r="G175" s="155"/>
      <c r="H175" s="157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157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</row>
    <row r="176" spans="1:71" x14ac:dyDescent="0.2">
      <c r="A176" s="99"/>
      <c r="B176" s="99"/>
      <c r="C176" s="99"/>
      <c r="D176" s="155"/>
      <c r="E176" s="99"/>
      <c r="F176" s="99"/>
      <c r="G176" s="155"/>
      <c r="H176" s="157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157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</row>
    <row r="177" spans="1:71" x14ac:dyDescent="0.2">
      <c r="A177" s="99"/>
      <c r="B177" s="99"/>
      <c r="C177" s="99"/>
      <c r="D177" s="155"/>
      <c r="E177" s="99"/>
      <c r="F177" s="99"/>
      <c r="G177" s="155"/>
      <c r="H177" s="157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157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</row>
    <row r="178" spans="1:71" x14ac:dyDescent="0.2">
      <c r="A178" s="99"/>
      <c r="B178" s="99"/>
      <c r="C178" s="99"/>
      <c r="D178" s="155"/>
      <c r="E178" s="99"/>
      <c r="F178" s="99"/>
      <c r="G178" s="155"/>
      <c r="H178" s="157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157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</row>
    <row r="179" spans="1:71" x14ac:dyDescent="0.2">
      <c r="A179" s="99"/>
      <c r="B179" s="99"/>
      <c r="C179" s="99"/>
      <c r="D179" s="155"/>
      <c r="E179" s="99"/>
      <c r="F179" s="99"/>
      <c r="G179" s="155"/>
      <c r="H179" s="157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157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</row>
    <row r="180" spans="1:71" x14ac:dyDescent="0.2">
      <c r="A180" s="99"/>
      <c r="B180" s="99"/>
      <c r="C180" s="99"/>
      <c r="D180" s="155"/>
      <c r="E180" s="99"/>
      <c r="F180" s="99"/>
      <c r="G180" s="155"/>
      <c r="H180" s="157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157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</row>
    <row r="181" spans="1:71" x14ac:dyDescent="0.2">
      <c r="A181" s="99"/>
      <c r="B181" s="99"/>
      <c r="C181" s="99"/>
      <c r="D181" s="155"/>
      <c r="E181" s="99"/>
      <c r="F181" s="99"/>
      <c r="G181" s="155"/>
      <c r="H181" s="157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157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</row>
    <row r="182" spans="1:71" x14ac:dyDescent="0.2">
      <c r="A182" s="99"/>
      <c r="B182" s="99"/>
      <c r="C182" s="99"/>
      <c r="D182" s="155"/>
      <c r="E182" s="99"/>
      <c r="F182" s="99"/>
      <c r="G182" s="155"/>
      <c r="H182" s="157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157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</row>
    <row r="183" spans="1:71" x14ac:dyDescent="0.2">
      <c r="A183" s="99"/>
      <c r="B183" s="99"/>
      <c r="C183" s="99"/>
      <c r="D183" s="155"/>
      <c r="E183" s="99"/>
      <c r="F183" s="99"/>
      <c r="G183" s="155"/>
      <c r="H183" s="157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157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</row>
    <row r="184" spans="1:71" x14ac:dyDescent="0.2">
      <c r="A184" s="99"/>
      <c r="B184" s="99"/>
      <c r="C184" s="99"/>
      <c r="D184" s="155"/>
      <c r="E184" s="99"/>
      <c r="F184" s="99"/>
      <c r="G184" s="155"/>
      <c r="H184" s="157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157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</row>
    <row r="185" spans="1:71" x14ac:dyDescent="0.2">
      <c r="A185" s="99"/>
      <c r="B185" s="99"/>
      <c r="C185" s="99"/>
      <c r="D185" s="155"/>
      <c r="E185" s="99"/>
      <c r="F185" s="99"/>
      <c r="G185" s="155"/>
      <c r="H185" s="157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157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</row>
    <row r="186" spans="1:71" x14ac:dyDescent="0.2">
      <c r="A186" s="99"/>
      <c r="B186" s="99"/>
      <c r="C186" s="99"/>
      <c r="D186" s="155"/>
      <c r="E186" s="99"/>
      <c r="F186" s="99"/>
      <c r="G186" s="155"/>
      <c r="H186" s="157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157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</row>
    <row r="187" spans="1:71" x14ac:dyDescent="0.2">
      <c r="A187" s="99"/>
      <c r="B187" s="99"/>
      <c r="C187" s="99"/>
      <c r="D187" s="155"/>
      <c r="E187" s="99"/>
      <c r="F187" s="99"/>
      <c r="G187" s="155"/>
      <c r="H187" s="157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157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</row>
    <row r="188" spans="1:71" x14ac:dyDescent="0.2">
      <c r="A188" s="99"/>
      <c r="B188" s="99"/>
      <c r="C188" s="99"/>
      <c r="D188" s="155"/>
      <c r="E188" s="99"/>
      <c r="F188" s="99"/>
      <c r="G188" s="155"/>
      <c r="H188" s="157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157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</row>
    <row r="189" spans="1:71" x14ac:dyDescent="0.2">
      <c r="A189" s="99"/>
      <c r="B189" s="99"/>
      <c r="C189" s="99"/>
      <c r="D189" s="155"/>
      <c r="E189" s="99"/>
      <c r="F189" s="99"/>
      <c r="G189" s="155"/>
      <c r="H189" s="157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157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</row>
    <row r="190" spans="1:71" x14ac:dyDescent="0.2">
      <c r="A190" s="99"/>
      <c r="B190" s="99"/>
      <c r="C190" s="99"/>
      <c r="D190" s="155"/>
      <c r="E190" s="99"/>
      <c r="F190" s="99"/>
      <c r="G190" s="155"/>
      <c r="H190" s="157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157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</row>
    <row r="191" spans="1:71" x14ac:dyDescent="0.2">
      <c r="A191" s="99"/>
      <c r="B191" s="99"/>
      <c r="C191" s="99"/>
      <c r="D191" s="155"/>
      <c r="E191" s="99"/>
      <c r="F191" s="99"/>
      <c r="G191" s="155"/>
      <c r="H191" s="157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157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</row>
    <row r="192" spans="1:71" x14ac:dyDescent="0.2">
      <c r="A192" s="99"/>
      <c r="B192" s="99"/>
      <c r="C192" s="99"/>
      <c r="D192" s="155"/>
      <c r="E192" s="99"/>
      <c r="F192" s="99"/>
      <c r="G192" s="155"/>
      <c r="H192" s="157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157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</row>
    <row r="193" spans="1:71" x14ac:dyDescent="0.2">
      <c r="A193" s="99"/>
      <c r="B193" s="99"/>
      <c r="C193" s="99"/>
      <c r="D193" s="155"/>
      <c r="E193" s="99"/>
      <c r="F193" s="99"/>
      <c r="G193" s="155"/>
      <c r="H193" s="157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157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</row>
    <row r="194" spans="1:71" x14ac:dyDescent="0.2">
      <c r="A194" s="99"/>
      <c r="B194" s="99"/>
      <c r="C194" s="99"/>
      <c r="D194" s="155"/>
      <c r="E194" s="99"/>
      <c r="F194" s="99"/>
      <c r="G194" s="155"/>
      <c r="H194" s="157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157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</row>
    <row r="195" spans="1:71" x14ac:dyDescent="0.2">
      <c r="A195" s="99"/>
      <c r="B195" s="99"/>
      <c r="C195" s="99"/>
      <c r="D195" s="155"/>
      <c r="E195" s="99"/>
      <c r="F195" s="99"/>
      <c r="G195" s="155"/>
      <c r="H195" s="157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157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</row>
    <row r="196" spans="1:71" x14ac:dyDescent="0.2">
      <c r="A196" s="99"/>
      <c r="B196" s="99"/>
      <c r="C196" s="99"/>
      <c r="D196" s="155"/>
      <c r="E196" s="99"/>
      <c r="F196" s="99"/>
      <c r="G196" s="155"/>
      <c r="H196" s="157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157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</row>
    <row r="197" spans="1:71" x14ac:dyDescent="0.2">
      <c r="A197" s="99"/>
      <c r="B197" s="99"/>
      <c r="C197" s="99"/>
      <c r="D197" s="155"/>
      <c r="E197" s="99"/>
      <c r="F197" s="99"/>
      <c r="G197" s="155"/>
      <c r="H197" s="157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157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</row>
    <row r="198" spans="1:71" x14ac:dyDescent="0.2">
      <c r="A198" s="99"/>
      <c r="B198" s="99"/>
      <c r="C198" s="99"/>
      <c r="D198" s="155"/>
      <c r="E198" s="99"/>
      <c r="F198" s="99"/>
      <c r="G198" s="155"/>
      <c r="H198" s="157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157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</row>
    <row r="199" spans="1:71" x14ac:dyDescent="0.2">
      <c r="A199" s="99"/>
      <c r="B199" s="99"/>
      <c r="C199" s="99"/>
      <c r="D199" s="155"/>
      <c r="E199" s="99"/>
      <c r="F199" s="99"/>
      <c r="G199" s="155"/>
      <c r="H199" s="157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157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</row>
    <row r="200" spans="1:71" x14ac:dyDescent="0.2">
      <c r="A200" s="99"/>
      <c r="B200" s="99"/>
      <c r="C200" s="99"/>
      <c r="D200" s="155"/>
      <c r="E200" s="99"/>
      <c r="F200" s="99"/>
      <c r="G200" s="155"/>
      <c r="H200" s="157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157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</row>
    <row r="201" spans="1:71" x14ac:dyDescent="0.2">
      <c r="A201" s="99"/>
      <c r="B201" s="99"/>
      <c r="C201" s="99"/>
      <c r="D201" s="155"/>
      <c r="E201" s="99"/>
      <c r="F201" s="99"/>
      <c r="G201" s="155"/>
      <c r="H201" s="157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157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</row>
    <row r="202" spans="1:71" x14ac:dyDescent="0.2">
      <c r="A202" s="99"/>
      <c r="B202" s="99"/>
      <c r="C202" s="99"/>
      <c r="D202" s="155"/>
      <c r="E202" s="99"/>
      <c r="F202" s="99"/>
      <c r="G202" s="155"/>
      <c r="H202" s="157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157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</row>
    <row r="203" spans="1:71" x14ac:dyDescent="0.2">
      <c r="A203" s="99"/>
      <c r="B203" s="99"/>
      <c r="C203" s="99"/>
      <c r="D203" s="155"/>
      <c r="E203" s="99"/>
      <c r="F203" s="99"/>
      <c r="G203" s="155"/>
      <c r="H203" s="157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157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</row>
    <row r="204" spans="1:71" x14ac:dyDescent="0.2">
      <c r="A204" s="99"/>
      <c r="B204" s="99"/>
      <c r="C204" s="99"/>
      <c r="D204" s="155"/>
      <c r="E204" s="99"/>
      <c r="F204" s="99"/>
      <c r="G204" s="155"/>
      <c r="H204" s="157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157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</row>
    <row r="205" spans="1:71" x14ac:dyDescent="0.2">
      <c r="A205" s="99"/>
      <c r="B205" s="99"/>
      <c r="C205" s="99"/>
      <c r="D205" s="155"/>
      <c r="E205" s="99"/>
      <c r="F205" s="99"/>
      <c r="G205" s="155"/>
      <c r="H205" s="157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157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</row>
    <row r="206" spans="1:71" x14ac:dyDescent="0.2">
      <c r="A206" s="99"/>
      <c r="B206" s="99"/>
      <c r="C206" s="99"/>
      <c r="D206" s="155"/>
      <c r="E206" s="99"/>
      <c r="F206" s="99"/>
      <c r="G206" s="155"/>
      <c r="H206" s="157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157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</row>
    <row r="207" spans="1:71" x14ac:dyDescent="0.2">
      <c r="A207" s="99"/>
      <c r="B207" s="99"/>
      <c r="C207" s="99"/>
      <c r="D207" s="155"/>
      <c r="E207" s="99"/>
      <c r="F207" s="99"/>
      <c r="G207" s="155"/>
      <c r="H207" s="157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157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</row>
    <row r="208" spans="1:71" x14ac:dyDescent="0.2">
      <c r="A208" s="99"/>
      <c r="B208" s="99"/>
      <c r="C208" s="99"/>
      <c r="D208" s="155"/>
      <c r="E208" s="99"/>
      <c r="F208" s="99"/>
      <c r="G208" s="155"/>
      <c r="H208" s="157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157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</row>
    <row r="209" spans="1:71" x14ac:dyDescent="0.2">
      <c r="A209" s="99"/>
      <c r="B209" s="99"/>
      <c r="C209" s="99"/>
      <c r="D209" s="155"/>
      <c r="E209" s="99"/>
      <c r="F209" s="99"/>
      <c r="G209" s="155"/>
      <c r="H209" s="157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157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</row>
    <row r="210" spans="1:71" x14ac:dyDescent="0.2">
      <c r="A210" s="99"/>
      <c r="B210" s="99"/>
      <c r="C210" s="99"/>
      <c r="D210" s="155"/>
      <c r="E210" s="99"/>
      <c r="F210" s="99"/>
      <c r="G210" s="155"/>
      <c r="H210" s="157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157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</row>
    <row r="211" spans="1:71" x14ac:dyDescent="0.2">
      <c r="A211" s="99"/>
      <c r="B211" s="99"/>
      <c r="C211" s="99"/>
      <c r="D211" s="155"/>
      <c r="E211" s="99"/>
      <c r="F211" s="99"/>
      <c r="G211" s="155"/>
      <c r="H211" s="157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157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</row>
    <row r="212" spans="1:71" x14ac:dyDescent="0.2">
      <c r="A212" s="99"/>
      <c r="B212" s="99"/>
      <c r="C212" s="99"/>
      <c r="D212" s="155"/>
      <c r="E212" s="99"/>
      <c r="F212" s="99"/>
      <c r="G212" s="155"/>
      <c r="H212" s="157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157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</row>
    <row r="213" spans="1:71" x14ac:dyDescent="0.2">
      <c r="A213" s="99"/>
      <c r="B213" s="99"/>
      <c r="C213" s="99"/>
      <c r="D213" s="155"/>
      <c r="E213" s="99"/>
      <c r="F213" s="99"/>
      <c r="G213" s="155"/>
      <c r="H213" s="157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157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</row>
    <row r="214" spans="1:71" x14ac:dyDescent="0.2">
      <c r="A214" s="99"/>
      <c r="B214" s="99"/>
      <c r="C214" s="99"/>
      <c r="D214" s="155"/>
      <c r="E214" s="99"/>
      <c r="F214" s="99"/>
      <c r="G214" s="155"/>
      <c r="H214" s="157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157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</row>
    <row r="215" spans="1:71" x14ac:dyDescent="0.2">
      <c r="A215" s="99"/>
      <c r="B215" s="99"/>
      <c r="C215" s="99"/>
      <c r="D215" s="155"/>
      <c r="E215" s="99"/>
      <c r="F215" s="99"/>
      <c r="G215" s="155"/>
      <c r="H215" s="157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157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</row>
    <row r="216" spans="1:71" x14ac:dyDescent="0.2">
      <c r="A216" s="99"/>
      <c r="B216" s="99"/>
      <c r="C216" s="99"/>
      <c r="D216" s="155"/>
      <c r="E216" s="99"/>
      <c r="F216" s="99"/>
      <c r="G216" s="155"/>
      <c r="H216" s="157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157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</row>
    <row r="217" spans="1:71" x14ac:dyDescent="0.2">
      <c r="A217" s="99"/>
      <c r="B217" s="99"/>
      <c r="C217" s="99"/>
      <c r="D217" s="155"/>
      <c r="E217" s="99"/>
      <c r="F217" s="99"/>
      <c r="G217" s="155"/>
      <c r="H217" s="157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157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</row>
    <row r="218" spans="1:71" x14ac:dyDescent="0.2">
      <c r="A218" s="99"/>
      <c r="B218" s="99"/>
      <c r="C218" s="99"/>
      <c r="D218" s="155"/>
      <c r="E218" s="99"/>
      <c r="F218" s="99"/>
      <c r="G218" s="155"/>
      <c r="H218" s="157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157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</row>
    <row r="219" spans="1:71" x14ac:dyDescent="0.2">
      <c r="A219" s="99"/>
      <c r="B219" s="99"/>
      <c r="C219" s="99"/>
      <c r="D219" s="155"/>
      <c r="E219" s="99"/>
      <c r="F219" s="99"/>
      <c r="G219" s="155"/>
      <c r="H219" s="157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157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</row>
    <row r="220" spans="1:71" x14ac:dyDescent="0.2">
      <c r="A220" s="99"/>
      <c r="B220" s="99"/>
      <c r="C220" s="99"/>
      <c r="D220" s="155"/>
      <c r="E220" s="99"/>
      <c r="F220" s="99"/>
      <c r="G220" s="155"/>
      <c r="H220" s="157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157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</row>
    <row r="221" spans="1:71" x14ac:dyDescent="0.2">
      <c r="A221" s="99"/>
      <c r="B221" s="99"/>
      <c r="C221" s="99"/>
      <c r="D221" s="155"/>
      <c r="E221" s="99"/>
      <c r="F221" s="99"/>
      <c r="G221" s="155"/>
      <c r="H221" s="157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157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</row>
    <row r="222" spans="1:71" x14ac:dyDescent="0.2">
      <c r="A222" s="99"/>
      <c r="B222" s="99"/>
      <c r="C222" s="99"/>
      <c r="D222" s="155"/>
      <c r="E222" s="99"/>
      <c r="F222" s="99"/>
      <c r="G222" s="155"/>
      <c r="H222" s="157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157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</row>
    <row r="223" spans="1:71" x14ac:dyDescent="0.2">
      <c r="A223" s="99"/>
      <c r="B223" s="99"/>
      <c r="C223" s="99"/>
      <c r="D223" s="155"/>
      <c r="E223" s="99"/>
      <c r="F223" s="99"/>
      <c r="G223" s="155"/>
      <c r="H223" s="157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157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</row>
    <row r="224" spans="1:71" x14ac:dyDescent="0.2">
      <c r="A224" s="99"/>
      <c r="B224" s="99"/>
      <c r="C224" s="99"/>
      <c r="D224" s="155"/>
      <c r="E224" s="99"/>
      <c r="F224" s="99"/>
      <c r="G224" s="155"/>
      <c r="H224" s="157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157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</row>
    <row r="225" spans="1:71" x14ac:dyDescent="0.2">
      <c r="A225" s="99"/>
      <c r="B225" s="99"/>
      <c r="C225" s="99"/>
      <c r="D225" s="155"/>
      <c r="E225" s="99"/>
      <c r="F225" s="99"/>
      <c r="G225" s="155"/>
      <c r="H225" s="157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157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</row>
    <row r="226" spans="1:71" x14ac:dyDescent="0.2">
      <c r="A226" s="99"/>
      <c r="B226" s="99"/>
      <c r="C226" s="99"/>
      <c r="D226" s="155"/>
      <c r="E226" s="99"/>
      <c r="F226" s="99"/>
      <c r="G226" s="155"/>
      <c r="H226" s="157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157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</row>
    <row r="227" spans="1:71" x14ac:dyDescent="0.2">
      <c r="A227" s="99"/>
      <c r="B227" s="99"/>
      <c r="C227" s="99"/>
      <c r="D227" s="155"/>
      <c r="E227" s="99"/>
      <c r="F227" s="99"/>
      <c r="G227" s="155"/>
      <c r="H227" s="157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157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</row>
    <row r="228" spans="1:71" x14ac:dyDescent="0.2">
      <c r="A228" s="99"/>
      <c r="B228" s="99"/>
      <c r="C228" s="99"/>
      <c r="D228" s="155"/>
      <c r="E228" s="99"/>
      <c r="F228" s="99"/>
      <c r="G228" s="155"/>
      <c r="H228" s="157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157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</row>
    <row r="229" spans="1:71" x14ac:dyDescent="0.2">
      <c r="A229" s="99"/>
      <c r="B229" s="99"/>
      <c r="C229" s="99"/>
      <c r="D229" s="155"/>
      <c r="E229" s="99"/>
      <c r="F229" s="99"/>
      <c r="G229" s="155"/>
      <c r="H229" s="157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157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</row>
    <row r="230" spans="1:71" x14ac:dyDescent="0.2">
      <c r="A230" s="99"/>
      <c r="B230" s="99"/>
      <c r="C230" s="99"/>
      <c r="D230" s="155"/>
      <c r="E230" s="99"/>
      <c r="F230" s="99"/>
      <c r="G230" s="155"/>
      <c r="H230" s="157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157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</row>
    <row r="231" spans="1:71" x14ac:dyDescent="0.2">
      <c r="A231" s="99"/>
      <c r="B231" s="99"/>
      <c r="C231" s="99"/>
      <c r="D231" s="155"/>
      <c r="E231" s="99"/>
      <c r="F231" s="99"/>
      <c r="G231" s="155"/>
      <c r="H231" s="157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157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</row>
    <row r="232" spans="1:71" x14ac:dyDescent="0.2">
      <c r="A232" s="99"/>
      <c r="B232" s="99"/>
      <c r="C232" s="99"/>
      <c r="D232" s="155"/>
      <c r="E232" s="99"/>
      <c r="F232" s="99"/>
      <c r="G232" s="155"/>
      <c r="H232" s="157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157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</row>
    <row r="233" spans="1:71" x14ac:dyDescent="0.2">
      <c r="A233" s="99"/>
      <c r="B233" s="99"/>
      <c r="C233" s="99"/>
      <c r="D233" s="155"/>
      <c r="E233" s="99"/>
      <c r="F233" s="99"/>
      <c r="G233" s="155"/>
      <c r="H233" s="157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157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</row>
    <row r="234" spans="1:71" x14ac:dyDescent="0.2">
      <c r="A234" s="99"/>
      <c r="B234" s="99"/>
      <c r="C234" s="99"/>
      <c r="D234" s="155"/>
      <c r="E234" s="99"/>
      <c r="F234" s="99"/>
      <c r="G234" s="155"/>
      <c r="H234" s="157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157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</row>
    <row r="235" spans="1:71" x14ac:dyDescent="0.2">
      <c r="A235" s="99"/>
      <c r="B235" s="99"/>
      <c r="C235" s="99"/>
      <c r="D235" s="155"/>
      <c r="E235" s="99"/>
      <c r="F235" s="99"/>
      <c r="G235" s="155"/>
      <c r="H235" s="157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157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</row>
    <row r="236" spans="1:71" x14ac:dyDescent="0.2">
      <c r="A236" s="99"/>
      <c r="B236" s="99"/>
      <c r="C236" s="99"/>
      <c r="D236" s="155"/>
      <c r="E236" s="99"/>
      <c r="F236" s="99"/>
      <c r="G236" s="155"/>
      <c r="H236" s="157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157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</row>
    <row r="237" spans="1:71" x14ac:dyDescent="0.2">
      <c r="A237" s="99"/>
      <c r="B237" s="99"/>
      <c r="C237" s="99"/>
      <c r="D237" s="155"/>
      <c r="E237" s="99"/>
      <c r="F237" s="99"/>
      <c r="G237" s="155"/>
      <c r="H237" s="157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157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</row>
    <row r="238" spans="1:71" x14ac:dyDescent="0.2">
      <c r="A238" s="99"/>
      <c r="B238" s="99"/>
      <c r="C238" s="99"/>
      <c r="D238" s="155"/>
      <c r="E238" s="99"/>
      <c r="F238" s="99"/>
      <c r="G238" s="155"/>
      <c r="H238" s="157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157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</row>
    <row r="239" spans="1:71" x14ac:dyDescent="0.2">
      <c r="A239" s="99"/>
      <c r="B239" s="99"/>
      <c r="C239" s="99"/>
      <c r="D239" s="155"/>
      <c r="E239" s="99"/>
      <c r="F239" s="99"/>
      <c r="G239" s="155"/>
      <c r="H239" s="157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157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</row>
    <row r="240" spans="1:71" x14ac:dyDescent="0.2">
      <c r="A240" s="99"/>
      <c r="B240" s="99"/>
      <c r="C240" s="99"/>
      <c r="D240" s="155"/>
      <c r="E240" s="99"/>
      <c r="F240" s="99"/>
      <c r="G240" s="155"/>
      <c r="H240" s="157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157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</row>
    <row r="241" spans="1:71" x14ac:dyDescent="0.2">
      <c r="A241" s="99"/>
      <c r="B241" s="99"/>
      <c r="C241" s="99"/>
      <c r="D241" s="155"/>
      <c r="E241" s="99"/>
      <c r="F241" s="99"/>
      <c r="G241" s="155"/>
      <c r="H241" s="157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157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</row>
    <row r="242" spans="1:71" x14ac:dyDescent="0.2">
      <c r="A242" s="99"/>
      <c r="B242" s="99"/>
      <c r="C242" s="99"/>
      <c r="D242" s="155"/>
      <c r="E242" s="99"/>
      <c r="F242" s="99"/>
      <c r="G242" s="155"/>
      <c r="H242" s="157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157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</row>
    <row r="243" spans="1:71" x14ac:dyDescent="0.2">
      <c r="A243" s="99"/>
      <c r="B243" s="99"/>
      <c r="C243" s="99"/>
      <c r="D243" s="155"/>
      <c r="E243" s="99"/>
      <c r="F243" s="99"/>
      <c r="G243" s="155"/>
      <c r="H243" s="157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157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</row>
    <row r="244" spans="1:71" x14ac:dyDescent="0.2">
      <c r="A244" s="99"/>
      <c r="B244" s="99"/>
      <c r="C244" s="99"/>
      <c r="D244" s="155"/>
      <c r="E244" s="99"/>
      <c r="F244" s="99"/>
      <c r="G244" s="155"/>
      <c r="H244" s="157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157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</row>
    <row r="245" spans="1:71" x14ac:dyDescent="0.2">
      <c r="A245" s="99"/>
      <c r="B245" s="99"/>
      <c r="C245" s="99"/>
      <c r="D245" s="155"/>
      <c r="E245" s="99"/>
      <c r="F245" s="99"/>
      <c r="G245" s="155"/>
      <c r="H245" s="157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157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</row>
    <row r="246" spans="1:71" x14ac:dyDescent="0.2">
      <c r="A246" s="99"/>
      <c r="B246" s="99"/>
      <c r="C246" s="99"/>
      <c r="D246" s="155"/>
      <c r="E246" s="99"/>
      <c r="F246" s="99"/>
      <c r="G246" s="155"/>
      <c r="H246" s="157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157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</row>
    <row r="247" spans="1:71" x14ac:dyDescent="0.2">
      <c r="A247" s="99"/>
      <c r="B247" s="99"/>
      <c r="C247" s="99"/>
      <c r="D247" s="155"/>
      <c r="E247" s="99"/>
      <c r="F247" s="99"/>
      <c r="G247" s="155"/>
      <c r="H247" s="157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157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</row>
    <row r="248" spans="1:71" x14ac:dyDescent="0.2">
      <c r="A248" s="99"/>
      <c r="B248" s="99"/>
      <c r="C248" s="99"/>
      <c r="D248" s="155"/>
      <c r="E248" s="99"/>
      <c r="F248" s="99"/>
      <c r="G248" s="155"/>
      <c r="H248" s="157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157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</row>
    <row r="249" spans="1:71" x14ac:dyDescent="0.2">
      <c r="A249" s="99"/>
      <c r="B249" s="99"/>
      <c r="C249" s="99"/>
      <c r="D249" s="155"/>
      <c r="E249" s="99"/>
      <c r="F249" s="99"/>
      <c r="G249" s="155"/>
      <c r="H249" s="157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157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</row>
    <row r="250" spans="1:71" x14ac:dyDescent="0.2">
      <c r="A250" s="99"/>
      <c r="B250" s="99"/>
      <c r="C250" s="99"/>
      <c r="D250" s="155"/>
      <c r="E250" s="99"/>
      <c r="F250" s="99"/>
      <c r="G250" s="155"/>
      <c r="H250" s="157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157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</row>
    <row r="251" spans="1:71" x14ac:dyDescent="0.2">
      <c r="A251" s="99"/>
      <c r="B251" s="99"/>
      <c r="C251" s="99"/>
      <c r="D251" s="155"/>
      <c r="E251" s="99"/>
      <c r="F251" s="99"/>
      <c r="G251" s="155"/>
      <c r="H251" s="157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157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</row>
    <row r="252" spans="1:71" x14ac:dyDescent="0.2">
      <c r="A252" s="99"/>
      <c r="B252" s="99"/>
      <c r="C252" s="99"/>
      <c r="D252" s="155"/>
      <c r="E252" s="99"/>
      <c r="F252" s="99"/>
      <c r="G252" s="155"/>
      <c r="H252" s="157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157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</row>
    <row r="253" spans="1:71" x14ac:dyDescent="0.2">
      <c r="A253" s="99"/>
      <c r="B253" s="99"/>
      <c r="C253" s="99"/>
      <c r="D253" s="155"/>
      <c r="E253" s="99"/>
      <c r="F253" s="99"/>
      <c r="G253" s="155"/>
      <c r="H253" s="157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157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</row>
    <row r="254" spans="1:71" x14ac:dyDescent="0.2">
      <c r="A254" s="99"/>
      <c r="B254" s="99"/>
      <c r="C254" s="99"/>
      <c r="D254" s="155"/>
      <c r="E254" s="99"/>
      <c r="F254" s="99"/>
      <c r="G254" s="155"/>
      <c r="H254" s="157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157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</row>
    <row r="255" spans="1:71" x14ac:dyDescent="0.2">
      <c r="A255" s="99"/>
      <c r="B255" s="99"/>
      <c r="C255" s="99"/>
      <c r="D255" s="155"/>
      <c r="E255" s="99"/>
      <c r="F255" s="99"/>
      <c r="G255" s="155"/>
      <c r="H255" s="157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157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</row>
    <row r="256" spans="1:71" x14ac:dyDescent="0.2">
      <c r="A256" s="99"/>
      <c r="B256" s="99"/>
      <c r="C256" s="99"/>
      <c r="D256" s="155"/>
      <c r="E256" s="99"/>
      <c r="F256" s="99"/>
      <c r="G256" s="155"/>
      <c r="H256" s="157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157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</row>
    <row r="257" spans="1:71" x14ac:dyDescent="0.2">
      <c r="A257" s="99"/>
      <c r="B257" s="99"/>
      <c r="C257" s="99"/>
      <c r="D257" s="155"/>
      <c r="E257" s="99"/>
      <c r="F257" s="99"/>
      <c r="G257" s="155"/>
      <c r="H257" s="157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157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</row>
    <row r="258" spans="1:71" x14ac:dyDescent="0.2">
      <c r="A258" s="99"/>
      <c r="B258" s="99"/>
      <c r="C258" s="99"/>
      <c r="D258" s="155"/>
      <c r="E258" s="99"/>
      <c r="F258" s="99"/>
      <c r="G258" s="155"/>
      <c r="H258" s="157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157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</row>
    <row r="259" spans="1:71" x14ac:dyDescent="0.2">
      <c r="A259" s="99"/>
      <c r="B259" s="99"/>
      <c r="C259" s="99"/>
      <c r="D259" s="155"/>
      <c r="E259" s="99"/>
      <c r="F259" s="99"/>
      <c r="G259" s="155"/>
      <c r="H259" s="157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157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</row>
    <row r="260" spans="1:71" x14ac:dyDescent="0.2">
      <c r="A260" s="99"/>
      <c r="B260" s="99"/>
      <c r="C260" s="99"/>
      <c r="D260" s="155"/>
      <c r="E260" s="99"/>
      <c r="F260" s="99"/>
      <c r="G260" s="155"/>
      <c r="H260" s="157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157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</row>
    <row r="261" spans="1:71" x14ac:dyDescent="0.2">
      <c r="A261" s="99"/>
      <c r="B261" s="99"/>
      <c r="C261" s="99"/>
      <c r="D261" s="155"/>
      <c r="E261" s="99"/>
      <c r="F261" s="99"/>
      <c r="G261" s="155"/>
      <c r="H261" s="157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157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</row>
    <row r="262" spans="1:71" x14ac:dyDescent="0.2">
      <c r="A262" s="99"/>
      <c r="B262" s="99"/>
      <c r="C262" s="99"/>
      <c r="D262" s="155"/>
      <c r="E262" s="99"/>
      <c r="F262" s="99"/>
      <c r="G262" s="155"/>
      <c r="H262" s="157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157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</row>
    <row r="263" spans="1:71" x14ac:dyDescent="0.2">
      <c r="A263" s="99"/>
      <c r="B263" s="99"/>
      <c r="C263" s="99"/>
      <c r="D263" s="155"/>
      <c r="E263" s="99"/>
      <c r="F263" s="99"/>
      <c r="G263" s="155"/>
      <c r="H263" s="157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157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</row>
    <row r="264" spans="1:71" x14ac:dyDescent="0.2">
      <c r="A264" s="99"/>
      <c r="B264" s="99"/>
      <c r="C264" s="99"/>
      <c r="D264" s="155"/>
      <c r="E264" s="99"/>
      <c r="F264" s="99"/>
      <c r="G264" s="155"/>
      <c r="H264" s="157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157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</row>
    <row r="265" spans="1:71" x14ac:dyDescent="0.2">
      <c r="A265" s="99"/>
      <c r="B265" s="99"/>
      <c r="C265" s="99"/>
      <c r="D265" s="155"/>
      <c r="E265" s="99"/>
      <c r="F265" s="99"/>
      <c r="G265" s="155"/>
      <c r="H265" s="157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157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</row>
    <row r="266" spans="1:71" x14ac:dyDescent="0.2">
      <c r="A266" s="99"/>
      <c r="B266" s="99"/>
      <c r="C266" s="99"/>
      <c r="D266" s="155"/>
      <c r="E266" s="99"/>
      <c r="F266" s="99"/>
      <c r="G266" s="155"/>
      <c r="H266" s="157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157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</row>
    <row r="267" spans="1:71" x14ac:dyDescent="0.2">
      <c r="A267" s="99"/>
      <c r="B267" s="99"/>
      <c r="C267" s="99"/>
      <c r="D267" s="155"/>
      <c r="E267" s="99"/>
      <c r="F267" s="99"/>
      <c r="G267" s="155"/>
      <c r="H267" s="157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157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</row>
    <row r="268" spans="1:71" x14ac:dyDescent="0.2">
      <c r="A268" s="99"/>
      <c r="B268" s="99"/>
      <c r="C268" s="99"/>
      <c r="D268" s="155"/>
      <c r="E268" s="99"/>
      <c r="F268" s="99"/>
      <c r="G268" s="155"/>
      <c r="H268" s="157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157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</row>
    <row r="269" spans="1:71" x14ac:dyDescent="0.2">
      <c r="A269" s="99"/>
      <c r="B269" s="99"/>
      <c r="C269" s="99"/>
      <c r="D269" s="155"/>
      <c r="E269" s="99"/>
      <c r="F269" s="99"/>
      <c r="G269" s="155"/>
      <c r="H269" s="157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157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</row>
    <row r="270" spans="1:71" x14ac:dyDescent="0.2">
      <c r="A270" s="99"/>
      <c r="B270" s="99"/>
      <c r="C270" s="99"/>
      <c r="D270" s="155"/>
      <c r="E270" s="99"/>
      <c r="F270" s="99"/>
      <c r="G270" s="155"/>
      <c r="H270" s="157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157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</row>
    <row r="271" spans="1:71" x14ac:dyDescent="0.2">
      <c r="A271" s="99"/>
      <c r="B271" s="99"/>
      <c r="C271" s="99"/>
      <c r="D271" s="155"/>
      <c r="E271" s="99"/>
      <c r="F271" s="99"/>
      <c r="G271" s="155"/>
      <c r="H271" s="157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157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</row>
    <row r="272" spans="1:71" x14ac:dyDescent="0.2">
      <c r="A272" s="99"/>
      <c r="B272" s="99"/>
      <c r="C272" s="99"/>
      <c r="D272" s="155"/>
      <c r="E272" s="99"/>
      <c r="F272" s="99"/>
      <c r="G272" s="155"/>
      <c r="H272" s="157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157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</row>
    <row r="273" spans="1:71" x14ac:dyDescent="0.2">
      <c r="A273" s="99"/>
      <c r="B273" s="99"/>
      <c r="C273" s="99"/>
      <c r="D273" s="155"/>
      <c r="E273" s="99"/>
      <c r="F273" s="99"/>
      <c r="G273" s="155"/>
      <c r="H273" s="157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157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</row>
    <row r="274" spans="1:71" x14ac:dyDescent="0.2">
      <c r="A274" s="99"/>
      <c r="B274" s="99"/>
      <c r="C274" s="99"/>
      <c r="D274" s="155"/>
      <c r="E274" s="99"/>
      <c r="F274" s="99"/>
      <c r="G274" s="155"/>
      <c r="H274" s="157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157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</row>
    <row r="275" spans="1:71" x14ac:dyDescent="0.2">
      <c r="A275" s="99"/>
      <c r="B275" s="99"/>
      <c r="C275" s="99"/>
      <c r="D275" s="155"/>
      <c r="E275" s="99"/>
      <c r="F275" s="99"/>
      <c r="G275" s="155"/>
      <c r="H275" s="157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157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</row>
    <row r="276" spans="1:71" x14ac:dyDescent="0.2">
      <c r="A276" s="99"/>
      <c r="B276" s="99"/>
      <c r="C276" s="99"/>
      <c r="D276" s="155"/>
      <c r="E276" s="99"/>
      <c r="F276" s="99"/>
      <c r="G276" s="155"/>
      <c r="H276" s="157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157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</row>
    <row r="277" spans="1:71" x14ac:dyDescent="0.2">
      <c r="A277" s="99"/>
      <c r="B277" s="99"/>
      <c r="C277" s="99"/>
      <c r="D277" s="155"/>
      <c r="E277" s="99"/>
      <c r="F277" s="99"/>
      <c r="G277" s="155"/>
      <c r="H277" s="157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157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</row>
    <row r="278" spans="1:71" x14ac:dyDescent="0.2">
      <c r="A278" s="99"/>
      <c r="B278" s="99"/>
      <c r="C278" s="99"/>
      <c r="D278" s="155"/>
      <c r="E278" s="99"/>
      <c r="F278" s="99"/>
      <c r="G278" s="155"/>
      <c r="H278" s="157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157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</row>
    <row r="279" spans="1:71" x14ac:dyDescent="0.2">
      <c r="A279" s="99"/>
      <c r="B279" s="99"/>
      <c r="C279" s="99"/>
      <c r="D279" s="155"/>
      <c r="E279" s="99"/>
      <c r="F279" s="99"/>
      <c r="G279" s="155"/>
      <c r="H279" s="157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157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</row>
    <row r="280" spans="1:71" x14ac:dyDescent="0.2">
      <c r="A280" s="99"/>
      <c r="B280" s="99"/>
      <c r="C280" s="99"/>
      <c r="D280" s="155"/>
      <c r="E280" s="99"/>
      <c r="F280" s="99"/>
      <c r="G280" s="155"/>
      <c r="H280" s="157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157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</row>
    <row r="281" spans="1:71" x14ac:dyDescent="0.2">
      <c r="A281" s="99"/>
      <c r="B281" s="99"/>
      <c r="C281" s="99"/>
      <c r="D281" s="155"/>
      <c r="E281" s="99"/>
      <c r="F281" s="99"/>
      <c r="G281" s="155"/>
      <c r="H281" s="157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157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</row>
    <row r="282" spans="1:71" x14ac:dyDescent="0.2">
      <c r="A282" s="99"/>
      <c r="B282" s="99"/>
      <c r="C282" s="99"/>
      <c r="D282" s="155"/>
      <c r="E282" s="99"/>
      <c r="F282" s="99"/>
      <c r="G282" s="155"/>
      <c r="H282" s="157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157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</row>
    <row r="283" spans="1:71" x14ac:dyDescent="0.2">
      <c r="A283" s="99"/>
      <c r="B283" s="99"/>
      <c r="C283" s="99"/>
      <c r="D283" s="155"/>
      <c r="E283" s="99"/>
      <c r="F283" s="99"/>
      <c r="G283" s="155"/>
      <c r="H283" s="157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157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</row>
    <row r="284" spans="1:71" x14ac:dyDescent="0.2">
      <c r="A284" s="99"/>
      <c r="B284" s="99"/>
      <c r="C284" s="99"/>
      <c r="D284" s="155"/>
      <c r="E284" s="99"/>
      <c r="F284" s="99"/>
      <c r="G284" s="155"/>
      <c r="H284" s="157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157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</row>
    <row r="285" spans="1:71" x14ac:dyDescent="0.2">
      <c r="A285" s="99"/>
      <c r="B285" s="99"/>
      <c r="C285" s="99"/>
      <c r="D285" s="155"/>
      <c r="E285" s="99"/>
      <c r="F285" s="99"/>
      <c r="G285" s="155"/>
      <c r="H285" s="157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157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</row>
    <row r="286" spans="1:71" x14ac:dyDescent="0.2">
      <c r="A286" s="99"/>
      <c r="B286" s="99"/>
      <c r="C286" s="99"/>
      <c r="D286" s="155"/>
      <c r="E286" s="99"/>
      <c r="F286" s="99"/>
      <c r="G286" s="155"/>
      <c r="H286" s="157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157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</row>
    <row r="287" spans="1:71" x14ac:dyDescent="0.2">
      <c r="A287" s="99"/>
      <c r="B287" s="99"/>
      <c r="C287" s="99"/>
      <c r="D287" s="155"/>
      <c r="E287" s="99"/>
      <c r="F287" s="99"/>
      <c r="G287" s="155"/>
      <c r="H287" s="157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157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</row>
    <row r="288" spans="1:71" x14ac:dyDescent="0.2">
      <c r="A288" s="99"/>
      <c r="B288" s="99"/>
      <c r="C288" s="99"/>
      <c r="D288" s="155"/>
      <c r="E288" s="99"/>
      <c r="F288" s="99"/>
      <c r="G288" s="155"/>
      <c r="H288" s="157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157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</row>
    <row r="289" spans="1:71" x14ac:dyDescent="0.2">
      <c r="A289" s="99"/>
      <c r="B289" s="99"/>
      <c r="C289" s="99"/>
      <c r="D289" s="155"/>
      <c r="E289" s="99"/>
      <c r="F289" s="99"/>
      <c r="G289" s="155"/>
      <c r="H289" s="157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157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</row>
    <row r="290" spans="1:71" x14ac:dyDescent="0.2">
      <c r="A290" s="99"/>
      <c r="B290" s="99"/>
      <c r="C290" s="99"/>
      <c r="D290" s="155"/>
      <c r="E290" s="99"/>
      <c r="F290" s="99"/>
      <c r="G290" s="155"/>
      <c r="H290" s="157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157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</row>
    <row r="291" spans="1:71" x14ac:dyDescent="0.2">
      <c r="A291" s="99"/>
      <c r="B291" s="99"/>
      <c r="C291" s="99"/>
      <c r="D291" s="155"/>
      <c r="E291" s="99"/>
      <c r="F291" s="99"/>
      <c r="G291" s="155"/>
      <c r="H291" s="157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157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</row>
    <row r="292" spans="1:71" x14ac:dyDescent="0.2">
      <c r="A292" s="99"/>
      <c r="B292" s="99"/>
      <c r="C292" s="99"/>
      <c r="D292" s="155"/>
      <c r="E292" s="99"/>
      <c r="F292" s="99"/>
      <c r="G292" s="155"/>
      <c r="H292" s="157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157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</row>
    <row r="293" spans="1:71" x14ac:dyDescent="0.2">
      <c r="A293" s="99"/>
      <c r="B293" s="99"/>
      <c r="C293" s="99"/>
      <c r="D293" s="155"/>
      <c r="E293" s="99"/>
      <c r="F293" s="99"/>
      <c r="G293" s="155"/>
      <c r="H293" s="157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157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</row>
    <row r="294" spans="1:71" x14ac:dyDescent="0.2">
      <c r="A294" s="99"/>
      <c r="B294" s="99"/>
      <c r="C294" s="99"/>
      <c r="D294" s="155"/>
      <c r="E294" s="99"/>
      <c r="F294" s="99"/>
      <c r="G294" s="155"/>
      <c r="H294" s="157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157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</row>
    <row r="295" spans="1:71" x14ac:dyDescent="0.2">
      <c r="A295" s="99"/>
      <c r="B295" s="99"/>
      <c r="C295" s="99"/>
      <c r="D295" s="155"/>
      <c r="E295" s="99"/>
      <c r="F295" s="99"/>
      <c r="G295" s="155"/>
      <c r="H295" s="157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157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</row>
    <row r="296" spans="1:71" x14ac:dyDescent="0.2">
      <c r="A296" s="99"/>
      <c r="B296" s="99"/>
      <c r="C296" s="99"/>
      <c r="D296" s="155"/>
      <c r="E296" s="99"/>
      <c r="F296" s="99"/>
      <c r="G296" s="155"/>
      <c r="H296" s="157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157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</row>
    <row r="297" spans="1:71" x14ac:dyDescent="0.2">
      <c r="A297" s="99"/>
      <c r="B297" s="99"/>
      <c r="C297" s="99"/>
      <c r="D297" s="155"/>
      <c r="E297" s="99"/>
      <c r="F297" s="99"/>
      <c r="G297" s="155"/>
      <c r="H297" s="157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157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</row>
    <row r="298" spans="1:71" x14ac:dyDescent="0.2">
      <c r="A298" s="99"/>
      <c r="B298" s="99"/>
      <c r="C298" s="99"/>
      <c r="D298" s="155"/>
      <c r="E298" s="99"/>
      <c r="F298" s="99"/>
      <c r="G298" s="155"/>
      <c r="H298" s="157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157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</row>
    <row r="299" spans="1:71" x14ac:dyDescent="0.2">
      <c r="A299" s="99"/>
      <c r="B299" s="99"/>
      <c r="C299" s="99"/>
      <c r="D299" s="155"/>
      <c r="E299" s="99"/>
      <c r="F299" s="99"/>
      <c r="G299" s="155"/>
      <c r="H299" s="157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157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</row>
    <row r="300" spans="1:71" x14ac:dyDescent="0.2">
      <c r="A300" s="99"/>
      <c r="B300" s="99"/>
      <c r="C300" s="99"/>
      <c r="D300" s="155"/>
      <c r="E300" s="99"/>
      <c r="F300" s="99"/>
      <c r="G300" s="155"/>
      <c r="H300" s="157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157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</row>
    <row r="301" spans="1:71" x14ac:dyDescent="0.2">
      <c r="A301" s="99"/>
      <c r="B301" s="99"/>
      <c r="C301" s="99"/>
      <c r="D301" s="155"/>
      <c r="E301" s="99"/>
      <c r="F301" s="99"/>
      <c r="G301" s="155"/>
      <c r="H301" s="157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157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</row>
    <row r="302" spans="1:71" x14ac:dyDescent="0.2">
      <c r="A302" s="99"/>
      <c r="B302" s="99"/>
      <c r="C302" s="99"/>
      <c r="D302" s="155"/>
      <c r="E302" s="99"/>
      <c r="F302" s="99"/>
      <c r="G302" s="155"/>
      <c r="H302" s="157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157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</row>
    <row r="303" spans="1:71" x14ac:dyDescent="0.2">
      <c r="A303" s="99"/>
      <c r="B303" s="99"/>
      <c r="C303" s="99"/>
      <c r="D303" s="155"/>
      <c r="E303" s="99"/>
      <c r="F303" s="99"/>
      <c r="G303" s="155"/>
      <c r="H303" s="157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157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</row>
    <row r="304" spans="1:71" x14ac:dyDescent="0.2">
      <c r="A304" s="99"/>
      <c r="B304" s="99"/>
      <c r="C304" s="99"/>
      <c r="D304" s="155"/>
      <c r="E304" s="99"/>
      <c r="F304" s="99"/>
      <c r="G304" s="155"/>
      <c r="H304" s="157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157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</row>
    <row r="305" spans="1:71" x14ac:dyDescent="0.2">
      <c r="A305" s="99"/>
      <c r="B305" s="99"/>
      <c r="C305" s="99"/>
      <c r="D305" s="155"/>
      <c r="E305" s="99"/>
      <c r="F305" s="99"/>
      <c r="G305" s="155"/>
      <c r="H305" s="157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157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</row>
    <row r="306" spans="1:71" x14ac:dyDescent="0.2">
      <c r="A306" s="99"/>
      <c r="B306" s="99"/>
      <c r="C306" s="99"/>
      <c r="D306" s="155"/>
      <c r="E306" s="99"/>
      <c r="F306" s="99"/>
      <c r="G306" s="155"/>
      <c r="H306" s="157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157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</row>
    <row r="307" spans="1:71" x14ac:dyDescent="0.2">
      <c r="A307" s="99"/>
      <c r="B307" s="99"/>
      <c r="C307" s="99"/>
      <c r="D307" s="155"/>
      <c r="E307" s="99"/>
      <c r="F307" s="99"/>
      <c r="G307" s="155"/>
      <c r="H307" s="157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157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</row>
    <row r="308" spans="1:71" x14ac:dyDescent="0.2">
      <c r="A308" s="99"/>
      <c r="B308" s="99"/>
      <c r="C308" s="99"/>
      <c r="D308" s="155"/>
      <c r="E308" s="99"/>
      <c r="F308" s="99"/>
      <c r="G308" s="155"/>
      <c r="H308" s="157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157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</row>
    <row r="309" spans="1:71" x14ac:dyDescent="0.2">
      <c r="A309" s="99"/>
      <c r="B309" s="99"/>
      <c r="C309" s="99"/>
      <c r="D309" s="155"/>
      <c r="E309" s="99"/>
      <c r="F309" s="99"/>
      <c r="G309" s="155"/>
      <c r="H309" s="157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157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</row>
    <row r="310" spans="1:71" x14ac:dyDescent="0.2">
      <c r="A310" s="99"/>
      <c r="B310" s="99"/>
      <c r="C310" s="99"/>
      <c r="D310" s="155"/>
      <c r="E310" s="99"/>
      <c r="F310" s="99"/>
      <c r="G310" s="155"/>
      <c r="H310" s="157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157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</row>
    <row r="311" spans="1:71" x14ac:dyDescent="0.2">
      <c r="A311" s="99"/>
      <c r="B311" s="99"/>
      <c r="C311" s="99"/>
      <c r="D311" s="155"/>
      <c r="E311" s="99"/>
      <c r="F311" s="99"/>
      <c r="G311" s="155"/>
      <c r="H311" s="157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157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</row>
    <row r="312" spans="1:71" x14ac:dyDescent="0.2">
      <c r="A312" s="99"/>
      <c r="B312" s="99"/>
      <c r="C312" s="99"/>
      <c r="D312" s="155"/>
      <c r="E312" s="99"/>
      <c r="F312" s="99"/>
      <c r="G312" s="155"/>
      <c r="H312" s="157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157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</row>
    <row r="313" spans="1:71" x14ac:dyDescent="0.2">
      <c r="A313" s="99"/>
      <c r="B313" s="99"/>
      <c r="C313" s="99"/>
      <c r="D313" s="155"/>
      <c r="E313" s="99"/>
      <c r="F313" s="99"/>
      <c r="G313" s="155"/>
      <c r="H313" s="157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157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</row>
    <row r="314" spans="1:71" x14ac:dyDescent="0.2">
      <c r="A314" s="99"/>
      <c r="B314" s="99"/>
      <c r="C314" s="99"/>
      <c r="D314" s="155"/>
      <c r="E314" s="99"/>
      <c r="F314" s="99"/>
      <c r="G314" s="155"/>
      <c r="H314" s="157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157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</row>
    <row r="315" spans="1:71" x14ac:dyDescent="0.2">
      <c r="A315" s="99"/>
      <c r="B315" s="99"/>
      <c r="C315" s="99"/>
      <c r="D315" s="155"/>
      <c r="E315" s="99"/>
      <c r="F315" s="99"/>
      <c r="G315" s="155"/>
      <c r="H315" s="157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157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</row>
    <row r="316" spans="1:71" x14ac:dyDescent="0.2">
      <c r="A316" s="99"/>
      <c r="B316" s="99"/>
      <c r="C316" s="99"/>
      <c r="D316" s="155"/>
      <c r="E316" s="99"/>
      <c r="F316" s="99"/>
      <c r="G316" s="155"/>
      <c r="H316" s="157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157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</row>
    <row r="317" spans="1:71" x14ac:dyDescent="0.2">
      <c r="A317" s="99"/>
      <c r="B317" s="99"/>
      <c r="C317" s="99"/>
      <c r="D317" s="155"/>
      <c r="E317" s="99"/>
      <c r="F317" s="99"/>
      <c r="G317" s="155"/>
      <c r="H317" s="157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157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</row>
    <row r="318" spans="1:71" x14ac:dyDescent="0.2">
      <c r="A318" s="99"/>
      <c r="B318" s="99"/>
      <c r="C318" s="99"/>
      <c r="D318" s="155"/>
      <c r="E318" s="99"/>
      <c r="F318" s="99"/>
      <c r="G318" s="155"/>
      <c r="H318" s="157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157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</row>
    <row r="319" spans="1:71" x14ac:dyDescent="0.2">
      <c r="A319" s="99"/>
      <c r="B319" s="99"/>
      <c r="C319" s="99"/>
      <c r="D319" s="155"/>
      <c r="E319" s="99"/>
      <c r="F319" s="99"/>
      <c r="G319" s="155"/>
      <c r="H319" s="157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157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</row>
    <row r="320" spans="1:71" x14ac:dyDescent="0.2">
      <c r="A320" s="99"/>
      <c r="B320" s="99"/>
      <c r="C320" s="99"/>
      <c r="D320" s="155"/>
      <c r="E320" s="99"/>
      <c r="F320" s="99"/>
      <c r="G320" s="155"/>
      <c r="H320" s="157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157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</row>
    <row r="321" spans="1:71" x14ac:dyDescent="0.2">
      <c r="A321" s="99"/>
      <c r="B321" s="99"/>
      <c r="C321" s="99"/>
      <c r="D321" s="155"/>
      <c r="E321" s="99"/>
      <c r="F321" s="99"/>
      <c r="G321" s="155"/>
      <c r="H321" s="157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157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</row>
    <row r="322" spans="1:71" x14ac:dyDescent="0.2">
      <c r="A322" s="99"/>
      <c r="B322" s="99"/>
      <c r="C322" s="99"/>
      <c r="D322" s="155"/>
      <c r="E322" s="99"/>
      <c r="F322" s="99"/>
      <c r="G322" s="155"/>
      <c r="H322" s="157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157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</row>
    <row r="323" spans="1:71" x14ac:dyDescent="0.2">
      <c r="A323" s="99"/>
      <c r="B323" s="99"/>
      <c r="C323" s="99"/>
      <c r="D323" s="155"/>
      <c r="E323" s="99"/>
      <c r="F323" s="99"/>
      <c r="G323" s="155"/>
      <c r="H323" s="157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157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</row>
    <row r="324" spans="1:71" x14ac:dyDescent="0.2">
      <c r="A324" s="99"/>
      <c r="B324" s="99"/>
      <c r="C324" s="99"/>
      <c r="D324" s="155"/>
      <c r="E324" s="99"/>
      <c r="F324" s="99"/>
      <c r="G324" s="155"/>
      <c r="H324" s="157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157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</row>
    <row r="325" spans="1:71" x14ac:dyDescent="0.2">
      <c r="A325" s="99"/>
      <c r="B325" s="99"/>
      <c r="C325" s="99"/>
      <c r="D325" s="155"/>
      <c r="E325" s="99"/>
      <c r="F325" s="99"/>
      <c r="G325" s="155"/>
      <c r="H325" s="157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157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</row>
    <row r="326" spans="1:71" x14ac:dyDescent="0.2">
      <c r="A326" s="99"/>
      <c r="B326" s="99"/>
      <c r="C326" s="99"/>
      <c r="D326" s="155"/>
      <c r="E326" s="99"/>
      <c r="F326" s="99"/>
      <c r="G326" s="155"/>
      <c r="H326" s="157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157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</row>
    <row r="327" spans="1:71" x14ac:dyDescent="0.2">
      <c r="A327" s="99"/>
      <c r="B327" s="99"/>
      <c r="C327" s="99"/>
      <c r="D327" s="155"/>
      <c r="E327" s="99"/>
      <c r="F327" s="99"/>
      <c r="G327" s="155"/>
      <c r="H327" s="157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157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</row>
    <row r="328" spans="1:71" x14ac:dyDescent="0.2">
      <c r="A328" s="99"/>
      <c r="B328" s="99"/>
      <c r="C328" s="99"/>
      <c r="D328" s="155"/>
      <c r="E328" s="99"/>
      <c r="F328" s="99"/>
      <c r="G328" s="155"/>
      <c r="H328" s="157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157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</row>
    <row r="329" spans="1:71" x14ac:dyDescent="0.2">
      <c r="A329" s="99"/>
      <c r="B329" s="99"/>
      <c r="C329" s="99"/>
      <c r="D329" s="155"/>
      <c r="E329" s="99"/>
      <c r="F329" s="99"/>
      <c r="G329" s="155"/>
      <c r="H329" s="157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157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</row>
    <row r="330" spans="1:71" x14ac:dyDescent="0.2">
      <c r="A330" s="99"/>
      <c r="B330" s="99"/>
      <c r="C330" s="99"/>
      <c r="D330" s="155"/>
      <c r="E330" s="99"/>
      <c r="F330" s="99"/>
      <c r="G330" s="155"/>
      <c r="H330" s="157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157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</row>
    <row r="331" spans="1:71" x14ac:dyDescent="0.2">
      <c r="A331" s="99"/>
      <c r="B331" s="99"/>
      <c r="C331" s="99"/>
      <c r="D331" s="155"/>
      <c r="E331" s="99"/>
      <c r="F331" s="99"/>
      <c r="G331" s="155"/>
      <c r="H331" s="157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157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</row>
    <row r="332" spans="1:71" x14ac:dyDescent="0.2">
      <c r="A332" s="99"/>
      <c r="B332" s="99"/>
      <c r="C332" s="99"/>
      <c r="D332" s="155"/>
      <c r="E332" s="99"/>
      <c r="F332" s="99"/>
      <c r="G332" s="155"/>
      <c r="H332" s="157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157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</row>
    <row r="333" spans="1:71" x14ac:dyDescent="0.2">
      <c r="A333" s="99"/>
      <c r="B333" s="99"/>
      <c r="C333" s="99"/>
      <c r="D333" s="155"/>
      <c r="E333" s="99"/>
      <c r="F333" s="99"/>
      <c r="G333" s="155"/>
      <c r="H333" s="157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157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</row>
    <row r="334" spans="1:71" x14ac:dyDescent="0.2">
      <c r="A334" s="99"/>
      <c r="B334" s="99"/>
      <c r="C334" s="99"/>
      <c r="D334" s="155"/>
      <c r="E334" s="99"/>
      <c r="F334" s="99"/>
      <c r="G334" s="155"/>
      <c r="H334" s="157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157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</row>
    <row r="335" spans="1:71" x14ac:dyDescent="0.2">
      <c r="A335" s="99"/>
      <c r="B335" s="99"/>
      <c r="C335" s="99"/>
      <c r="D335" s="155"/>
      <c r="E335" s="99"/>
      <c r="F335" s="99"/>
      <c r="G335" s="155"/>
      <c r="H335" s="157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157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</row>
    <row r="336" spans="1:71" x14ac:dyDescent="0.2">
      <c r="A336" s="99"/>
      <c r="B336" s="99"/>
      <c r="C336" s="99"/>
      <c r="D336" s="155"/>
      <c r="E336" s="99"/>
      <c r="F336" s="99"/>
      <c r="G336" s="155"/>
      <c r="H336" s="157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157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</row>
    <row r="337" spans="1:71" x14ac:dyDescent="0.2">
      <c r="A337" s="99"/>
      <c r="B337" s="99"/>
      <c r="C337" s="99"/>
      <c r="D337" s="155"/>
      <c r="E337" s="99"/>
      <c r="F337" s="99"/>
      <c r="G337" s="155"/>
      <c r="H337" s="157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157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</row>
    <row r="338" spans="1:71" x14ac:dyDescent="0.2">
      <c r="A338" s="99"/>
      <c r="B338" s="99"/>
      <c r="C338" s="99"/>
      <c r="D338" s="155"/>
      <c r="E338" s="99"/>
      <c r="F338" s="99"/>
      <c r="G338" s="155"/>
      <c r="H338" s="157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157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</row>
    <row r="339" spans="1:71" x14ac:dyDescent="0.2">
      <c r="A339" s="99"/>
      <c r="B339" s="99"/>
      <c r="C339" s="99"/>
      <c r="D339" s="155"/>
      <c r="E339" s="99"/>
      <c r="F339" s="99"/>
      <c r="G339" s="155"/>
      <c r="H339" s="157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157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</row>
    <row r="340" spans="1:71" x14ac:dyDescent="0.2">
      <c r="A340" s="99"/>
      <c r="B340" s="99"/>
      <c r="C340" s="99"/>
      <c r="D340" s="155"/>
      <c r="E340" s="99"/>
      <c r="F340" s="99"/>
      <c r="G340" s="155"/>
      <c r="H340" s="157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157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</row>
    <row r="341" spans="1:71" x14ac:dyDescent="0.2">
      <c r="A341" s="99"/>
      <c r="B341" s="99"/>
      <c r="C341" s="99"/>
      <c r="D341" s="155"/>
      <c r="E341" s="99"/>
      <c r="F341" s="99"/>
      <c r="G341" s="155"/>
      <c r="H341" s="157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157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</row>
    <row r="342" spans="1:71" x14ac:dyDescent="0.2">
      <c r="A342" s="99"/>
      <c r="B342" s="99"/>
      <c r="C342" s="99"/>
      <c r="D342" s="155"/>
      <c r="E342" s="99"/>
      <c r="F342" s="99"/>
      <c r="G342" s="155"/>
      <c r="H342" s="157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157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</row>
    <row r="343" spans="1:71" x14ac:dyDescent="0.2">
      <c r="A343" s="99"/>
      <c r="B343" s="99"/>
      <c r="C343" s="99"/>
      <c r="D343" s="155"/>
      <c r="E343" s="99"/>
      <c r="F343" s="99"/>
      <c r="G343" s="155"/>
      <c r="H343" s="157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157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</row>
    <row r="344" spans="1:71" x14ac:dyDescent="0.2">
      <c r="A344" s="99"/>
      <c r="B344" s="99"/>
      <c r="C344" s="99"/>
      <c r="D344" s="155"/>
      <c r="E344" s="99"/>
      <c r="F344" s="99"/>
      <c r="G344" s="155"/>
      <c r="H344" s="157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157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</row>
    <row r="345" spans="1:71" x14ac:dyDescent="0.2">
      <c r="A345" s="99"/>
      <c r="B345" s="99"/>
      <c r="C345" s="99"/>
      <c r="D345" s="155"/>
      <c r="E345" s="99"/>
      <c r="F345" s="99"/>
      <c r="G345" s="155"/>
      <c r="H345" s="157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157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</row>
    <row r="346" spans="1:71" x14ac:dyDescent="0.2">
      <c r="A346" s="99"/>
      <c r="B346" s="99"/>
      <c r="C346" s="99"/>
      <c r="D346" s="155"/>
      <c r="E346" s="99"/>
      <c r="F346" s="99"/>
      <c r="G346" s="155"/>
      <c r="H346" s="157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157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</row>
    <row r="347" spans="1:71" x14ac:dyDescent="0.2">
      <c r="A347" s="99"/>
      <c r="B347" s="99"/>
      <c r="C347" s="99"/>
      <c r="D347" s="155"/>
      <c r="E347" s="99"/>
      <c r="F347" s="99"/>
      <c r="G347" s="155"/>
      <c r="H347" s="157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157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</row>
    <row r="348" spans="1:71" x14ac:dyDescent="0.2">
      <c r="A348" s="99"/>
      <c r="B348" s="99"/>
      <c r="C348" s="99"/>
      <c r="D348" s="155"/>
      <c r="E348" s="99"/>
      <c r="F348" s="99"/>
      <c r="G348" s="155"/>
      <c r="H348" s="157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157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</row>
    <row r="349" spans="1:71" x14ac:dyDescent="0.2">
      <c r="A349" s="99"/>
      <c r="B349" s="99"/>
      <c r="C349" s="99"/>
      <c r="D349" s="155"/>
      <c r="E349" s="99"/>
      <c r="F349" s="99"/>
      <c r="G349" s="155"/>
      <c r="H349" s="157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157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</row>
    <row r="350" spans="1:71" x14ac:dyDescent="0.2">
      <c r="A350" s="99"/>
      <c r="B350" s="99"/>
      <c r="C350" s="99"/>
      <c r="D350" s="155"/>
      <c r="E350" s="99"/>
      <c r="F350" s="99"/>
      <c r="G350" s="155"/>
      <c r="H350" s="157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157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</row>
    <row r="351" spans="1:71" x14ac:dyDescent="0.2">
      <c r="A351" s="99"/>
      <c r="B351" s="99"/>
      <c r="C351" s="99"/>
      <c r="D351" s="155"/>
      <c r="E351" s="99"/>
      <c r="F351" s="99"/>
      <c r="G351" s="155"/>
      <c r="H351" s="157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157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</row>
    <row r="352" spans="1:71" x14ac:dyDescent="0.2">
      <c r="A352" s="99"/>
      <c r="B352" s="99"/>
      <c r="C352" s="99"/>
      <c r="D352" s="155"/>
      <c r="E352" s="99"/>
      <c r="F352" s="99"/>
      <c r="G352" s="155"/>
      <c r="H352" s="157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157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</row>
    <row r="353" spans="1:71" x14ac:dyDescent="0.2">
      <c r="A353" s="99"/>
      <c r="B353" s="99"/>
      <c r="C353" s="99"/>
      <c r="D353" s="155"/>
      <c r="E353" s="99"/>
      <c r="F353" s="99"/>
      <c r="G353" s="155"/>
      <c r="H353" s="157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157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</row>
    <row r="354" spans="1:71" x14ac:dyDescent="0.2">
      <c r="A354" s="99"/>
      <c r="B354" s="99"/>
      <c r="C354" s="99"/>
      <c r="D354" s="155"/>
      <c r="E354" s="99"/>
      <c r="F354" s="99"/>
      <c r="G354" s="155"/>
      <c r="H354" s="157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157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</row>
    <row r="355" spans="1:71" x14ac:dyDescent="0.2">
      <c r="A355" s="99"/>
      <c r="B355" s="99"/>
      <c r="C355" s="99"/>
      <c r="D355" s="155"/>
      <c r="E355" s="99"/>
      <c r="F355" s="99"/>
      <c r="G355" s="155"/>
      <c r="H355" s="157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157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</row>
    <row r="356" spans="1:71" x14ac:dyDescent="0.2">
      <c r="A356" s="99"/>
      <c r="B356" s="99"/>
      <c r="C356" s="99"/>
      <c r="D356" s="155"/>
      <c r="E356" s="99"/>
      <c r="F356" s="99"/>
      <c r="G356" s="155"/>
      <c r="H356" s="157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157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</row>
    <row r="357" spans="1:71" x14ac:dyDescent="0.2">
      <c r="A357" s="99"/>
      <c r="B357" s="99"/>
      <c r="C357" s="99"/>
      <c r="D357" s="155"/>
      <c r="E357" s="99"/>
      <c r="F357" s="99"/>
      <c r="G357" s="155"/>
      <c r="H357" s="157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157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</row>
    <row r="358" spans="1:71" x14ac:dyDescent="0.2">
      <c r="A358" s="99"/>
      <c r="B358" s="99"/>
      <c r="C358" s="99"/>
      <c r="D358" s="155"/>
      <c r="E358" s="99"/>
      <c r="F358" s="99"/>
      <c r="G358" s="155"/>
      <c r="H358" s="157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157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</row>
    <row r="359" spans="1:71" x14ac:dyDescent="0.2">
      <c r="A359" s="99"/>
      <c r="B359" s="99"/>
      <c r="C359" s="99"/>
      <c r="D359" s="155"/>
      <c r="E359" s="99"/>
      <c r="F359" s="99"/>
      <c r="G359" s="155"/>
      <c r="H359" s="157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157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</row>
    <row r="360" spans="1:71" x14ac:dyDescent="0.2">
      <c r="A360" s="99"/>
      <c r="B360" s="99"/>
      <c r="C360" s="99"/>
      <c r="D360" s="155"/>
      <c r="E360" s="99"/>
      <c r="F360" s="99"/>
      <c r="G360" s="155"/>
      <c r="H360" s="157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157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</row>
    <row r="361" spans="1:71" x14ac:dyDescent="0.2">
      <c r="A361" s="99"/>
      <c r="B361" s="99"/>
      <c r="C361" s="99"/>
      <c r="D361" s="155"/>
      <c r="E361" s="99"/>
      <c r="F361" s="99"/>
      <c r="G361" s="155"/>
      <c r="H361" s="157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157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</row>
    <row r="362" spans="1:71" x14ac:dyDescent="0.2">
      <c r="A362" s="99"/>
      <c r="B362" s="99"/>
      <c r="C362" s="99"/>
      <c r="D362" s="155"/>
      <c r="E362" s="99"/>
      <c r="F362" s="99"/>
      <c r="G362" s="155"/>
      <c r="H362" s="157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157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</row>
    <row r="363" spans="1:71" x14ac:dyDescent="0.2">
      <c r="A363" s="99"/>
      <c r="B363" s="99"/>
      <c r="C363" s="99"/>
      <c r="D363" s="155"/>
      <c r="E363" s="99"/>
      <c r="F363" s="99"/>
      <c r="G363" s="155"/>
      <c r="H363" s="157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157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</row>
    <row r="364" spans="1:71" x14ac:dyDescent="0.2">
      <c r="A364" s="99"/>
      <c r="B364" s="99"/>
      <c r="C364" s="99"/>
      <c r="D364" s="155"/>
      <c r="E364" s="99"/>
      <c r="F364" s="99"/>
      <c r="G364" s="155"/>
      <c r="H364" s="157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157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</row>
    <row r="365" spans="1:71" x14ac:dyDescent="0.2">
      <c r="A365" s="99"/>
      <c r="B365" s="99"/>
      <c r="C365" s="99"/>
      <c r="D365" s="155"/>
      <c r="E365" s="99"/>
      <c r="F365" s="99"/>
      <c r="G365" s="155"/>
      <c r="H365" s="157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157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</row>
    <row r="366" spans="1:71" x14ac:dyDescent="0.2">
      <c r="A366" s="99"/>
      <c r="B366" s="99"/>
      <c r="C366" s="99"/>
      <c r="D366" s="155"/>
      <c r="E366" s="99"/>
      <c r="F366" s="99"/>
      <c r="G366" s="155"/>
      <c r="H366" s="157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157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</row>
    <row r="367" spans="1:71" x14ac:dyDescent="0.2">
      <c r="A367" s="99"/>
      <c r="B367" s="99"/>
      <c r="C367" s="99"/>
      <c r="D367" s="155"/>
      <c r="E367" s="99"/>
      <c r="F367" s="99"/>
      <c r="G367" s="155"/>
      <c r="H367" s="157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157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</row>
    <row r="368" spans="1:71" x14ac:dyDescent="0.2">
      <c r="A368" s="99"/>
      <c r="B368" s="99"/>
      <c r="C368" s="99"/>
      <c r="D368" s="155"/>
      <c r="E368" s="99"/>
      <c r="F368" s="99"/>
      <c r="G368" s="155"/>
      <c r="H368" s="157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157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</row>
    <row r="369" spans="1:71" x14ac:dyDescent="0.2">
      <c r="A369" s="99"/>
      <c r="B369" s="99"/>
      <c r="C369" s="99"/>
      <c r="D369" s="155"/>
      <c r="E369" s="99"/>
      <c r="F369" s="99"/>
      <c r="G369" s="155"/>
      <c r="H369" s="157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157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</row>
    <row r="370" spans="1:71" x14ac:dyDescent="0.2">
      <c r="A370" s="99"/>
      <c r="B370" s="99"/>
      <c r="C370" s="99"/>
      <c r="D370" s="155"/>
      <c r="E370" s="99"/>
      <c r="F370" s="99"/>
      <c r="G370" s="155"/>
      <c r="H370" s="157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157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</row>
    <row r="371" spans="1:71" x14ac:dyDescent="0.2">
      <c r="A371" s="99"/>
      <c r="B371" s="99"/>
      <c r="C371" s="99"/>
      <c r="D371" s="155"/>
      <c r="E371" s="99"/>
      <c r="F371" s="99"/>
      <c r="G371" s="155"/>
      <c r="H371" s="157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157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</row>
    <row r="372" spans="1:71" x14ac:dyDescent="0.2">
      <c r="A372" s="99"/>
      <c r="B372" s="99"/>
      <c r="C372" s="99"/>
      <c r="D372" s="155"/>
      <c r="E372" s="99"/>
      <c r="F372" s="99"/>
      <c r="G372" s="155"/>
      <c r="H372" s="157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157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</row>
    <row r="373" spans="1:71" x14ac:dyDescent="0.2">
      <c r="A373" s="99"/>
      <c r="B373" s="99"/>
      <c r="C373" s="99"/>
      <c r="D373" s="155"/>
      <c r="E373" s="99"/>
      <c r="F373" s="99"/>
      <c r="G373" s="155"/>
      <c r="H373" s="157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157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</row>
    <row r="374" spans="1:71" x14ac:dyDescent="0.2">
      <c r="A374" s="99"/>
      <c r="B374" s="99"/>
      <c r="C374" s="99"/>
      <c r="D374" s="155"/>
      <c r="E374" s="99"/>
      <c r="F374" s="99"/>
      <c r="G374" s="155"/>
      <c r="H374" s="157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157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</row>
    <row r="375" spans="1:71" x14ac:dyDescent="0.2">
      <c r="A375" s="99"/>
      <c r="B375" s="99"/>
      <c r="C375" s="99"/>
      <c r="D375" s="155"/>
      <c r="E375" s="99"/>
      <c r="F375" s="99"/>
      <c r="G375" s="155"/>
      <c r="H375" s="157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157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</row>
    <row r="376" spans="1:71" x14ac:dyDescent="0.2">
      <c r="A376" s="99"/>
      <c r="B376" s="99"/>
      <c r="C376" s="99"/>
      <c r="D376" s="155"/>
      <c r="E376" s="99"/>
      <c r="F376" s="99"/>
      <c r="G376" s="155"/>
      <c r="H376" s="157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157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</row>
    <row r="377" spans="1:71" x14ac:dyDescent="0.2">
      <c r="A377" s="99"/>
      <c r="B377" s="99"/>
      <c r="C377" s="99"/>
      <c r="D377" s="155"/>
      <c r="E377" s="99"/>
      <c r="F377" s="99"/>
      <c r="G377" s="155"/>
      <c r="H377" s="157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157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</row>
    <row r="378" spans="1:71" x14ac:dyDescent="0.2">
      <c r="A378" s="99"/>
      <c r="B378" s="99"/>
      <c r="C378" s="99"/>
      <c r="D378" s="155"/>
      <c r="E378" s="99"/>
      <c r="F378" s="99"/>
      <c r="G378" s="155"/>
      <c r="H378" s="157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157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</row>
    <row r="379" spans="1:71" x14ac:dyDescent="0.2">
      <c r="A379" s="99"/>
      <c r="B379" s="99"/>
      <c r="C379" s="99"/>
      <c r="D379" s="155"/>
      <c r="E379" s="99"/>
      <c r="F379" s="99"/>
      <c r="G379" s="155"/>
      <c r="H379" s="157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157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</row>
    <row r="380" spans="1:71" x14ac:dyDescent="0.2">
      <c r="A380" s="99"/>
      <c r="B380" s="99"/>
      <c r="C380" s="99"/>
      <c r="D380" s="155"/>
      <c r="E380" s="99"/>
      <c r="F380" s="99"/>
      <c r="G380" s="155"/>
      <c r="H380" s="157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157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</row>
    <row r="381" spans="1:71" x14ac:dyDescent="0.2">
      <c r="A381" s="99"/>
      <c r="B381" s="99"/>
      <c r="C381" s="99"/>
      <c r="D381" s="155"/>
      <c r="E381" s="99"/>
      <c r="F381" s="99"/>
      <c r="G381" s="155"/>
      <c r="H381" s="157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157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</row>
    <row r="382" spans="1:71" x14ac:dyDescent="0.2">
      <c r="A382" s="99"/>
      <c r="B382" s="99"/>
      <c r="C382" s="99"/>
      <c r="D382" s="155"/>
      <c r="E382" s="99"/>
      <c r="F382" s="99"/>
      <c r="G382" s="155"/>
      <c r="H382" s="157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157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</row>
    <row r="383" spans="1:71" x14ac:dyDescent="0.2">
      <c r="A383" s="99"/>
      <c r="B383" s="99"/>
      <c r="C383" s="99"/>
      <c r="D383" s="155"/>
      <c r="E383" s="99"/>
      <c r="F383" s="99"/>
      <c r="G383" s="155"/>
      <c r="H383" s="157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157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</row>
    <row r="384" spans="1:71" x14ac:dyDescent="0.2">
      <c r="A384" s="99"/>
      <c r="B384" s="99"/>
      <c r="C384" s="99"/>
      <c r="D384" s="155"/>
      <c r="E384" s="99"/>
      <c r="F384" s="99"/>
      <c r="G384" s="155"/>
      <c r="H384" s="157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157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</row>
    <row r="385" spans="1:71" x14ac:dyDescent="0.2">
      <c r="A385" s="99"/>
      <c r="B385" s="99"/>
      <c r="C385" s="99"/>
      <c r="D385" s="155"/>
      <c r="E385" s="99"/>
      <c r="F385" s="99"/>
      <c r="G385" s="155"/>
      <c r="H385" s="157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157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</row>
    <row r="386" spans="1:71" x14ac:dyDescent="0.2">
      <c r="A386" s="99"/>
      <c r="B386" s="99"/>
      <c r="C386" s="99"/>
      <c r="D386" s="155"/>
      <c r="E386" s="99"/>
      <c r="F386" s="99"/>
      <c r="G386" s="155"/>
      <c r="H386" s="157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157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</row>
    <row r="387" spans="1:71" x14ac:dyDescent="0.2">
      <c r="A387" s="99"/>
      <c r="B387" s="99"/>
      <c r="C387" s="99"/>
      <c r="D387" s="155"/>
      <c r="E387" s="99"/>
      <c r="F387" s="99"/>
      <c r="G387" s="155"/>
      <c r="H387" s="157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157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</row>
    <row r="388" spans="1:71" x14ac:dyDescent="0.2">
      <c r="A388" s="99"/>
      <c r="B388" s="99"/>
      <c r="C388" s="99"/>
      <c r="D388" s="155"/>
      <c r="E388" s="99"/>
      <c r="F388" s="99"/>
      <c r="G388" s="155"/>
      <c r="H388" s="157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157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</row>
    <row r="389" spans="1:71" x14ac:dyDescent="0.2">
      <c r="A389" s="99"/>
      <c r="B389" s="99"/>
      <c r="C389" s="99"/>
      <c r="D389" s="155"/>
      <c r="E389" s="99"/>
      <c r="F389" s="99"/>
      <c r="G389" s="155"/>
      <c r="H389" s="157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157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</row>
    <row r="390" spans="1:71" x14ac:dyDescent="0.2">
      <c r="A390" s="99"/>
      <c r="B390" s="99"/>
      <c r="C390" s="99"/>
      <c r="D390" s="155"/>
      <c r="E390" s="99"/>
      <c r="F390" s="99"/>
      <c r="G390" s="155"/>
      <c r="H390" s="157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157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</row>
    <row r="391" spans="1:71" x14ac:dyDescent="0.2">
      <c r="A391" s="99"/>
      <c r="B391" s="99"/>
      <c r="C391" s="99"/>
      <c r="D391" s="155"/>
      <c r="E391" s="99"/>
      <c r="F391" s="99"/>
      <c r="G391" s="155"/>
      <c r="H391" s="157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157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</row>
    <row r="392" spans="1:71" x14ac:dyDescent="0.2">
      <c r="A392" s="99"/>
      <c r="B392" s="99"/>
      <c r="C392" s="99"/>
      <c r="D392" s="155"/>
      <c r="E392" s="99"/>
      <c r="F392" s="99"/>
      <c r="G392" s="155"/>
      <c r="H392" s="157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157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</row>
    <row r="393" spans="1:71" x14ac:dyDescent="0.2">
      <c r="A393" s="99"/>
      <c r="B393" s="99"/>
      <c r="C393" s="99"/>
      <c r="D393" s="155"/>
      <c r="E393" s="99"/>
      <c r="F393" s="99"/>
      <c r="G393" s="155"/>
      <c r="H393" s="157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157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</row>
    <row r="394" spans="1:71" x14ac:dyDescent="0.2">
      <c r="A394" s="99"/>
      <c r="B394" s="99"/>
      <c r="C394" s="99"/>
      <c r="D394" s="155"/>
      <c r="E394" s="99"/>
      <c r="F394" s="99"/>
      <c r="G394" s="155"/>
      <c r="H394" s="157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157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</row>
    <row r="395" spans="1:71" x14ac:dyDescent="0.2">
      <c r="A395" s="99"/>
      <c r="B395" s="99"/>
      <c r="C395" s="99"/>
      <c r="D395" s="155"/>
      <c r="E395" s="99"/>
      <c r="F395" s="99"/>
      <c r="G395" s="155"/>
      <c r="H395" s="157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157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</row>
    <row r="396" spans="1:71" x14ac:dyDescent="0.2">
      <c r="A396" s="99"/>
      <c r="B396" s="99"/>
      <c r="C396" s="99"/>
      <c r="D396" s="155"/>
      <c r="E396" s="99"/>
      <c r="F396" s="99"/>
      <c r="G396" s="155"/>
      <c r="H396" s="157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157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</row>
    <row r="397" spans="1:71" x14ac:dyDescent="0.2">
      <c r="A397" s="99"/>
      <c r="B397" s="99"/>
      <c r="C397" s="99"/>
      <c r="D397" s="155"/>
      <c r="E397" s="99"/>
      <c r="F397" s="99"/>
      <c r="G397" s="155"/>
      <c r="H397" s="157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157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</row>
    <row r="398" spans="1:71" x14ac:dyDescent="0.2">
      <c r="A398" s="99"/>
      <c r="B398" s="99"/>
      <c r="C398" s="99"/>
      <c r="D398" s="155"/>
      <c r="E398" s="99"/>
      <c r="F398" s="99"/>
      <c r="G398" s="155"/>
      <c r="H398" s="157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157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</row>
    <row r="399" spans="1:71" x14ac:dyDescent="0.2">
      <c r="A399" s="99"/>
      <c r="B399" s="99"/>
      <c r="C399" s="99"/>
      <c r="D399" s="155"/>
      <c r="E399" s="99"/>
      <c r="F399" s="99"/>
      <c r="G399" s="155"/>
      <c r="H399" s="157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157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</row>
    <row r="400" spans="1:71" x14ac:dyDescent="0.2">
      <c r="A400" s="99"/>
      <c r="B400" s="99"/>
      <c r="C400" s="99"/>
      <c r="D400" s="155"/>
      <c r="E400" s="99"/>
      <c r="F400" s="99"/>
      <c r="G400" s="155"/>
      <c r="H400" s="157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157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</row>
    <row r="401" spans="1:71" x14ac:dyDescent="0.2">
      <c r="A401" s="99"/>
      <c r="B401" s="99"/>
      <c r="C401" s="99"/>
      <c r="D401" s="155"/>
      <c r="E401" s="99"/>
      <c r="F401" s="99"/>
      <c r="G401" s="155"/>
      <c r="H401" s="157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157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</row>
    <row r="402" spans="1:71" x14ac:dyDescent="0.2">
      <c r="A402" s="99"/>
      <c r="B402" s="99"/>
      <c r="C402" s="99"/>
      <c r="D402" s="155"/>
      <c r="E402" s="99"/>
      <c r="F402" s="99"/>
      <c r="G402" s="155"/>
      <c r="H402" s="157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157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</row>
    <row r="403" spans="1:71" x14ac:dyDescent="0.2">
      <c r="A403" s="99"/>
      <c r="B403" s="99"/>
      <c r="C403" s="99"/>
      <c r="D403" s="155"/>
      <c r="E403" s="99"/>
      <c r="F403" s="99"/>
      <c r="G403" s="155"/>
      <c r="H403" s="157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157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</row>
    <row r="404" spans="1:71" x14ac:dyDescent="0.2">
      <c r="A404" s="99"/>
      <c r="B404" s="99"/>
      <c r="C404" s="99"/>
      <c r="D404" s="155"/>
      <c r="E404" s="99"/>
      <c r="F404" s="99"/>
      <c r="G404" s="155"/>
      <c r="H404" s="157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157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</row>
    <row r="405" spans="1:71" x14ac:dyDescent="0.2">
      <c r="A405" s="99"/>
      <c r="B405" s="99"/>
      <c r="C405" s="99"/>
      <c r="D405" s="155"/>
      <c r="E405" s="99"/>
      <c r="F405" s="99"/>
      <c r="G405" s="155"/>
      <c r="H405" s="157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157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</row>
    <row r="406" spans="1:71" x14ac:dyDescent="0.2">
      <c r="A406" s="99"/>
      <c r="B406" s="99"/>
      <c r="C406" s="99"/>
      <c r="D406" s="155"/>
      <c r="E406" s="99"/>
      <c r="F406" s="99"/>
      <c r="G406" s="155"/>
      <c r="H406" s="157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157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</row>
    <row r="407" spans="1:71" x14ac:dyDescent="0.2">
      <c r="A407" s="99"/>
      <c r="B407" s="99"/>
      <c r="C407" s="99"/>
      <c r="D407" s="155"/>
      <c r="E407" s="99"/>
      <c r="F407" s="99"/>
      <c r="G407" s="155"/>
      <c r="H407" s="157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157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</row>
    <row r="408" spans="1:71" x14ac:dyDescent="0.2">
      <c r="A408" s="99"/>
      <c r="B408" s="99"/>
      <c r="C408" s="99"/>
      <c r="D408" s="155"/>
      <c r="E408" s="99"/>
      <c r="F408" s="99"/>
      <c r="G408" s="155"/>
      <c r="H408" s="157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157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</row>
    <row r="409" spans="1:71" x14ac:dyDescent="0.2">
      <c r="A409" s="99"/>
      <c r="B409" s="99"/>
      <c r="C409" s="99"/>
      <c r="D409" s="155"/>
      <c r="E409" s="99"/>
      <c r="F409" s="99"/>
      <c r="G409" s="155"/>
      <c r="H409" s="157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157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</row>
    <row r="410" spans="1:71" x14ac:dyDescent="0.2">
      <c r="A410" s="99"/>
      <c r="B410" s="99"/>
      <c r="C410" s="99"/>
      <c r="D410" s="155"/>
      <c r="E410" s="99"/>
      <c r="F410" s="99"/>
      <c r="G410" s="155"/>
      <c r="H410" s="157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157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</row>
    <row r="411" spans="1:71" x14ac:dyDescent="0.2">
      <c r="A411" s="99"/>
      <c r="B411" s="99"/>
      <c r="C411" s="99"/>
      <c r="D411" s="155"/>
      <c r="E411" s="99"/>
      <c r="F411" s="99"/>
      <c r="G411" s="155"/>
      <c r="H411" s="157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157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</row>
    <row r="412" spans="1:71" x14ac:dyDescent="0.2">
      <c r="A412" s="99"/>
      <c r="B412" s="99"/>
      <c r="C412" s="99"/>
      <c r="D412" s="155"/>
      <c r="E412" s="99"/>
      <c r="F412" s="99"/>
      <c r="G412" s="155"/>
      <c r="H412" s="157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157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</row>
    <row r="413" spans="1:71" x14ac:dyDescent="0.2">
      <c r="A413" s="99"/>
      <c r="B413" s="99"/>
      <c r="C413" s="99"/>
      <c r="D413" s="155"/>
      <c r="E413" s="99"/>
      <c r="F413" s="99"/>
      <c r="G413" s="155"/>
      <c r="H413" s="157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157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</row>
    <row r="414" spans="1:71" x14ac:dyDescent="0.2">
      <c r="A414" s="99"/>
      <c r="B414" s="99"/>
      <c r="C414" s="99"/>
      <c r="D414" s="155"/>
      <c r="E414" s="99"/>
      <c r="F414" s="99"/>
      <c r="G414" s="155"/>
      <c r="H414" s="157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157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</row>
    <row r="415" spans="1:71" x14ac:dyDescent="0.2">
      <c r="A415" s="99"/>
      <c r="B415" s="99"/>
      <c r="C415" s="99"/>
      <c r="D415" s="155"/>
      <c r="E415" s="99"/>
      <c r="F415" s="99"/>
      <c r="G415" s="155"/>
      <c r="H415" s="157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157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</row>
    <row r="416" spans="1:71" x14ac:dyDescent="0.2">
      <c r="A416" s="99"/>
      <c r="B416" s="99"/>
      <c r="C416" s="99"/>
      <c r="D416" s="155"/>
      <c r="E416" s="99"/>
      <c r="F416" s="99"/>
      <c r="G416" s="155"/>
      <c r="H416" s="157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157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</row>
    <row r="417" spans="1:71" x14ac:dyDescent="0.2">
      <c r="A417" s="99"/>
      <c r="B417" s="99"/>
      <c r="C417" s="99"/>
      <c r="D417" s="155"/>
      <c r="E417" s="99"/>
      <c r="F417" s="99"/>
      <c r="G417" s="155"/>
      <c r="H417" s="157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157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</row>
    <row r="418" spans="1:71" x14ac:dyDescent="0.2">
      <c r="A418" s="99"/>
      <c r="B418" s="99"/>
      <c r="C418" s="99"/>
      <c r="D418" s="155"/>
      <c r="E418" s="99"/>
      <c r="F418" s="99"/>
      <c r="G418" s="155"/>
      <c r="H418" s="157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157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</row>
    <row r="419" spans="1:71" x14ac:dyDescent="0.2">
      <c r="A419" s="99"/>
      <c r="B419" s="99"/>
      <c r="C419" s="99"/>
      <c r="D419" s="155"/>
      <c r="E419" s="99"/>
      <c r="F419" s="99"/>
      <c r="G419" s="155"/>
      <c r="H419" s="157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157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</row>
    <row r="420" spans="1:71" x14ac:dyDescent="0.2">
      <c r="A420" s="99"/>
      <c r="B420" s="99"/>
      <c r="C420" s="99"/>
      <c r="D420" s="155"/>
      <c r="E420" s="99"/>
      <c r="F420" s="99"/>
      <c r="G420" s="155"/>
      <c r="H420" s="157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157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</row>
    <row r="421" spans="1:71" x14ac:dyDescent="0.2">
      <c r="A421" s="99"/>
      <c r="B421" s="99"/>
      <c r="C421" s="99"/>
      <c r="D421" s="155"/>
      <c r="E421" s="99"/>
      <c r="F421" s="99"/>
      <c r="G421" s="155"/>
      <c r="H421" s="157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157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</row>
    <row r="422" spans="1:71" x14ac:dyDescent="0.2">
      <c r="A422" s="99"/>
      <c r="B422" s="99"/>
      <c r="C422" s="99"/>
      <c r="D422" s="155"/>
      <c r="E422" s="99"/>
      <c r="F422" s="99"/>
      <c r="G422" s="155"/>
      <c r="H422" s="157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157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</row>
    <row r="423" spans="1:71" x14ac:dyDescent="0.2">
      <c r="A423" s="99"/>
      <c r="B423" s="99"/>
      <c r="C423" s="99"/>
      <c r="D423" s="155"/>
      <c r="E423" s="99"/>
      <c r="F423" s="99"/>
      <c r="G423" s="155"/>
      <c r="H423" s="157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157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</row>
    <row r="424" spans="1:71" x14ac:dyDescent="0.2">
      <c r="A424" s="99"/>
      <c r="B424" s="99"/>
      <c r="C424" s="99"/>
      <c r="D424" s="155"/>
      <c r="E424" s="99"/>
      <c r="F424" s="99"/>
      <c r="G424" s="155"/>
      <c r="H424" s="157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157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</row>
    <row r="425" spans="1:71" x14ac:dyDescent="0.2">
      <c r="A425" s="99"/>
      <c r="B425" s="99"/>
      <c r="C425" s="99"/>
      <c r="D425" s="155"/>
      <c r="E425" s="99"/>
      <c r="F425" s="99"/>
      <c r="G425" s="155"/>
      <c r="H425" s="157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157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</row>
    <row r="426" spans="1:71" x14ac:dyDescent="0.2">
      <c r="A426" s="99"/>
      <c r="B426" s="99"/>
      <c r="C426" s="99"/>
      <c r="D426" s="155"/>
      <c r="E426" s="99"/>
      <c r="F426" s="99"/>
      <c r="G426" s="155"/>
      <c r="H426" s="157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157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</row>
    <row r="427" spans="1:71" x14ac:dyDescent="0.2">
      <c r="A427" s="99"/>
      <c r="B427" s="99"/>
      <c r="C427" s="99"/>
      <c r="D427" s="155"/>
      <c r="E427" s="99"/>
      <c r="F427" s="99"/>
      <c r="G427" s="155"/>
      <c r="H427" s="157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157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</row>
    <row r="428" spans="1:71" x14ac:dyDescent="0.2">
      <c r="A428" s="99"/>
      <c r="B428" s="99"/>
      <c r="C428" s="99"/>
      <c r="D428" s="155"/>
      <c r="E428" s="99"/>
      <c r="F428" s="99"/>
      <c r="G428" s="155"/>
      <c r="H428" s="157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157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</row>
    <row r="429" spans="1:71" x14ac:dyDescent="0.2">
      <c r="A429" s="99"/>
      <c r="B429" s="99"/>
      <c r="C429" s="99"/>
      <c r="D429" s="155"/>
      <c r="E429" s="99"/>
      <c r="F429" s="99"/>
      <c r="G429" s="155"/>
      <c r="H429" s="157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157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</row>
    <row r="430" spans="1:71" x14ac:dyDescent="0.2">
      <c r="A430" s="99"/>
      <c r="B430" s="99"/>
      <c r="C430" s="99"/>
      <c r="D430" s="155"/>
      <c r="E430" s="99"/>
      <c r="F430" s="99"/>
      <c r="G430" s="155"/>
      <c r="H430" s="157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157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</row>
    <row r="431" spans="1:71" x14ac:dyDescent="0.2">
      <c r="A431" s="99"/>
      <c r="B431" s="99"/>
      <c r="C431" s="99"/>
      <c r="D431" s="155"/>
      <c r="E431" s="99"/>
      <c r="F431" s="99"/>
      <c r="G431" s="155"/>
      <c r="H431" s="157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157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</row>
    <row r="432" spans="1:71" x14ac:dyDescent="0.2">
      <c r="A432" s="99"/>
      <c r="B432" s="99"/>
      <c r="C432" s="99"/>
      <c r="D432" s="155"/>
      <c r="E432" s="99"/>
      <c r="F432" s="99"/>
      <c r="G432" s="155"/>
      <c r="H432" s="157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157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</row>
    <row r="433" spans="1:71" x14ac:dyDescent="0.2">
      <c r="A433" s="99"/>
      <c r="B433" s="99"/>
      <c r="C433" s="99"/>
      <c r="D433" s="155"/>
      <c r="E433" s="99"/>
      <c r="F433" s="99"/>
      <c r="G433" s="155"/>
      <c r="H433" s="157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157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</row>
    <row r="434" spans="1:71" x14ac:dyDescent="0.2">
      <c r="A434" s="99"/>
      <c r="B434" s="99"/>
      <c r="C434" s="99"/>
      <c r="D434" s="155"/>
      <c r="E434" s="99"/>
      <c r="F434" s="99"/>
      <c r="G434" s="155"/>
      <c r="H434" s="157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157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</row>
    <row r="435" spans="1:71" x14ac:dyDescent="0.2">
      <c r="A435" s="99"/>
      <c r="B435" s="99"/>
      <c r="C435" s="99"/>
      <c r="D435" s="155"/>
      <c r="E435" s="99"/>
      <c r="F435" s="99"/>
      <c r="G435" s="155"/>
      <c r="H435" s="157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157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</row>
    <row r="436" spans="1:71" x14ac:dyDescent="0.2">
      <c r="A436" s="99"/>
      <c r="B436" s="99"/>
      <c r="C436" s="99"/>
      <c r="D436" s="155"/>
      <c r="E436" s="99"/>
      <c r="F436" s="99"/>
      <c r="G436" s="155"/>
      <c r="H436" s="157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157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</row>
    <row r="437" spans="1:71" x14ac:dyDescent="0.2">
      <c r="A437" s="99"/>
      <c r="B437" s="99"/>
      <c r="C437" s="99"/>
      <c r="D437" s="155"/>
      <c r="E437" s="99"/>
      <c r="F437" s="99"/>
      <c r="G437" s="155"/>
      <c r="H437" s="157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157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</row>
    <row r="438" spans="1:71" x14ac:dyDescent="0.2">
      <c r="A438" s="99"/>
      <c r="B438" s="99"/>
      <c r="C438" s="99"/>
      <c r="D438" s="155"/>
      <c r="E438" s="99"/>
      <c r="F438" s="99"/>
      <c r="G438" s="155"/>
      <c r="H438" s="157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157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</row>
    <row r="439" spans="1:71" x14ac:dyDescent="0.2">
      <c r="A439" s="99"/>
      <c r="B439" s="99"/>
      <c r="C439" s="99"/>
      <c r="D439" s="155"/>
      <c r="E439" s="99"/>
      <c r="F439" s="99"/>
      <c r="G439" s="155"/>
      <c r="H439" s="157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157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</row>
    <row r="440" spans="1:71" x14ac:dyDescent="0.2">
      <c r="A440" s="99"/>
      <c r="B440" s="99"/>
      <c r="C440" s="99"/>
      <c r="D440" s="155"/>
      <c r="E440" s="99"/>
      <c r="F440" s="99"/>
      <c r="G440" s="155"/>
      <c r="H440" s="157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157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</row>
    <row r="441" spans="1:71" x14ac:dyDescent="0.2">
      <c r="A441" s="99"/>
      <c r="B441" s="99"/>
      <c r="C441" s="99"/>
      <c r="D441" s="155"/>
      <c r="E441" s="99"/>
      <c r="F441" s="99"/>
      <c r="G441" s="155"/>
      <c r="H441" s="157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157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</row>
    <row r="442" spans="1:71" x14ac:dyDescent="0.2">
      <c r="A442" s="99"/>
      <c r="B442" s="99"/>
      <c r="C442" s="99"/>
      <c r="D442" s="155"/>
      <c r="E442" s="99"/>
      <c r="F442" s="99"/>
      <c r="G442" s="155"/>
      <c r="H442" s="157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157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</row>
    <row r="443" spans="1:71" x14ac:dyDescent="0.2">
      <c r="A443" s="99"/>
      <c r="B443" s="99"/>
      <c r="C443" s="99"/>
      <c r="D443" s="155"/>
      <c r="E443" s="99"/>
      <c r="F443" s="99"/>
      <c r="G443" s="155"/>
      <c r="H443" s="157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157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</row>
    <row r="444" spans="1:71" x14ac:dyDescent="0.2">
      <c r="A444" s="99"/>
      <c r="B444" s="99"/>
      <c r="C444" s="99"/>
      <c r="D444" s="155"/>
      <c r="E444" s="99"/>
      <c r="F444" s="99"/>
      <c r="G444" s="155"/>
      <c r="H444" s="157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157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</row>
    <row r="445" spans="1:71" x14ac:dyDescent="0.2">
      <c r="A445" s="99"/>
      <c r="B445" s="99"/>
      <c r="C445" s="99"/>
      <c r="D445" s="155"/>
      <c r="E445" s="99"/>
      <c r="F445" s="99"/>
      <c r="G445" s="155"/>
      <c r="H445" s="157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157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</row>
    <row r="446" spans="1:71" x14ac:dyDescent="0.2">
      <c r="A446" s="99"/>
      <c r="B446" s="99"/>
      <c r="C446" s="99"/>
      <c r="D446" s="155"/>
      <c r="E446" s="99"/>
      <c r="F446" s="99"/>
      <c r="G446" s="155"/>
      <c r="H446" s="157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157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</row>
    <row r="447" spans="1:71" x14ac:dyDescent="0.2">
      <c r="A447" s="99"/>
      <c r="B447" s="99"/>
      <c r="C447" s="99"/>
      <c r="D447" s="155"/>
      <c r="E447" s="99"/>
      <c r="F447" s="99"/>
      <c r="G447" s="155"/>
      <c r="H447" s="157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157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</row>
    <row r="448" spans="1:71" x14ac:dyDescent="0.2">
      <c r="A448" s="99"/>
      <c r="B448" s="99"/>
      <c r="C448" s="99"/>
      <c r="D448" s="155"/>
      <c r="E448" s="99"/>
      <c r="F448" s="99"/>
      <c r="G448" s="155"/>
      <c r="H448" s="157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157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</row>
    <row r="449" spans="1:71" x14ac:dyDescent="0.2">
      <c r="A449" s="99"/>
      <c r="B449" s="99"/>
      <c r="C449" s="99"/>
      <c r="D449" s="155"/>
      <c r="E449" s="99"/>
      <c r="F449" s="99"/>
      <c r="G449" s="155"/>
      <c r="H449" s="157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157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</row>
    <row r="450" spans="1:71" x14ac:dyDescent="0.2">
      <c r="A450" s="99"/>
      <c r="B450" s="99"/>
      <c r="C450" s="99"/>
      <c r="D450" s="155"/>
      <c r="E450" s="99"/>
      <c r="F450" s="99"/>
      <c r="G450" s="155"/>
      <c r="H450" s="157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157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</row>
    <row r="451" spans="1:71" x14ac:dyDescent="0.2">
      <c r="A451" s="99"/>
      <c r="B451" s="99"/>
      <c r="C451" s="99"/>
      <c r="D451" s="155"/>
      <c r="E451" s="99"/>
      <c r="F451" s="99"/>
      <c r="G451" s="155"/>
      <c r="H451" s="157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157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</row>
    <row r="452" spans="1:71" x14ac:dyDescent="0.2">
      <c r="A452" s="99"/>
      <c r="B452" s="99"/>
      <c r="C452" s="99"/>
      <c r="D452" s="155"/>
      <c r="E452" s="99"/>
      <c r="F452" s="99"/>
      <c r="G452" s="155"/>
      <c r="H452" s="157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157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</row>
    <row r="453" spans="1:71" x14ac:dyDescent="0.2">
      <c r="A453" s="99"/>
      <c r="B453" s="99"/>
      <c r="C453" s="99"/>
      <c r="D453" s="155"/>
      <c r="E453" s="99"/>
      <c r="F453" s="99"/>
      <c r="G453" s="155"/>
      <c r="H453" s="157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157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</row>
    <row r="454" spans="1:71" x14ac:dyDescent="0.2">
      <c r="A454" s="99"/>
      <c r="B454" s="99"/>
      <c r="C454" s="99"/>
      <c r="D454" s="155"/>
      <c r="E454" s="99"/>
      <c r="F454" s="99"/>
      <c r="G454" s="155"/>
      <c r="H454" s="157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157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</row>
    <row r="455" spans="1:71" x14ac:dyDescent="0.2">
      <c r="A455" s="99"/>
      <c r="B455" s="99"/>
      <c r="C455" s="99"/>
      <c r="D455" s="155"/>
      <c r="E455" s="99"/>
      <c r="F455" s="99"/>
      <c r="G455" s="155"/>
      <c r="H455" s="157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157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</row>
    <row r="456" spans="1:71" x14ac:dyDescent="0.2">
      <c r="A456" s="99"/>
      <c r="B456" s="99"/>
      <c r="C456" s="99"/>
      <c r="D456" s="155"/>
      <c r="E456" s="99"/>
      <c r="F456" s="99"/>
      <c r="G456" s="155"/>
      <c r="H456" s="157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157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</row>
    <row r="457" spans="1:71" x14ac:dyDescent="0.2">
      <c r="A457" s="99"/>
      <c r="B457" s="99"/>
      <c r="C457" s="99"/>
      <c r="D457" s="155"/>
      <c r="E457" s="99"/>
      <c r="F457" s="99"/>
      <c r="G457" s="155"/>
      <c r="H457" s="157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157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</row>
    <row r="458" spans="1:71" x14ac:dyDescent="0.2">
      <c r="A458" s="99"/>
      <c r="B458" s="99"/>
      <c r="C458" s="99"/>
      <c r="D458" s="155"/>
      <c r="E458" s="99"/>
      <c r="F458" s="99"/>
      <c r="G458" s="155"/>
      <c r="H458" s="157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157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</row>
    <row r="459" spans="1:71" x14ac:dyDescent="0.2">
      <c r="A459" s="99"/>
      <c r="B459" s="99"/>
      <c r="C459" s="99"/>
      <c r="D459" s="155"/>
      <c r="E459" s="99"/>
      <c r="F459" s="99"/>
      <c r="G459" s="155"/>
      <c r="H459" s="157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157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</row>
    <row r="460" spans="1:71" x14ac:dyDescent="0.2">
      <c r="A460" s="99"/>
      <c r="B460" s="99"/>
      <c r="C460" s="99"/>
      <c r="D460" s="155"/>
      <c r="E460" s="99"/>
      <c r="F460" s="99"/>
      <c r="G460" s="155"/>
      <c r="H460" s="157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157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</row>
    <row r="461" spans="1:71" x14ac:dyDescent="0.2">
      <c r="A461" s="99"/>
      <c r="B461" s="99"/>
      <c r="C461" s="99"/>
      <c r="D461" s="155"/>
      <c r="E461" s="99"/>
      <c r="F461" s="99"/>
      <c r="G461" s="155"/>
      <c r="H461" s="157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157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</row>
    <row r="462" spans="1:71" x14ac:dyDescent="0.2">
      <c r="A462" s="99"/>
      <c r="B462" s="99"/>
      <c r="C462" s="99"/>
      <c r="D462" s="155"/>
      <c r="E462" s="99"/>
      <c r="F462" s="99"/>
      <c r="G462" s="155"/>
      <c r="H462" s="157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157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</row>
    <row r="463" spans="1:71" x14ac:dyDescent="0.2">
      <c r="A463" s="99"/>
      <c r="B463" s="99"/>
      <c r="C463" s="99"/>
      <c r="D463" s="155"/>
      <c r="E463" s="99"/>
      <c r="F463" s="99"/>
      <c r="G463" s="155"/>
      <c r="H463" s="157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157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</row>
    <row r="464" spans="1:71" x14ac:dyDescent="0.2">
      <c r="A464" s="99"/>
      <c r="B464" s="99"/>
      <c r="C464" s="99"/>
      <c r="D464" s="155"/>
      <c r="E464" s="99"/>
      <c r="F464" s="99"/>
      <c r="G464" s="155"/>
      <c r="H464" s="157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157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</row>
    <row r="465" spans="1:71" x14ac:dyDescent="0.2">
      <c r="A465" s="99"/>
      <c r="B465" s="99"/>
      <c r="C465" s="99"/>
      <c r="D465" s="155"/>
      <c r="E465" s="99"/>
      <c r="F465" s="99"/>
      <c r="G465" s="155"/>
      <c r="H465" s="157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157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</row>
    <row r="466" spans="1:71" x14ac:dyDescent="0.2">
      <c r="A466" s="99"/>
      <c r="B466" s="99"/>
      <c r="C466" s="99"/>
      <c r="D466" s="155"/>
      <c r="E466" s="99"/>
      <c r="F466" s="99"/>
      <c r="G466" s="155"/>
      <c r="H466" s="157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157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</row>
    <row r="467" spans="1:71" x14ac:dyDescent="0.2">
      <c r="A467" s="99"/>
      <c r="B467" s="99"/>
      <c r="C467" s="99"/>
      <c r="D467" s="155"/>
      <c r="E467" s="99"/>
      <c r="F467" s="99"/>
      <c r="G467" s="155"/>
      <c r="H467" s="157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157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</row>
    <row r="468" spans="1:71" x14ac:dyDescent="0.2">
      <c r="A468" s="99"/>
      <c r="B468" s="99"/>
      <c r="C468" s="99"/>
      <c r="D468" s="155"/>
      <c r="E468" s="99"/>
      <c r="F468" s="99"/>
      <c r="G468" s="155"/>
      <c r="H468" s="157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157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</row>
    <row r="469" spans="1:71" x14ac:dyDescent="0.2">
      <c r="A469" s="99"/>
      <c r="B469" s="99"/>
      <c r="C469" s="99"/>
      <c r="D469" s="155"/>
      <c r="E469" s="99"/>
      <c r="F469" s="99"/>
      <c r="G469" s="155"/>
      <c r="H469" s="157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157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</row>
    <row r="470" spans="1:71" x14ac:dyDescent="0.2">
      <c r="A470" s="99"/>
      <c r="B470" s="99"/>
      <c r="C470" s="99"/>
      <c r="D470" s="155"/>
      <c r="E470" s="99"/>
      <c r="F470" s="99"/>
      <c r="G470" s="155"/>
      <c r="H470" s="157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157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</row>
    <row r="471" spans="1:71" x14ac:dyDescent="0.2">
      <c r="A471" s="99"/>
      <c r="B471" s="99"/>
      <c r="C471" s="99"/>
      <c r="D471" s="155"/>
      <c r="E471" s="99"/>
      <c r="F471" s="99"/>
      <c r="G471" s="155"/>
      <c r="H471" s="157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157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</row>
    <row r="472" spans="1:71" x14ac:dyDescent="0.2">
      <c r="A472" s="99"/>
      <c r="B472" s="99"/>
      <c r="C472" s="99"/>
      <c r="D472" s="155"/>
      <c r="E472" s="99"/>
      <c r="F472" s="99"/>
      <c r="G472" s="155"/>
      <c r="H472" s="157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157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</row>
    <row r="473" spans="1:71" x14ac:dyDescent="0.2">
      <c r="A473" s="99"/>
      <c r="B473" s="99"/>
      <c r="C473" s="99"/>
      <c r="D473" s="155"/>
      <c r="E473" s="99"/>
      <c r="F473" s="99"/>
      <c r="G473" s="155"/>
      <c r="H473" s="157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157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</row>
    <row r="474" spans="1:71" x14ac:dyDescent="0.2">
      <c r="A474" s="99"/>
      <c r="B474" s="99"/>
      <c r="C474" s="99"/>
      <c r="D474" s="155"/>
      <c r="E474" s="99"/>
      <c r="F474" s="99"/>
      <c r="G474" s="155"/>
      <c r="H474" s="157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157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</row>
    <row r="475" spans="1:71" x14ac:dyDescent="0.2">
      <c r="A475" s="99"/>
      <c r="B475" s="99"/>
      <c r="C475" s="99"/>
      <c r="D475" s="155"/>
      <c r="E475" s="99"/>
      <c r="F475" s="99"/>
      <c r="G475" s="155"/>
      <c r="H475" s="157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157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</row>
    <row r="476" spans="1:71" x14ac:dyDescent="0.2">
      <c r="A476" s="99"/>
      <c r="B476" s="99"/>
      <c r="C476" s="99"/>
      <c r="D476" s="155"/>
      <c r="E476" s="99"/>
      <c r="F476" s="99"/>
      <c r="G476" s="155"/>
      <c r="H476" s="157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157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</row>
    <row r="477" spans="1:71" x14ac:dyDescent="0.2">
      <c r="A477" s="99"/>
      <c r="B477" s="99"/>
      <c r="C477" s="99"/>
      <c r="D477" s="155"/>
      <c r="E477" s="99"/>
      <c r="F477" s="99"/>
      <c r="G477" s="155"/>
      <c r="H477" s="157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157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</row>
    <row r="478" spans="1:71" x14ac:dyDescent="0.2">
      <c r="A478" s="99"/>
      <c r="B478" s="99"/>
      <c r="C478" s="99"/>
      <c r="D478" s="155"/>
      <c r="E478" s="99"/>
      <c r="F478" s="99"/>
      <c r="G478" s="155"/>
      <c r="H478" s="157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157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</row>
    <row r="479" spans="1:71" x14ac:dyDescent="0.2">
      <c r="A479" s="99"/>
      <c r="B479" s="99"/>
      <c r="C479" s="99"/>
      <c r="D479" s="155"/>
      <c r="E479" s="99"/>
      <c r="F479" s="99"/>
      <c r="G479" s="155"/>
      <c r="H479" s="157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157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</row>
    <row r="480" spans="1:71" x14ac:dyDescent="0.2">
      <c r="A480" s="99"/>
      <c r="B480" s="99"/>
      <c r="C480" s="99"/>
      <c r="D480" s="155"/>
      <c r="E480" s="99"/>
      <c r="F480" s="99"/>
      <c r="G480" s="155"/>
      <c r="H480" s="157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157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</row>
    <row r="481" spans="1:71" x14ac:dyDescent="0.2">
      <c r="A481" s="99"/>
      <c r="B481" s="99"/>
      <c r="C481" s="99"/>
      <c r="D481" s="155"/>
      <c r="E481" s="99"/>
      <c r="F481" s="99"/>
      <c r="G481" s="155"/>
      <c r="H481" s="157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157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</row>
    <row r="482" spans="1:71" x14ac:dyDescent="0.2">
      <c r="A482" s="99"/>
      <c r="B482" s="99"/>
      <c r="C482" s="99"/>
      <c r="D482" s="155"/>
      <c r="E482" s="99"/>
      <c r="F482" s="99"/>
      <c r="G482" s="155"/>
      <c r="H482" s="157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157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</row>
    <row r="483" spans="1:71" x14ac:dyDescent="0.2">
      <c r="A483" s="99"/>
      <c r="B483" s="99"/>
      <c r="C483" s="99"/>
      <c r="D483" s="155"/>
      <c r="E483" s="99"/>
      <c r="F483" s="99"/>
      <c r="G483" s="155"/>
      <c r="H483" s="157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157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</row>
    <row r="484" spans="1:71" x14ac:dyDescent="0.2">
      <c r="A484" s="99"/>
      <c r="B484" s="99"/>
      <c r="C484" s="99"/>
      <c r="D484" s="155"/>
      <c r="E484" s="99"/>
      <c r="F484" s="99"/>
      <c r="G484" s="155"/>
      <c r="H484" s="157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157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</row>
    <row r="485" spans="1:71" x14ac:dyDescent="0.2">
      <c r="A485" s="99"/>
      <c r="B485" s="99"/>
      <c r="C485" s="99"/>
      <c r="D485" s="155"/>
      <c r="E485" s="99"/>
      <c r="F485" s="99"/>
      <c r="G485" s="155"/>
      <c r="H485" s="157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157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</row>
    <row r="486" spans="1:71" x14ac:dyDescent="0.2">
      <c r="A486" s="99"/>
      <c r="B486" s="99"/>
      <c r="C486" s="99"/>
      <c r="D486" s="155"/>
      <c r="E486" s="99"/>
      <c r="F486" s="99"/>
      <c r="G486" s="155"/>
      <c r="H486" s="157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157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</row>
    <row r="487" spans="1:71" x14ac:dyDescent="0.2">
      <c r="A487" s="99"/>
      <c r="B487" s="99"/>
      <c r="C487" s="99"/>
      <c r="D487" s="155"/>
      <c r="E487" s="99"/>
      <c r="F487" s="99"/>
      <c r="G487" s="155"/>
      <c r="H487" s="157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157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</row>
    <row r="488" spans="1:71" x14ac:dyDescent="0.2">
      <c r="A488" s="99"/>
      <c r="B488" s="99"/>
      <c r="C488" s="99"/>
      <c r="D488" s="155"/>
      <c r="E488" s="99"/>
      <c r="F488" s="99"/>
      <c r="G488" s="155"/>
      <c r="H488" s="157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157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</row>
    <row r="489" spans="1:71" x14ac:dyDescent="0.2">
      <c r="A489" s="99"/>
      <c r="B489" s="99"/>
      <c r="C489" s="99"/>
      <c r="D489" s="155"/>
      <c r="E489" s="99"/>
      <c r="F489" s="99"/>
      <c r="G489" s="155"/>
      <c r="H489" s="157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157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</row>
    <row r="490" spans="1:71" x14ac:dyDescent="0.2">
      <c r="A490" s="99"/>
      <c r="B490" s="99"/>
      <c r="C490" s="99"/>
      <c r="D490" s="155"/>
      <c r="E490" s="99"/>
      <c r="F490" s="99"/>
      <c r="G490" s="155"/>
      <c r="H490" s="157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157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</row>
    <row r="491" spans="1:71" x14ac:dyDescent="0.2">
      <c r="A491" s="99"/>
      <c r="B491" s="99"/>
      <c r="C491" s="99"/>
      <c r="D491" s="155"/>
      <c r="E491" s="99"/>
      <c r="F491" s="99"/>
      <c r="G491" s="155"/>
      <c r="H491" s="157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157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</row>
    <row r="492" spans="1:71" x14ac:dyDescent="0.2">
      <c r="A492" s="99"/>
      <c r="B492" s="99"/>
      <c r="C492" s="99"/>
      <c r="D492" s="155"/>
      <c r="E492" s="99"/>
      <c r="F492" s="99"/>
      <c r="G492" s="155"/>
      <c r="H492" s="157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157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</row>
    <row r="493" spans="1:71" x14ac:dyDescent="0.2">
      <c r="A493" s="99"/>
      <c r="B493" s="99"/>
      <c r="C493" s="99"/>
      <c r="D493" s="155"/>
      <c r="E493" s="99"/>
      <c r="F493" s="99"/>
      <c r="G493" s="155"/>
      <c r="H493" s="157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157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</row>
    <row r="494" spans="1:71" x14ac:dyDescent="0.2">
      <c r="A494" s="99"/>
      <c r="B494" s="99"/>
      <c r="C494" s="99"/>
      <c r="D494" s="155"/>
      <c r="E494" s="99"/>
      <c r="F494" s="99"/>
      <c r="G494" s="155"/>
      <c r="H494" s="157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157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</row>
    <row r="495" spans="1:71" x14ac:dyDescent="0.2">
      <c r="A495" s="99"/>
      <c r="B495" s="99"/>
      <c r="C495" s="99"/>
      <c r="D495" s="155"/>
      <c r="E495" s="99"/>
      <c r="F495" s="99"/>
      <c r="G495" s="155"/>
      <c r="H495" s="157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157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</row>
    <row r="496" spans="1:71" x14ac:dyDescent="0.2">
      <c r="A496" s="99"/>
      <c r="B496" s="99"/>
      <c r="C496" s="99"/>
      <c r="D496" s="155"/>
      <c r="E496" s="99"/>
      <c r="F496" s="99"/>
      <c r="G496" s="155"/>
      <c r="H496" s="157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157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</row>
    <row r="497" spans="1:71" x14ac:dyDescent="0.2">
      <c r="A497" s="99"/>
      <c r="B497" s="99"/>
      <c r="C497" s="99"/>
      <c r="D497" s="155"/>
      <c r="E497" s="99"/>
      <c r="F497" s="99"/>
      <c r="G497" s="155"/>
      <c r="H497" s="157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157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</row>
    <row r="498" spans="1:71" x14ac:dyDescent="0.2">
      <c r="A498" s="99"/>
      <c r="B498" s="99"/>
      <c r="C498" s="99"/>
      <c r="D498" s="155"/>
      <c r="E498" s="99"/>
      <c r="F498" s="99"/>
      <c r="G498" s="155"/>
      <c r="H498" s="157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157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</row>
    <row r="499" spans="1:71" x14ac:dyDescent="0.2">
      <c r="A499" s="99"/>
      <c r="B499" s="99"/>
      <c r="C499" s="99"/>
      <c r="D499" s="155"/>
      <c r="E499" s="99"/>
      <c r="F499" s="99"/>
      <c r="G499" s="155"/>
      <c r="H499" s="157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157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</row>
    <row r="500" spans="1:71" x14ac:dyDescent="0.2">
      <c r="A500" s="99"/>
      <c r="B500" s="99"/>
      <c r="C500" s="99"/>
      <c r="D500" s="155"/>
      <c r="E500" s="99"/>
      <c r="F500" s="99"/>
      <c r="G500" s="155"/>
      <c r="H500" s="157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157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</row>
    <row r="501" spans="1:71" x14ac:dyDescent="0.2">
      <c r="A501" s="99"/>
      <c r="B501" s="99"/>
      <c r="C501" s="99"/>
      <c r="D501" s="155"/>
      <c r="E501" s="99"/>
      <c r="F501" s="99"/>
      <c r="G501" s="155"/>
      <c r="H501" s="157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157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</row>
    <row r="502" spans="1:71" x14ac:dyDescent="0.2">
      <c r="A502" s="99"/>
      <c r="B502" s="99"/>
      <c r="C502" s="99"/>
      <c r="D502" s="155"/>
      <c r="E502" s="99"/>
      <c r="F502" s="99"/>
      <c r="G502" s="155"/>
      <c r="H502" s="157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157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</row>
    <row r="503" spans="1:71" x14ac:dyDescent="0.2">
      <c r="A503" s="99"/>
      <c r="B503" s="99"/>
      <c r="C503" s="99"/>
      <c r="D503" s="155"/>
      <c r="E503" s="99"/>
      <c r="F503" s="99"/>
      <c r="G503" s="155"/>
      <c r="H503" s="157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157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</row>
    <row r="504" spans="1:71" x14ac:dyDescent="0.2">
      <c r="A504" s="99"/>
      <c r="B504" s="99"/>
      <c r="C504" s="99"/>
      <c r="D504" s="155"/>
      <c r="E504" s="99"/>
      <c r="F504" s="99"/>
      <c r="G504" s="155"/>
      <c r="H504" s="157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157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</row>
    <row r="505" spans="1:71" x14ac:dyDescent="0.2">
      <c r="A505" s="99"/>
      <c r="B505" s="99"/>
      <c r="C505" s="99"/>
      <c r="D505" s="155"/>
      <c r="E505" s="99"/>
      <c r="F505" s="99"/>
      <c r="G505" s="155"/>
      <c r="H505" s="157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157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</row>
    <row r="506" spans="1:71" x14ac:dyDescent="0.2">
      <c r="A506" s="99"/>
      <c r="B506" s="99"/>
      <c r="C506" s="99"/>
      <c r="D506" s="155"/>
      <c r="E506" s="99"/>
      <c r="F506" s="99"/>
      <c r="G506" s="155"/>
      <c r="H506" s="157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157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</row>
    <row r="507" spans="1:71" x14ac:dyDescent="0.2">
      <c r="A507" s="99"/>
      <c r="B507" s="99"/>
      <c r="C507" s="99"/>
      <c r="D507" s="155"/>
      <c r="E507" s="99"/>
      <c r="F507" s="99"/>
      <c r="G507" s="155"/>
      <c r="H507" s="157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157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</row>
    <row r="508" spans="1:71" x14ac:dyDescent="0.2">
      <c r="A508" s="99"/>
      <c r="B508" s="99"/>
      <c r="C508" s="99"/>
      <c r="D508" s="155"/>
      <c r="E508" s="99"/>
      <c r="F508" s="99"/>
      <c r="G508" s="155"/>
      <c r="H508" s="157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157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</row>
    <row r="509" spans="1:71" x14ac:dyDescent="0.2">
      <c r="A509" s="99"/>
      <c r="B509" s="99"/>
      <c r="C509" s="99"/>
      <c r="D509" s="155"/>
      <c r="E509" s="99"/>
      <c r="F509" s="99"/>
      <c r="G509" s="155"/>
      <c r="H509" s="157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157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</row>
    <row r="510" spans="1:71" x14ac:dyDescent="0.2">
      <c r="A510" s="99"/>
      <c r="B510" s="99"/>
      <c r="C510" s="99"/>
      <c r="D510" s="155"/>
      <c r="E510" s="99"/>
      <c r="F510" s="99"/>
      <c r="G510" s="155"/>
      <c r="H510" s="157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157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</row>
    <row r="511" spans="1:71" x14ac:dyDescent="0.2">
      <c r="A511" s="99"/>
      <c r="B511" s="99"/>
      <c r="C511" s="99"/>
      <c r="D511" s="155"/>
      <c r="E511" s="99"/>
      <c r="F511" s="99"/>
      <c r="G511" s="155"/>
      <c r="H511" s="157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157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</row>
    <row r="512" spans="1:71" x14ac:dyDescent="0.2">
      <c r="A512" s="99"/>
      <c r="B512" s="99"/>
      <c r="C512" s="99"/>
      <c r="D512" s="155"/>
      <c r="E512" s="99"/>
      <c r="F512" s="99"/>
      <c r="G512" s="155"/>
      <c r="H512" s="157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157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</row>
    <row r="513" spans="1:71" x14ac:dyDescent="0.2">
      <c r="A513" s="99"/>
      <c r="B513" s="99"/>
      <c r="C513" s="99"/>
      <c r="D513" s="155"/>
      <c r="E513" s="99"/>
      <c r="F513" s="99"/>
      <c r="G513" s="155"/>
      <c r="H513" s="157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157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</row>
    <row r="514" spans="1:71" x14ac:dyDescent="0.2">
      <c r="A514" s="99"/>
      <c r="B514" s="99"/>
      <c r="C514" s="99"/>
      <c r="D514" s="155"/>
      <c r="E514" s="99"/>
      <c r="F514" s="99"/>
      <c r="G514" s="155"/>
      <c r="H514" s="157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157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</row>
    <row r="515" spans="1:71" x14ac:dyDescent="0.2">
      <c r="A515" s="99"/>
      <c r="B515" s="99"/>
      <c r="C515" s="99"/>
      <c r="D515" s="155"/>
      <c r="E515" s="99"/>
      <c r="F515" s="99"/>
      <c r="G515" s="155"/>
      <c r="H515" s="157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157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</row>
    <row r="516" spans="1:71" x14ac:dyDescent="0.2">
      <c r="A516" s="99"/>
      <c r="B516" s="99"/>
      <c r="C516" s="99"/>
      <c r="D516" s="155"/>
      <c r="E516" s="99"/>
      <c r="F516" s="99"/>
      <c r="G516" s="155"/>
      <c r="H516" s="157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157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</row>
    <row r="517" spans="1:71" x14ac:dyDescent="0.2">
      <c r="A517" s="99"/>
      <c r="B517" s="99"/>
      <c r="C517" s="99"/>
      <c r="D517" s="155"/>
      <c r="E517" s="99"/>
      <c r="F517" s="99"/>
      <c r="G517" s="155"/>
      <c r="H517" s="157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157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</row>
    <row r="518" spans="1:71" x14ac:dyDescent="0.2">
      <c r="A518" s="99"/>
      <c r="B518" s="99"/>
      <c r="C518" s="99"/>
      <c r="D518" s="155"/>
      <c r="E518" s="99"/>
      <c r="F518" s="99"/>
      <c r="G518" s="155"/>
      <c r="H518" s="157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157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</row>
    <row r="519" spans="1:71" x14ac:dyDescent="0.2">
      <c r="A519" s="99"/>
      <c r="B519" s="99"/>
      <c r="C519" s="99"/>
      <c r="D519" s="155"/>
      <c r="E519" s="99"/>
      <c r="F519" s="99"/>
      <c r="G519" s="155"/>
      <c r="H519" s="157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157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</row>
    <row r="520" spans="1:71" x14ac:dyDescent="0.2">
      <c r="A520" s="99"/>
      <c r="B520" s="99"/>
      <c r="C520" s="99"/>
      <c r="D520" s="155"/>
      <c r="E520" s="99"/>
      <c r="F520" s="99"/>
      <c r="G520" s="155"/>
      <c r="H520" s="157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157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</row>
    <row r="521" spans="1:71" x14ac:dyDescent="0.2">
      <c r="A521" s="99"/>
      <c r="B521" s="99"/>
      <c r="C521" s="99"/>
      <c r="D521" s="155"/>
      <c r="E521" s="99"/>
      <c r="F521" s="99"/>
      <c r="G521" s="155"/>
      <c r="H521" s="157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157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</row>
    <row r="522" spans="1:71" x14ac:dyDescent="0.2">
      <c r="A522" s="99"/>
      <c r="B522" s="99"/>
      <c r="C522" s="99"/>
      <c r="D522" s="155"/>
      <c r="E522" s="99"/>
      <c r="F522" s="99"/>
      <c r="G522" s="155"/>
      <c r="H522" s="157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157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</row>
    <row r="523" spans="1:71" x14ac:dyDescent="0.2">
      <c r="A523" s="99"/>
      <c r="B523" s="99"/>
      <c r="C523" s="99"/>
      <c r="D523" s="155"/>
      <c r="E523" s="99"/>
      <c r="F523" s="99"/>
      <c r="G523" s="155"/>
      <c r="H523" s="157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157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</row>
    <row r="524" spans="1:71" x14ac:dyDescent="0.2">
      <c r="A524" s="99"/>
      <c r="B524" s="99"/>
      <c r="C524" s="99"/>
      <c r="D524" s="155"/>
      <c r="E524" s="99"/>
      <c r="F524" s="99"/>
      <c r="G524" s="155"/>
      <c r="H524" s="157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157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</row>
    <row r="525" spans="1:71" x14ac:dyDescent="0.2">
      <c r="A525" s="99"/>
      <c r="B525" s="99"/>
      <c r="C525" s="99"/>
      <c r="D525" s="155"/>
      <c r="E525" s="99"/>
      <c r="F525" s="99"/>
      <c r="G525" s="155"/>
      <c r="H525" s="157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157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</row>
    <row r="526" spans="1:71" x14ac:dyDescent="0.2">
      <c r="A526" s="99"/>
      <c r="B526" s="99"/>
      <c r="C526" s="99"/>
      <c r="D526" s="155"/>
      <c r="E526" s="99"/>
      <c r="F526" s="99"/>
      <c r="G526" s="155"/>
      <c r="H526" s="157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157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</row>
    <row r="527" spans="1:71" x14ac:dyDescent="0.2">
      <c r="A527" s="99"/>
      <c r="B527" s="99"/>
      <c r="C527" s="99"/>
      <c r="D527" s="155"/>
      <c r="E527" s="99"/>
      <c r="F527" s="99"/>
      <c r="G527" s="155"/>
      <c r="H527" s="157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157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</row>
    <row r="528" spans="1:71" x14ac:dyDescent="0.2">
      <c r="A528" s="99"/>
      <c r="B528" s="99"/>
      <c r="C528" s="99"/>
      <c r="D528" s="155"/>
      <c r="E528" s="99"/>
      <c r="F528" s="99"/>
      <c r="G528" s="155"/>
      <c r="H528" s="157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157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</row>
    <row r="529" spans="1:71" x14ac:dyDescent="0.2">
      <c r="A529" s="99"/>
      <c r="B529" s="99"/>
      <c r="C529" s="99"/>
      <c r="D529" s="155"/>
      <c r="E529" s="99"/>
      <c r="F529" s="99"/>
      <c r="G529" s="155"/>
      <c r="H529" s="157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157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</row>
    <row r="530" spans="1:71" x14ac:dyDescent="0.2">
      <c r="A530" s="99"/>
      <c r="B530" s="99"/>
      <c r="C530" s="99"/>
      <c r="D530" s="155"/>
      <c r="E530" s="99"/>
      <c r="F530" s="99"/>
      <c r="G530" s="155"/>
      <c r="H530" s="157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157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</row>
    <row r="531" spans="1:71" x14ac:dyDescent="0.2">
      <c r="A531" s="99"/>
      <c r="B531" s="99"/>
      <c r="C531" s="99"/>
      <c r="D531" s="155"/>
      <c r="E531" s="99"/>
      <c r="F531" s="99"/>
      <c r="G531" s="155"/>
      <c r="H531" s="157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157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</row>
    <row r="532" spans="1:71" x14ac:dyDescent="0.2">
      <c r="A532" s="99"/>
      <c r="B532" s="99"/>
      <c r="C532" s="99"/>
      <c r="D532" s="155"/>
      <c r="E532" s="99"/>
      <c r="F532" s="99"/>
      <c r="G532" s="155"/>
      <c r="H532" s="157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157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</row>
    <row r="533" spans="1:71" x14ac:dyDescent="0.2">
      <c r="A533" s="99"/>
      <c r="B533" s="99"/>
      <c r="C533" s="99"/>
      <c r="D533" s="155"/>
      <c r="E533" s="99"/>
      <c r="F533" s="99"/>
      <c r="G533" s="155"/>
      <c r="H533" s="157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157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</row>
    <row r="534" spans="1:71" x14ac:dyDescent="0.2">
      <c r="A534" s="99"/>
      <c r="B534" s="99"/>
      <c r="C534" s="99"/>
      <c r="D534" s="155"/>
      <c r="E534" s="99"/>
      <c r="F534" s="99"/>
      <c r="G534" s="155"/>
      <c r="H534" s="157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157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</row>
    <row r="535" spans="1:71" x14ac:dyDescent="0.2">
      <c r="A535" s="99"/>
      <c r="B535" s="99"/>
      <c r="C535" s="99"/>
      <c r="D535" s="155"/>
      <c r="E535" s="99"/>
      <c r="F535" s="99"/>
      <c r="G535" s="155"/>
      <c r="H535" s="157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157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</row>
    <row r="536" spans="1:71" x14ac:dyDescent="0.2">
      <c r="A536" s="99"/>
      <c r="B536" s="99"/>
      <c r="C536" s="99"/>
      <c r="D536" s="155"/>
      <c r="E536" s="99"/>
      <c r="F536" s="99"/>
      <c r="G536" s="155"/>
      <c r="H536" s="157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157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</row>
    <row r="537" spans="1:71" x14ac:dyDescent="0.2">
      <c r="A537" s="99"/>
      <c r="B537" s="99"/>
      <c r="C537" s="99"/>
      <c r="D537" s="155"/>
      <c r="E537" s="99"/>
      <c r="F537" s="99"/>
      <c r="G537" s="155"/>
      <c r="H537" s="157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157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</row>
    <row r="538" spans="1:71" x14ac:dyDescent="0.2">
      <c r="A538" s="99"/>
      <c r="B538" s="99"/>
      <c r="C538" s="99"/>
      <c r="D538" s="155"/>
      <c r="E538" s="99"/>
      <c r="F538" s="99"/>
      <c r="G538" s="155"/>
      <c r="H538" s="157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157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</row>
    <row r="539" spans="1:71" x14ac:dyDescent="0.2">
      <c r="A539" s="99"/>
      <c r="B539" s="99"/>
      <c r="C539" s="99"/>
      <c r="D539" s="155"/>
      <c r="E539" s="99"/>
      <c r="F539" s="99"/>
      <c r="G539" s="155"/>
      <c r="H539" s="157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157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</row>
    <row r="540" spans="1:71" x14ac:dyDescent="0.2">
      <c r="A540" s="99"/>
      <c r="B540" s="99"/>
      <c r="C540" s="99"/>
      <c r="D540" s="155"/>
      <c r="E540" s="99"/>
      <c r="F540" s="99"/>
      <c r="G540" s="155"/>
      <c r="H540" s="157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157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</row>
    <row r="541" spans="1:71" x14ac:dyDescent="0.2">
      <c r="A541" s="99"/>
      <c r="B541" s="99"/>
      <c r="C541" s="99"/>
      <c r="D541" s="155"/>
      <c r="E541" s="99"/>
      <c r="F541" s="99"/>
      <c r="G541" s="155"/>
      <c r="H541" s="157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157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</row>
    <row r="542" spans="1:71" x14ac:dyDescent="0.2">
      <c r="A542" s="99"/>
      <c r="B542" s="99"/>
      <c r="C542" s="99"/>
      <c r="D542" s="155"/>
      <c r="E542" s="99"/>
      <c r="F542" s="99"/>
      <c r="G542" s="155"/>
      <c r="H542" s="157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157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</row>
    <row r="543" spans="1:71" x14ac:dyDescent="0.2">
      <c r="A543" s="99"/>
      <c r="B543" s="99"/>
      <c r="C543" s="99"/>
      <c r="D543" s="155"/>
      <c r="E543" s="99"/>
      <c r="F543" s="99"/>
      <c r="G543" s="155"/>
      <c r="H543" s="157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157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</row>
    <row r="544" spans="1:71" x14ac:dyDescent="0.2">
      <c r="A544" s="99"/>
      <c r="B544" s="99"/>
      <c r="C544" s="99"/>
      <c r="D544" s="155"/>
      <c r="E544" s="99"/>
      <c r="F544" s="99"/>
      <c r="G544" s="155"/>
      <c r="H544" s="157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157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</row>
    <row r="545" spans="1:71" x14ac:dyDescent="0.2">
      <c r="A545" s="99"/>
      <c r="B545" s="99"/>
      <c r="C545" s="99"/>
      <c r="D545" s="155"/>
      <c r="E545" s="99"/>
      <c r="F545" s="99"/>
      <c r="G545" s="155"/>
      <c r="H545" s="157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157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</row>
    <row r="546" spans="1:71" x14ac:dyDescent="0.2">
      <c r="A546" s="99"/>
      <c r="B546" s="99"/>
      <c r="C546" s="99"/>
      <c r="D546" s="155"/>
      <c r="E546" s="99"/>
      <c r="F546" s="99"/>
      <c r="G546" s="155"/>
      <c r="H546" s="157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157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</row>
    <row r="547" spans="1:71" x14ac:dyDescent="0.2">
      <c r="A547" s="99"/>
      <c r="B547" s="99"/>
      <c r="C547" s="99"/>
      <c r="D547" s="155"/>
      <c r="E547" s="99"/>
      <c r="F547" s="99"/>
      <c r="G547" s="155"/>
      <c r="H547" s="157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157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</row>
    <row r="548" spans="1:71" x14ac:dyDescent="0.2">
      <c r="A548" s="99"/>
      <c r="B548" s="99"/>
      <c r="C548" s="99"/>
      <c r="D548" s="155"/>
      <c r="E548" s="99"/>
      <c r="F548" s="99"/>
      <c r="G548" s="155"/>
      <c r="H548" s="157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157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</row>
    <row r="549" spans="1:71" x14ac:dyDescent="0.2">
      <c r="A549" s="99"/>
      <c r="B549" s="99"/>
      <c r="C549" s="99"/>
      <c r="D549" s="155"/>
      <c r="E549" s="99"/>
      <c r="F549" s="99"/>
      <c r="G549" s="155"/>
      <c r="H549" s="157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157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</row>
    <row r="550" spans="1:71" x14ac:dyDescent="0.2">
      <c r="A550" s="99"/>
      <c r="B550" s="99"/>
      <c r="C550" s="99"/>
      <c r="D550" s="155"/>
      <c r="E550" s="99"/>
      <c r="F550" s="99"/>
      <c r="G550" s="155"/>
      <c r="H550" s="157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157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</row>
    <row r="551" spans="1:71" x14ac:dyDescent="0.2">
      <c r="A551" s="99"/>
      <c r="B551" s="99"/>
      <c r="C551" s="99"/>
      <c r="D551" s="155"/>
      <c r="E551" s="99"/>
      <c r="F551" s="99"/>
      <c r="G551" s="155"/>
      <c r="H551" s="157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157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</row>
    <row r="552" spans="1:71" x14ac:dyDescent="0.2">
      <c r="A552" s="99"/>
      <c r="B552" s="99"/>
      <c r="C552" s="99"/>
      <c r="D552" s="155"/>
      <c r="E552" s="99"/>
      <c r="F552" s="99"/>
      <c r="G552" s="155"/>
      <c r="H552" s="157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157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</row>
    <row r="553" spans="1:71" x14ac:dyDescent="0.2">
      <c r="A553" s="99"/>
      <c r="B553" s="99"/>
      <c r="C553" s="99"/>
      <c r="D553" s="155"/>
      <c r="E553" s="99"/>
      <c r="F553" s="99"/>
      <c r="G553" s="155"/>
      <c r="H553" s="157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157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</row>
    <row r="554" spans="1:71" x14ac:dyDescent="0.2">
      <c r="A554" s="99"/>
      <c r="B554" s="99"/>
      <c r="C554" s="99"/>
      <c r="D554" s="155"/>
      <c r="E554" s="99"/>
      <c r="F554" s="99"/>
      <c r="G554" s="155"/>
      <c r="H554" s="157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157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</row>
    <row r="555" spans="1:71" x14ac:dyDescent="0.2">
      <c r="A555" s="99"/>
      <c r="B555" s="99"/>
      <c r="C555" s="99"/>
      <c r="D555" s="155"/>
      <c r="E555" s="99"/>
      <c r="F555" s="99"/>
      <c r="G555" s="155"/>
      <c r="H555" s="157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157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</row>
    <row r="556" spans="1:71" x14ac:dyDescent="0.2">
      <c r="A556" s="99"/>
      <c r="B556" s="99"/>
      <c r="C556" s="99"/>
      <c r="D556" s="155"/>
      <c r="E556" s="99"/>
      <c r="F556" s="99"/>
      <c r="G556" s="155"/>
      <c r="H556" s="157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157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</row>
    <row r="557" spans="1:71" x14ac:dyDescent="0.2">
      <c r="A557" s="99"/>
      <c r="B557" s="99"/>
      <c r="C557" s="99"/>
      <c r="D557" s="155"/>
      <c r="E557" s="99"/>
      <c r="F557" s="99"/>
      <c r="G557" s="155"/>
      <c r="H557" s="157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157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</row>
    <row r="558" spans="1:71" x14ac:dyDescent="0.2">
      <c r="A558" s="99"/>
      <c r="B558" s="99"/>
      <c r="C558" s="99"/>
      <c r="D558" s="155"/>
      <c r="E558" s="99"/>
      <c r="F558" s="99"/>
      <c r="G558" s="155"/>
      <c r="H558" s="157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157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</row>
    <row r="559" spans="1:71" x14ac:dyDescent="0.2">
      <c r="A559" s="99"/>
      <c r="B559" s="99"/>
      <c r="C559" s="99"/>
      <c r="D559" s="155"/>
      <c r="E559" s="99"/>
      <c r="F559" s="99"/>
      <c r="G559" s="155"/>
      <c r="H559" s="157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157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</row>
    <row r="560" spans="1:71" x14ac:dyDescent="0.2">
      <c r="A560" s="99"/>
      <c r="B560" s="99"/>
      <c r="C560" s="99"/>
      <c r="D560" s="155"/>
      <c r="E560" s="99"/>
      <c r="F560" s="99"/>
      <c r="G560" s="155"/>
      <c r="H560" s="157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157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</row>
    <row r="561" spans="1:71" x14ac:dyDescent="0.2">
      <c r="A561" s="99"/>
      <c r="B561" s="99"/>
      <c r="C561" s="99"/>
      <c r="D561" s="155"/>
      <c r="E561" s="99"/>
      <c r="F561" s="99"/>
      <c r="G561" s="155"/>
      <c r="H561" s="157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157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</row>
    <row r="562" spans="1:71" x14ac:dyDescent="0.2">
      <c r="A562" s="99"/>
      <c r="B562" s="99"/>
      <c r="C562" s="99"/>
      <c r="D562" s="155"/>
      <c r="E562" s="99"/>
      <c r="F562" s="99"/>
      <c r="G562" s="155"/>
      <c r="H562" s="157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157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</row>
    <row r="563" spans="1:71" x14ac:dyDescent="0.2">
      <c r="A563" s="99"/>
      <c r="B563" s="99"/>
      <c r="C563" s="99"/>
      <c r="D563" s="155"/>
      <c r="E563" s="99"/>
      <c r="F563" s="99"/>
      <c r="G563" s="155"/>
      <c r="H563" s="157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157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</row>
    <row r="564" spans="1:71" x14ac:dyDescent="0.2">
      <c r="A564" s="99"/>
      <c r="B564" s="99"/>
      <c r="C564" s="99"/>
      <c r="D564" s="155"/>
      <c r="E564" s="99"/>
      <c r="F564" s="99"/>
      <c r="G564" s="155"/>
      <c r="H564" s="157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157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</row>
    <row r="565" spans="1:71" x14ac:dyDescent="0.2">
      <c r="A565" s="99"/>
      <c r="B565" s="99"/>
      <c r="C565" s="99"/>
      <c r="D565" s="155"/>
      <c r="E565" s="99"/>
      <c r="F565" s="99"/>
      <c r="G565" s="155"/>
      <c r="H565" s="157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157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</row>
    <row r="566" spans="1:71" x14ac:dyDescent="0.2">
      <c r="A566" s="99"/>
      <c r="B566" s="99"/>
      <c r="C566" s="99"/>
      <c r="D566" s="155"/>
      <c r="E566" s="99"/>
      <c r="F566" s="99"/>
      <c r="G566" s="155"/>
      <c r="H566" s="157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157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</row>
    <row r="567" spans="1:71" x14ac:dyDescent="0.2">
      <c r="A567" s="99"/>
      <c r="B567" s="99"/>
      <c r="C567" s="99"/>
      <c r="D567" s="155"/>
      <c r="E567" s="99"/>
      <c r="F567" s="99"/>
      <c r="G567" s="155"/>
      <c r="H567" s="157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157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</row>
    <row r="568" spans="1:71" x14ac:dyDescent="0.2">
      <c r="A568" s="99"/>
      <c r="B568" s="99"/>
      <c r="C568" s="99"/>
      <c r="D568" s="155"/>
      <c r="E568" s="99"/>
      <c r="F568" s="99"/>
      <c r="G568" s="155"/>
      <c r="H568" s="157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157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</row>
    <row r="569" spans="1:71" x14ac:dyDescent="0.2">
      <c r="A569" s="99"/>
      <c r="B569" s="99"/>
      <c r="C569" s="99"/>
      <c r="D569" s="155"/>
      <c r="E569" s="99"/>
      <c r="F569" s="99"/>
      <c r="G569" s="155"/>
      <c r="H569" s="157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157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</row>
    <row r="570" spans="1:71" x14ac:dyDescent="0.2">
      <c r="A570" s="99"/>
      <c r="B570" s="99"/>
      <c r="C570" s="99"/>
      <c r="D570" s="155"/>
      <c r="E570" s="99"/>
      <c r="F570" s="99"/>
      <c r="G570" s="155"/>
      <c r="H570" s="157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157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</row>
    <row r="571" spans="1:71" x14ac:dyDescent="0.2">
      <c r="A571" s="99"/>
      <c r="B571" s="99"/>
      <c r="C571" s="99"/>
      <c r="D571" s="155"/>
      <c r="E571" s="99"/>
      <c r="F571" s="99"/>
      <c r="G571" s="155"/>
      <c r="H571" s="157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157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</row>
    <row r="572" spans="1:71" x14ac:dyDescent="0.2">
      <c r="A572" s="99"/>
      <c r="B572" s="99"/>
      <c r="C572" s="99"/>
      <c r="D572" s="155"/>
      <c r="E572" s="99"/>
      <c r="F572" s="99"/>
      <c r="G572" s="155"/>
      <c r="H572" s="157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157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</row>
    <row r="573" spans="1:71" x14ac:dyDescent="0.2">
      <c r="A573" s="99"/>
      <c r="B573" s="99"/>
      <c r="C573" s="99"/>
      <c r="D573" s="155"/>
      <c r="E573" s="99"/>
      <c r="F573" s="99"/>
      <c r="G573" s="155"/>
      <c r="H573" s="157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157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</row>
    <row r="574" spans="1:71" x14ac:dyDescent="0.2">
      <c r="A574" s="99"/>
      <c r="B574" s="99"/>
      <c r="C574" s="99"/>
      <c r="D574" s="155"/>
      <c r="E574" s="99"/>
      <c r="F574" s="99"/>
      <c r="G574" s="155"/>
      <c r="H574" s="157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157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</row>
    <row r="575" spans="1:71" x14ac:dyDescent="0.2">
      <c r="A575" s="99"/>
      <c r="B575" s="99"/>
      <c r="C575" s="99"/>
      <c r="D575" s="155"/>
      <c r="E575" s="99"/>
      <c r="F575" s="99"/>
      <c r="G575" s="155"/>
      <c r="H575" s="157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157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</row>
    <row r="576" spans="1:71" x14ac:dyDescent="0.2">
      <c r="A576" s="99"/>
      <c r="B576" s="99"/>
      <c r="C576" s="99"/>
      <c r="D576" s="155"/>
      <c r="E576" s="99"/>
      <c r="F576" s="99"/>
      <c r="G576" s="155"/>
      <c r="H576" s="157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157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</row>
    <row r="577" spans="1:71" x14ac:dyDescent="0.2">
      <c r="A577" s="99"/>
      <c r="B577" s="99"/>
      <c r="C577" s="99"/>
      <c r="D577" s="155"/>
      <c r="E577" s="99"/>
      <c r="F577" s="99"/>
      <c r="G577" s="155"/>
      <c r="H577" s="157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157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</row>
    <row r="578" spans="1:71" x14ac:dyDescent="0.2">
      <c r="A578" s="99"/>
      <c r="B578" s="99"/>
      <c r="C578" s="99"/>
      <c r="D578" s="155"/>
      <c r="E578" s="99"/>
      <c r="F578" s="99"/>
      <c r="G578" s="155"/>
      <c r="H578" s="157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157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</row>
    <row r="579" spans="1:71" x14ac:dyDescent="0.2">
      <c r="A579" s="99"/>
      <c r="B579" s="99"/>
      <c r="C579" s="99"/>
      <c r="D579" s="155"/>
      <c r="E579" s="99"/>
      <c r="F579" s="99"/>
      <c r="G579" s="155"/>
      <c r="H579" s="157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157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</row>
    <row r="580" spans="1:71" x14ac:dyDescent="0.2">
      <c r="A580" s="99"/>
      <c r="B580" s="99"/>
      <c r="C580" s="99"/>
      <c r="D580" s="155"/>
      <c r="E580" s="99"/>
      <c r="F580" s="99"/>
      <c r="G580" s="155"/>
      <c r="H580" s="157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157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</row>
    <row r="581" spans="1:71" x14ac:dyDescent="0.2">
      <c r="A581" s="99"/>
      <c r="B581" s="99"/>
      <c r="C581" s="99"/>
      <c r="D581" s="155"/>
      <c r="E581" s="99"/>
      <c r="F581" s="99"/>
      <c r="G581" s="155"/>
      <c r="H581" s="157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157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</row>
    <row r="582" spans="1:71" x14ac:dyDescent="0.2">
      <c r="A582" s="99"/>
      <c r="B582" s="99"/>
      <c r="C582" s="99"/>
      <c r="D582" s="155"/>
      <c r="E582" s="99"/>
      <c r="F582" s="99"/>
      <c r="G582" s="155"/>
      <c r="H582" s="157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157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</row>
    <row r="583" spans="1:71" x14ac:dyDescent="0.2">
      <c r="A583" s="99"/>
      <c r="B583" s="99"/>
      <c r="C583" s="99"/>
      <c r="D583" s="155"/>
      <c r="E583" s="99"/>
      <c r="F583" s="99"/>
      <c r="G583" s="155"/>
      <c r="H583" s="157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157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</row>
    <row r="584" spans="1:71" x14ac:dyDescent="0.2">
      <c r="A584" s="99"/>
      <c r="B584" s="99"/>
      <c r="C584" s="99"/>
      <c r="D584" s="155"/>
      <c r="E584" s="99"/>
      <c r="F584" s="99"/>
      <c r="G584" s="155"/>
      <c r="H584" s="157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157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</row>
    <row r="585" spans="1:71" x14ac:dyDescent="0.2">
      <c r="A585" s="99"/>
      <c r="B585" s="99"/>
      <c r="C585" s="99"/>
      <c r="D585" s="155"/>
      <c r="E585" s="99"/>
      <c r="F585" s="99"/>
      <c r="G585" s="155"/>
      <c r="H585" s="157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157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</row>
    <row r="586" spans="1:71" x14ac:dyDescent="0.2">
      <c r="A586" s="99"/>
      <c r="B586" s="99"/>
      <c r="C586" s="99"/>
      <c r="D586" s="155"/>
      <c r="E586" s="99"/>
      <c r="F586" s="99"/>
      <c r="G586" s="155"/>
      <c r="H586" s="157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157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</row>
    <row r="587" spans="1:71" x14ac:dyDescent="0.2">
      <c r="A587" s="99"/>
      <c r="B587" s="99"/>
      <c r="C587" s="99"/>
      <c r="D587" s="155"/>
      <c r="E587" s="99"/>
      <c r="F587" s="99"/>
      <c r="G587" s="155"/>
      <c r="H587" s="157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157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</row>
    <row r="588" spans="1:71" x14ac:dyDescent="0.2">
      <c r="A588" s="99"/>
      <c r="B588" s="99"/>
      <c r="C588" s="99"/>
      <c r="D588" s="155"/>
      <c r="E588" s="99"/>
      <c r="F588" s="99"/>
      <c r="G588" s="155"/>
      <c r="H588" s="157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157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</row>
    <row r="589" spans="1:71" x14ac:dyDescent="0.2">
      <c r="A589" s="99"/>
      <c r="B589" s="99"/>
      <c r="C589" s="99"/>
      <c r="D589" s="155"/>
      <c r="E589" s="99"/>
      <c r="F589" s="99"/>
      <c r="G589" s="155"/>
      <c r="H589" s="157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157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</row>
    <row r="590" spans="1:71" x14ac:dyDescent="0.2">
      <c r="A590" s="99"/>
      <c r="B590" s="99"/>
      <c r="C590" s="99"/>
      <c r="D590" s="155"/>
      <c r="E590" s="99"/>
      <c r="F590" s="99"/>
      <c r="G590" s="155"/>
      <c r="H590" s="157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157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</row>
    <row r="591" spans="1:71" x14ac:dyDescent="0.2">
      <c r="A591" s="99"/>
      <c r="B591" s="99"/>
      <c r="C591" s="99"/>
      <c r="D591" s="155"/>
      <c r="E591" s="99"/>
      <c r="F591" s="99"/>
      <c r="G591" s="155"/>
      <c r="H591" s="157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157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</row>
    <row r="592" spans="1:71" x14ac:dyDescent="0.2">
      <c r="A592" s="99"/>
      <c r="B592" s="99"/>
      <c r="C592" s="99"/>
      <c r="D592" s="155"/>
      <c r="E592" s="99"/>
      <c r="F592" s="99"/>
      <c r="G592" s="155"/>
      <c r="H592" s="157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157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</row>
    <row r="593" spans="1:71" x14ac:dyDescent="0.2">
      <c r="A593" s="99"/>
      <c r="B593" s="99"/>
      <c r="C593" s="99"/>
      <c r="D593" s="155"/>
      <c r="E593" s="99"/>
      <c r="F593" s="99"/>
      <c r="G593" s="155"/>
      <c r="H593" s="157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157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</row>
    <row r="594" spans="1:71" x14ac:dyDescent="0.2">
      <c r="A594" s="99"/>
      <c r="B594" s="99"/>
      <c r="C594" s="99"/>
      <c r="D594" s="155"/>
      <c r="E594" s="99"/>
      <c r="F594" s="99"/>
      <c r="G594" s="155"/>
      <c r="H594" s="157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157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</row>
    <row r="595" spans="1:71" x14ac:dyDescent="0.2">
      <c r="A595" s="99"/>
      <c r="B595" s="99"/>
      <c r="C595" s="99"/>
      <c r="D595" s="155"/>
      <c r="E595" s="99"/>
      <c r="F595" s="99"/>
      <c r="G595" s="155"/>
      <c r="H595" s="157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157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</row>
    <row r="596" spans="1:71" x14ac:dyDescent="0.2">
      <c r="A596" s="99"/>
      <c r="B596" s="99"/>
      <c r="C596" s="99"/>
      <c r="D596" s="155"/>
      <c r="E596" s="99"/>
      <c r="F596" s="99"/>
      <c r="G596" s="155"/>
      <c r="H596" s="157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157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1" t="s">
        <v>3</v>
      </c>
      <c r="B1" s="200" t="s">
        <v>236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</row>
    <row r="2" spans="1:52" ht="13.5" thickTop="1" x14ac:dyDescent="0.2">
      <c r="A2" s="104" t="s">
        <v>34</v>
      </c>
      <c r="B2" s="201">
        <v>46.9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</row>
    <row r="3" spans="1:52" x14ac:dyDescent="0.2">
      <c r="A3" s="106" t="s">
        <v>35</v>
      </c>
      <c r="B3" s="202">
        <v>980.9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8"/>
      <c r="AW3" s="98"/>
      <c r="AX3" s="98"/>
      <c r="AY3" s="98"/>
      <c r="AZ3" s="98"/>
    </row>
    <row r="4" spans="1:52" x14ac:dyDescent="0.2">
      <c r="A4" s="106" t="s">
        <v>36</v>
      </c>
      <c r="B4" s="202">
        <v>694.5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8"/>
      <c r="AW4" s="98"/>
      <c r="AX4" s="98"/>
      <c r="AY4" s="98"/>
      <c r="AZ4" s="98"/>
    </row>
    <row r="5" spans="1:52" x14ac:dyDescent="0.2">
      <c r="A5" s="106" t="s">
        <v>37</v>
      </c>
      <c r="B5" s="202">
        <v>190.5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8"/>
      <c r="AW5" s="98"/>
      <c r="AX5" s="98"/>
      <c r="AY5" s="98"/>
      <c r="AZ5" s="98"/>
    </row>
    <row r="6" spans="1:52" x14ac:dyDescent="0.2">
      <c r="A6" s="106" t="s">
        <v>38</v>
      </c>
      <c r="B6" s="202">
        <v>4539.2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</row>
    <row r="7" spans="1:52" x14ac:dyDescent="0.2">
      <c r="A7" s="106" t="s">
        <v>39</v>
      </c>
      <c r="B7" s="202">
        <v>224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</row>
    <row r="8" spans="1:52" x14ac:dyDescent="0.2">
      <c r="A8" s="106" t="s">
        <v>40</v>
      </c>
      <c r="B8" s="202">
        <v>2688.6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</row>
    <row r="9" spans="1:52" x14ac:dyDescent="0.2">
      <c r="A9" s="106" t="s">
        <v>41</v>
      </c>
      <c r="B9" s="202">
        <v>466.7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</row>
    <row r="10" spans="1:52" x14ac:dyDescent="0.2">
      <c r="A10" s="106" t="s">
        <v>42</v>
      </c>
      <c r="B10" s="202">
        <v>1140.9000000000001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</row>
    <row r="11" spans="1:52" x14ac:dyDescent="0.2">
      <c r="A11" s="106" t="s">
        <v>43</v>
      </c>
      <c r="B11" s="202">
        <v>104.3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</row>
    <row r="12" spans="1:52" x14ac:dyDescent="0.2">
      <c r="A12" s="106" t="s">
        <v>44</v>
      </c>
      <c r="B12" s="202">
        <v>1007.4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</row>
    <row r="13" spans="1:52" x14ac:dyDescent="0.2">
      <c r="A13" s="106" t="s">
        <v>45</v>
      </c>
      <c r="B13" s="202">
        <v>4265.7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</row>
    <row r="14" spans="1:52" x14ac:dyDescent="0.2">
      <c r="A14" s="106" t="s">
        <v>46</v>
      </c>
      <c r="B14" s="202">
        <v>138.69999999999999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</row>
    <row r="15" spans="1:52" x14ac:dyDescent="0.2">
      <c r="A15" s="106" t="s">
        <v>47</v>
      </c>
      <c r="B15" s="202">
        <v>5053.7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</row>
    <row r="16" spans="1:52" x14ac:dyDescent="0.2">
      <c r="A16" s="106" t="s">
        <v>48</v>
      </c>
      <c r="B16" s="202">
        <v>720.7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8"/>
      <c r="AW16" s="98"/>
      <c r="AX16" s="98"/>
      <c r="AY16" s="98"/>
      <c r="AZ16" s="98"/>
    </row>
    <row r="17" spans="1:52" x14ac:dyDescent="0.2">
      <c r="A17" s="106" t="s">
        <v>49</v>
      </c>
      <c r="B17" s="202">
        <v>614.70000000000005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</row>
    <row r="18" spans="1:52" x14ac:dyDescent="0.2">
      <c r="A18" s="106" t="s">
        <v>50</v>
      </c>
      <c r="B18" s="202">
        <v>7068.3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</row>
    <row r="19" spans="1:52" x14ac:dyDescent="0.2">
      <c r="A19" s="106" t="s">
        <v>51</v>
      </c>
      <c r="B19" s="202">
        <v>1032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</row>
    <row r="20" spans="1:52" x14ac:dyDescent="0.2">
      <c r="A20" s="106" t="s">
        <v>52</v>
      </c>
      <c r="B20" s="202">
        <v>1888.6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</row>
    <row r="21" spans="1:52" x14ac:dyDescent="0.2">
      <c r="A21" s="106" t="s">
        <v>53</v>
      </c>
      <c r="B21" s="202">
        <v>149.4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</row>
    <row r="22" spans="1:52" x14ac:dyDescent="0.2">
      <c r="A22" s="106" t="s">
        <v>54</v>
      </c>
      <c r="B22" s="202">
        <v>2478.8000000000002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</row>
    <row r="23" spans="1:52" x14ac:dyDescent="0.2">
      <c r="A23" s="106" t="s">
        <v>55</v>
      </c>
      <c r="B23" s="202">
        <v>387.9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</row>
    <row r="24" spans="1:52" x14ac:dyDescent="0.2">
      <c r="A24" s="106" t="s">
        <v>56</v>
      </c>
      <c r="B24" s="202">
        <v>1306.7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</row>
    <row r="25" spans="1:52" x14ac:dyDescent="0.2">
      <c r="A25" s="106" t="s">
        <v>57</v>
      </c>
      <c r="B25" s="202">
        <v>184.5</v>
      </c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</row>
    <row r="26" spans="1:52" x14ac:dyDescent="0.2">
      <c r="A26" s="106" t="s">
        <v>58</v>
      </c>
      <c r="B26" s="202">
        <v>118.4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</row>
    <row r="27" spans="1:52" x14ac:dyDescent="0.2">
      <c r="A27" s="106" t="s">
        <v>59</v>
      </c>
      <c r="B27" s="202">
        <v>496.6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</row>
    <row r="28" spans="1:52" x14ac:dyDescent="0.2">
      <c r="A28" s="106" t="s">
        <v>60</v>
      </c>
      <c r="B28" s="202">
        <v>170.6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</row>
    <row r="29" spans="1:52" x14ac:dyDescent="0.2">
      <c r="A29" s="106" t="s">
        <v>61</v>
      </c>
      <c r="B29" s="202">
        <v>443.2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</row>
    <row r="30" spans="1:52" x14ac:dyDescent="0.2">
      <c r="A30" s="106" t="s">
        <v>62</v>
      </c>
      <c r="B30" s="202">
        <v>127.8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</row>
    <row r="31" spans="1:52" x14ac:dyDescent="0.2">
      <c r="A31" s="106" t="s">
        <v>63</v>
      </c>
      <c r="B31" s="202">
        <v>560.5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</row>
    <row r="32" spans="1:52" x14ac:dyDescent="0.2">
      <c r="A32" s="106" t="s">
        <v>64</v>
      </c>
      <c r="B32" s="202">
        <v>247.3</v>
      </c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</row>
    <row r="33" spans="1:52" x14ac:dyDescent="0.2">
      <c r="A33" s="106" t="s">
        <v>65</v>
      </c>
      <c r="B33" s="202">
        <v>3428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</row>
    <row r="34" spans="1:52" x14ac:dyDescent="0.2">
      <c r="A34" s="106" t="s">
        <v>66</v>
      </c>
      <c r="B34" s="202">
        <v>2509.1999999999998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</row>
    <row r="35" spans="1:52" x14ac:dyDescent="0.2">
      <c r="A35" s="106" t="s">
        <v>67</v>
      </c>
      <c r="B35" s="202">
        <v>264.89999999999998</v>
      </c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</row>
    <row r="36" spans="1:52" x14ac:dyDescent="0.2">
      <c r="A36" s="106" t="s">
        <v>68</v>
      </c>
      <c r="B36" s="202">
        <v>207.9</v>
      </c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</row>
    <row r="37" spans="1:52" x14ac:dyDescent="0.2">
      <c r="A37" s="106" t="s">
        <v>69</v>
      </c>
      <c r="B37" s="202">
        <v>997.9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</row>
    <row r="38" spans="1:52" x14ac:dyDescent="0.2">
      <c r="A38" s="106" t="s">
        <v>70</v>
      </c>
      <c r="B38" s="202">
        <v>3860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</row>
    <row r="39" spans="1:52" x14ac:dyDescent="0.2">
      <c r="A39" s="106" t="s">
        <v>71</v>
      </c>
      <c r="B39" s="202">
        <v>1869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</row>
    <row r="40" spans="1:52" x14ac:dyDescent="0.2">
      <c r="A40" s="106" t="s">
        <v>72</v>
      </c>
      <c r="B40" s="202">
        <v>324.39999999999998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</row>
    <row r="41" spans="1:52" x14ac:dyDescent="0.2">
      <c r="A41" s="106" t="s">
        <v>73</v>
      </c>
      <c r="B41" s="202">
        <v>1171.2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</row>
    <row r="42" spans="1:52" x14ac:dyDescent="0.2">
      <c r="A42" s="106" t="s">
        <v>74</v>
      </c>
      <c r="B42" s="202">
        <v>322.8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</row>
    <row r="43" spans="1:52" x14ac:dyDescent="0.2">
      <c r="A43" s="106" t="s">
        <v>75</v>
      </c>
      <c r="B43" s="202">
        <v>1341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</row>
    <row r="44" spans="1:52" x14ac:dyDescent="0.2">
      <c r="A44" s="106" t="s">
        <v>76</v>
      </c>
      <c r="B44" s="202">
        <v>683.1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</row>
    <row r="45" spans="1:52" x14ac:dyDescent="0.2">
      <c r="A45" s="106" t="s">
        <v>77</v>
      </c>
      <c r="B45" s="202">
        <v>1541.5</v>
      </c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</row>
    <row r="46" spans="1:52" x14ac:dyDescent="0.2">
      <c r="A46" s="106" t="s">
        <v>78</v>
      </c>
      <c r="B46" s="202">
        <v>1667.4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</row>
    <row r="47" spans="1:52" x14ac:dyDescent="0.2">
      <c r="A47" s="106" t="s">
        <v>79</v>
      </c>
      <c r="B47" s="202">
        <v>60.1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</row>
    <row r="48" spans="1:52" x14ac:dyDescent="0.2">
      <c r="A48" s="106" t="s">
        <v>80</v>
      </c>
      <c r="B48" s="202">
        <v>70.8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</row>
    <row r="49" spans="1:52" x14ac:dyDescent="0.2">
      <c r="A49" s="106" t="s">
        <v>81</v>
      </c>
      <c r="B49" s="202">
        <v>915.8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</row>
    <row r="50" spans="1:52" x14ac:dyDescent="0.2">
      <c r="A50" s="106" t="s">
        <v>82</v>
      </c>
      <c r="B50" s="202">
        <v>739.2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98"/>
      <c r="AW50" s="98"/>
      <c r="AX50" s="98"/>
      <c r="AY50" s="98"/>
      <c r="AZ50" s="98"/>
    </row>
    <row r="51" spans="1:52" x14ac:dyDescent="0.2">
      <c r="A51" s="106" t="s">
        <v>83</v>
      </c>
      <c r="B51" s="202">
        <v>1764.9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8"/>
      <c r="AZ51" s="98"/>
    </row>
    <row r="52" spans="1:52" x14ac:dyDescent="0.2">
      <c r="A52" s="106" t="s">
        <v>84</v>
      </c>
      <c r="B52" s="202">
        <v>879.3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Q52" s="98"/>
      <c r="AR52" s="98"/>
      <c r="AS52" s="98"/>
      <c r="AT52" s="98"/>
      <c r="AU52" s="98"/>
      <c r="AV52" s="98"/>
      <c r="AW52" s="98"/>
      <c r="AX52" s="98"/>
      <c r="AY52" s="98"/>
      <c r="AZ52" s="98"/>
    </row>
    <row r="53" spans="1:52" ht="13.5" thickBot="1" x14ac:dyDescent="0.25">
      <c r="A53" s="115" t="s">
        <v>85</v>
      </c>
      <c r="B53" s="203">
        <f t="shared" ref="B53" si="0">SUM(B2:B52)</f>
        <v>64156.400000000016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</row>
    <row r="54" spans="1:52" ht="13.5" thickTop="1" x14ac:dyDescent="0.2">
      <c r="A54" s="99"/>
      <c r="B54" s="204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</row>
    <row r="55" spans="1:52" x14ac:dyDescent="0.2">
      <c r="A55" s="99" t="s">
        <v>237</v>
      </c>
      <c r="B55" s="204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</row>
    <row r="56" spans="1:52" x14ac:dyDescent="0.2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</row>
    <row r="57" spans="1:52" x14ac:dyDescent="0.2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</row>
    <row r="58" spans="1:52" x14ac:dyDescent="0.2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</row>
    <row r="59" spans="1:52" x14ac:dyDescent="0.2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</row>
    <row r="60" spans="1:52" x14ac:dyDescent="0.2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</row>
    <row r="61" spans="1:52" x14ac:dyDescent="0.2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</row>
    <row r="62" spans="1:52" x14ac:dyDescent="0.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</row>
    <row r="63" spans="1:52" x14ac:dyDescent="0.2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</row>
    <row r="64" spans="1:52" x14ac:dyDescent="0.2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</row>
    <row r="65" spans="1:52" x14ac:dyDescent="0.2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</row>
    <row r="66" spans="1:52" x14ac:dyDescent="0.2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</row>
    <row r="67" spans="1:52" x14ac:dyDescent="0.2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</row>
    <row r="68" spans="1:52" x14ac:dyDescent="0.2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</row>
    <row r="69" spans="1:52" x14ac:dyDescent="0.2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</row>
    <row r="70" spans="1:52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</row>
    <row r="71" spans="1:52" x14ac:dyDescent="0.2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</row>
    <row r="72" spans="1:52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</row>
    <row r="73" spans="1:52" x14ac:dyDescent="0.2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</row>
    <row r="74" spans="1:52" x14ac:dyDescent="0.2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Q74" s="98"/>
      <c r="AR74" s="98"/>
      <c r="AS74" s="98"/>
      <c r="AT74" s="98"/>
      <c r="AU74" s="98"/>
      <c r="AV74" s="98"/>
      <c r="AW74" s="98"/>
      <c r="AX74" s="98"/>
      <c r="AY74" s="98"/>
      <c r="AZ74" s="98"/>
    </row>
    <row r="75" spans="1:52" x14ac:dyDescent="0.2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8"/>
      <c r="AZ75" s="98"/>
    </row>
    <row r="76" spans="1:52" x14ac:dyDescent="0.2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8"/>
      <c r="AZ76" s="98"/>
    </row>
    <row r="77" spans="1:52" x14ac:dyDescent="0.2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Q77" s="98"/>
      <c r="AR77" s="98"/>
      <c r="AS77" s="98"/>
      <c r="AT77" s="98"/>
      <c r="AU77" s="98"/>
      <c r="AV77" s="98"/>
      <c r="AW77" s="98"/>
      <c r="AX77" s="98"/>
      <c r="AY77" s="98"/>
      <c r="AZ77" s="98"/>
    </row>
    <row r="78" spans="1:52" x14ac:dyDescent="0.2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  <c r="AV78" s="98"/>
      <c r="AW78" s="98"/>
      <c r="AX78" s="98"/>
      <c r="AY78" s="98"/>
      <c r="AZ78" s="98"/>
    </row>
    <row r="79" spans="1:52" x14ac:dyDescent="0.2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Q79" s="98"/>
      <c r="AR79" s="98"/>
      <c r="AS79" s="98"/>
      <c r="AT79" s="98"/>
      <c r="AU79" s="98"/>
      <c r="AV79" s="98"/>
      <c r="AW79" s="98"/>
      <c r="AX79" s="98"/>
      <c r="AY79" s="98"/>
      <c r="AZ79" s="98"/>
    </row>
    <row r="80" spans="1:52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  <c r="AV80" s="98"/>
      <c r="AW80" s="98"/>
      <c r="AX80" s="98"/>
      <c r="AY80" s="98"/>
      <c r="AZ80" s="98"/>
    </row>
    <row r="81" spans="1:52" x14ac:dyDescent="0.2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  <c r="AV81" s="98"/>
      <c r="AW81" s="98"/>
      <c r="AX81" s="98"/>
      <c r="AY81" s="98"/>
      <c r="AZ81" s="98"/>
    </row>
    <row r="82" spans="1:52" x14ac:dyDescent="0.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Q82" s="98"/>
      <c r="AR82" s="98"/>
      <c r="AS82" s="98"/>
      <c r="AT82" s="98"/>
      <c r="AU82" s="98"/>
      <c r="AV82" s="98"/>
      <c r="AW82" s="98"/>
      <c r="AX82" s="98"/>
      <c r="AY82" s="98"/>
      <c r="AZ82" s="98"/>
    </row>
    <row r="83" spans="1:52" x14ac:dyDescent="0.2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Q83" s="98"/>
      <c r="AR83" s="98"/>
      <c r="AS83" s="98"/>
      <c r="AT83" s="98"/>
      <c r="AU83" s="98"/>
      <c r="AV83" s="98"/>
      <c r="AW83" s="98"/>
      <c r="AX83" s="98"/>
      <c r="AY83" s="98"/>
      <c r="AZ83" s="98"/>
    </row>
    <row r="84" spans="1:52" x14ac:dyDescent="0.2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Q84" s="98"/>
      <c r="AR84" s="98"/>
      <c r="AS84" s="98"/>
      <c r="AT84" s="98"/>
      <c r="AU84" s="98"/>
      <c r="AV84" s="98"/>
      <c r="AW84" s="98"/>
      <c r="AX84" s="98"/>
      <c r="AY84" s="98"/>
      <c r="AZ84" s="98"/>
    </row>
    <row r="85" spans="1:52" x14ac:dyDescent="0.2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Q85" s="98"/>
      <c r="AR85" s="98"/>
      <c r="AS85" s="98"/>
      <c r="AT85" s="98"/>
      <c r="AU85" s="98"/>
      <c r="AV85" s="98"/>
      <c r="AW85" s="98"/>
      <c r="AX85" s="98"/>
      <c r="AY85" s="98"/>
      <c r="AZ85" s="98"/>
    </row>
    <row r="86" spans="1:52" x14ac:dyDescent="0.2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Q86" s="98"/>
      <c r="AR86" s="98"/>
      <c r="AS86" s="98"/>
      <c r="AT86" s="98"/>
      <c r="AU86" s="98"/>
      <c r="AV86" s="98"/>
      <c r="AW86" s="98"/>
      <c r="AX86" s="98"/>
      <c r="AY86" s="98"/>
      <c r="AZ86" s="98"/>
    </row>
    <row r="87" spans="1:52" x14ac:dyDescent="0.2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Q87" s="98"/>
      <c r="AR87" s="98"/>
      <c r="AS87" s="98"/>
      <c r="AT87" s="98"/>
      <c r="AU87" s="98"/>
      <c r="AV87" s="98"/>
      <c r="AW87" s="98"/>
      <c r="AX87" s="98"/>
      <c r="AY87" s="98"/>
      <c r="AZ87" s="98"/>
    </row>
    <row r="88" spans="1:52" x14ac:dyDescent="0.2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Q88" s="98"/>
      <c r="AR88" s="98"/>
      <c r="AS88" s="98"/>
      <c r="AT88" s="98"/>
      <c r="AU88" s="98"/>
      <c r="AV88" s="98"/>
      <c r="AW88" s="98"/>
      <c r="AX88" s="98"/>
      <c r="AY88" s="98"/>
      <c r="AZ88" s="98"/>
    </row>
    <row r="89" spans="1:52" x14ac:dyDescent="0.2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</row>
    <row r="90" spans="1:52" x14ac:dyDescent="0.2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Q90" s="98"/>
      <c r="AR90" s="98"/>
      <c r="AS90" s="98"/>
      <c r="AT90" s="98"/>
      <c r="AU90" s="98"/>
      <c r="AV90" s="98"/>
      <c r="AW90" s="98"/>
      <c r="AX90" s="98"/>
      <c r="AY90" s="98"/>
      <c r="AZ90" s="98"/>
    </row>
    <row r="91" spans="1:52" x14ac:dyDescent="0.2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Q91" s="98"/>
      <c r="AR91" s="98"/>
      <c r="AS91" s="98"/>
      <c r="AT91" s="98"/>
      <c r="AU91" s="98"/>
      <c r="AV91" s="98"/>
      <c r="AW91" s="98"/>
      <c r="AX91" s="98"/>
      <c r="AY91" s="98"/>
      <c r="AZ91" s="98"/>
    </row>
    <row r="92" spans="1:52" x14ac:dyDescent="0.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Q92" s="98"/>
      <c r="AR92" s="98"/>
      <c r="AS92" s="98"/>
      <c r="AT92" s="98"/>
      <c r="AU92" s="98"/>
      <c r="AV92" s="98"/>
      <c r="AW92" s="98"/>
      <c r="AX92" s="98"/>
      <c r="AY92" s="98"/>
      <c r="AZ92" s="98"/>
    </row>
    <row r="93" spans="1:52" x14ac:dyDescent="0.2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Q93" s="98"/>
      <c r="AR93" s="98"/>
      <c r="AS93" s="98"/>
      <c r="AT93" s="98"/>
      <c r="AU93" s="98"/>
      <c r="AV93" s="98"/>
      <c r="AW93" s="98"/>
      <c r="AX93" s="98"/>
      <c r="AY93" s="98"/>
      <c r="AZ93" s="98"/>
    </row>
    <row r="94" spans="1:52" x14ac:dyDescent="0.2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Q94" s="98"/>
      <c r="AR94" s="98"/>
      <c r="AS94" s="98"/>
      <c r="AT94" s="98"/>
      <c r="AU94" s="98"/>
      <c r="AV94" s="98"/>
      <c r="AW94" s="98"/>
      <c r="AX94" s="98"/>
      <c r="AY94" s="98"/>
      <c r="AZ94" s="98"/>
    </row>
    <row r="95" spans="1:52" x14ac:dyDescent="0.2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98"/>
      <c r="AT95" s="98"/>
      <c r="AU95" s="98"/>
      <c r="AV95" s="98"/>
      <c r="AW95" s="98"/>
      <c r="AX95" s="98"/>
      <c r="AY95" s="98"/>
      <c r="AZ95" s="98"/>
    </row>
    <row r="96" spans="1:52" x14ac:dyDescent="0.2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98"/>
      <c r="AT96" s="98"/>
      <c r="AU96" s="98"/>
      <c r="AV96" s="98"/>
      <c r="AW96" s="98"/>
      <c r="AX96" s="98"/>
      <c r="AY96" s="98"/>
      <c r="AZ96" s="98"/>
    </row>
    <row r="97" spans="1:52" x14ac:dyDescent="0.2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  <c r="AV97" s="98"/>
      <c r="AW97" s="98"/>
      <c r="AX97" s="98"/>
      <c r="AY97" s="98"/>
      <c r="AZ97" s="98"/>
    </row>
    <row r="98" spans="1:52" x14ac:dyDescent="0.2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Q98" s="98"/>
      <c r="AR98" s="98"/>
      <c r="AS98" s="98"/>
      <c r="AT98" s="98"/>
      <c r="AU98" s="98"/>
      <c r="AV98" s="98"/>
      <c r="AW98" s="98"/>
      <c r="AX98" s="98"/>
      <c r="AY98" s="98"/>
      <c r="AZ98" s="98"/>
    </row>
    <row r="99" spans="1:52" x14ac:dyDescent="0.2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Q99" s="98"/>
      <c r="AR99" s="98"/>
      <c r="AS99" s="98"/>
      <c r="AT99" s="98"/>
      <c r="AU99" s="98"/>
      <c r="AV99" s="98"/>
      <c r="AW99" s="98"/>
      <c r="AX99" s="98"/>
      <c r="AY99" s="98"/>
      <c r="AZ99" s="98"/>
    </row>
    <row r="100" spans="1:52" x14ac:dyDescent="0.2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Q100" s="98"/>
      <c r="AR100" s="98"/>
      <c r="AS100" s="98"/>
      <c r="AT100" s="98"/>
      <c r="AU100" s="98"/>
      <c r="AV100" s="98"/>
      <c r="AW100" s="98"/>
      <c r="AX100" s="98"/>
      <c r="AY100" s="98"/>
      <c r="AZ100" s="98"/>
    </row>
    <row r="101" spans="1:52" x14ac:dyDescent="0.2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Q101" s="98"/>
      <c r="AR101" s="98"/>
      <c r="AS101" s="98"/>
      <c r="AT101" s="98"/>
      <c r="AU101" s="98"/>
      <c r="AV101" s="98"/>
      <c r="AW101" s="98"/>
      <c r="AX101" s="98"/>
      <c r="AY101" s="98"/>
      <c r="AZ101" s="98"/>
    </row>
    <row r="102" spans="1:52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Q102" s="98"/>
      <c r="AR102" s="98"/>
      <c r="AS102" s="98"/>
      <c r="AT102" s="98"/>
      <c r="AU102" s="98"/>
      <c r="AV102" s="98"/>
      <c r="AW102" s="98"/>
      <c r="AX102" s="98"/>
      <c r="AY102" s="98"/>
      <c r="AZ102" s="98"/>
    </row>
    <row r="103" spans="1:52" x14ac:dyDescent="0.2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Q103" s="98"/>
      <c r="AR103" s="98"/>
      <c r="AS103" s="98"/>
      <c r="AT103" s="98"/>
      <c r="AU103" s="98"/>
      <c r="AV103" s="98"/>
      <c r="AW103" s="98"/>
      <c r="AX103" s="98"/>
      <c r="AY103" s="98"/>
      <c r="AZ103" s="98"/>
    </row>
    <row r="104" spans="1:52" x14ac:dyDescent="0.2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Q104" s="98"/>
      <c r="AR104" s="98"/>
      <c r="AS104" s="98"/>
      <c r="AT104" s="98"/>
      <c r="AU104" s="98"/>
      <c r="AV104" s="98"/>
      <c r="AW104" s="98"/>
      <c r="AX104" s="98"/>
      <c r="AY104" s="98"/>
      <c r="AZ104" s="98"/>
    </row>
    <row r="105" spans="1:52" x14ac:dyDescent="0.2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  <c r="AV105" s="98"/>
      <c r="AW105" s="98"/>
      <c r="AX105" s="98"/>
      <c r="AY105" s="98"/>
      <c r="AZ105" s="98"/>
    </row>
    <row r="106" spans="1:52" x14ac:dyDescent="0.2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  <c r="AV106" s="98"/>
      <c r="AW106" s="98"/>
      <c r="AX106" s="98"/>
      <c r="AY106" s="98"/>
      <c r="AZ106" s="98"/>
    </row>
    <row r="107" spans="1:52" x14ac:dyDescent="0.2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98"/>
      <c r="AU107" s="98"/>
      <c r="AV107" s="98"/>
      <c r="AW107" s="98"/>
      <c r="AX107" s="98"/>
      <c r="AY107" s="98"/>
      <c r="AZ107" s="98"/>
    </row>
    <row r="108" spans="1:52" x14ac:dyDescent="0.2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Q108" s="98"/>
      <c r="AR108" s="98"/>
      <c r="AS108" s="98"/>
      <c r="AT108" s="98"/>
      <c r="AU108" s="98"/>
      <c r="AV108" s="98"/>
      <c r="AW108" s="98"/>
      <c r="AX108" s="98"/>
      <c r="AY108" s="98"/>
      <c r="AZ108" s="98"/>
    </row>
    <row r="109" spans="1:52" x14ac:dyDescent="0.2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/>
      <c r="AU109" s="98"/>
      <c r="AV109" s="98"/>
      <c r="AW109" s="98"/>
      <c r="AX109" s="98"/>
      <c r="AY109" s="98"/>
      <c r="AZ109" s="98"/>
    </row>
    <row r="110" spans="1:52" x14ac:dyDescent="0.2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Q110" s="98"/>
      <c r="AR110" s="98"/>
      <c r="AS110" s="98"/>
      <c r="AT110" s="98"/>
      <c r="AU110" s="98"/>
      <c r="AV110" s="98"/>
      <c r="AW110" s="98"/>
      <c r="AX110" s="98"/>
      <c r="AY110" s="98"/>
      <c r="AZ110" s="98"/>
    </row>
    <row r="111" spans="1:52" x14ac:dyDescent="0.2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Q111" s="98"/>
      <c r="AR111" s="98"/>
      <c r="AS111" s="98"/>
      <c r="AT111" s="98"/>
      <c r="AU111" s="98"/>
      <c r="AV111" s="98"/>
      <c r="AW111" s="98"/>
      <c r="AX111" s="98"/>
      <c r="AY111" s="98"/>
      <c r="AZ111" s="98"/>
    </row>
    <row r="112" spans="1:52" x14ac:dyDescent="0.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Q112" s="98"/>
      <c r="AR112" s="98"/>
      <c r="AS112" s="98"/>
      <c r="AT112" s="98"/>
      <c r="AU112" s="98"/>
      <c r="AV112" s="98"/>
      <c r="AW112" s="98"/>
      <c r="AX112" s="98"/>
      <c r="AY112" s="98"/>
      <c r="AZ112" s="98"/>
    </row>
    <row r="113" spans="1:52" x14ac:dyDescent="0.2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Q113" s="98"/>
      <c r="AR113" s="98"/>
      <c r="AS113" s="98"/>
      <c r="AT113" s="98"/>
      <c r="AU113" s="98"/>
      <c r="AV113" s="98"/>
      <c r="AW113" s="98"/>
      <c r="AX113" s="98"/>
      <c r="AY113" s="98"/>
      <c r="AZ113" s="98"/>
    </row>
    <row r="114" spans="1:52" x14ac:dyDescent="0.2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</row>
    <row r="115" spans="1:52" x14ac:dyDescent="0.2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</row>
    <row r="116" spans="1:52" x14ac:dyDescent="0.2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</row>
    <row r="117" spans="1:52" x14ac:dyDescent="0.2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</row>
    <row r="118" spans="1:52" x14ac:dyDescent="0.2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</row>
    <row r="119" spans="1:52" x14ac:dyDescent="0.2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</row>
    <row r="120" spans="1:52" x14ac:dyDescent="0.2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Q120" s="98"/>
      <c r="AR120" s="98"/>
      <c r="AS120" s="98"/>
      <c r="AT120" s="98"/>
      <c r="AU120" s="98"/>
      <c r="AV120" s="98"/>
      <c r="AW120" s="98"/>
      <c r="AX120" s="98"/>
      <c r="AY120" s="98"/>
      <c r="AZ120" s="98"/>
    </row>
    <row r="121" spans="1:52" x14ac:dyDescent="0.2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Q121" s="98"/>
      <c r="AR121" s="98"/>
      <c r="AS121" s="98"/>
      <c r="AT121" s="98"/>
      <c r="AU121" s="98"/>
      <c r="AV121" s="98"/>
      <c r="AW121" s="98"/>
      <c r="AX121" s="98"/>
      <c r="AY121" s="98"/>
      <c r="AZ121" s="98"/>
    </row>
    <row r="122" spans="1:52" x14ac:dyDescent="0.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</row>
    <row r="123" spans="1:52" x14ac:dyDescent="0.2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</row>
    <row r="124" spans="1:52" x14ac:dyDescent="0.2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</row>
    <row r="125" spans="1:52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</row>
    <row r="126" spans="1:52" x14ac:dyDescent="0.2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</row>
    <row r="127" spans="1:52" x14ac:dyDescent="0.2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</row>
    <row r="128" spans="1:52" x14ac:dyDescent="0.2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Q128" s="98"/>
      <c r="AR128" s="98"/>
      <c r="AS128" s="98"/>
      <c r="AT128" s="98"/>
      <c r="AU128" s="98"/>
      <c r="AV128" s="98"/>
      <c r="AW128" s="98"/>
      <c r="AX128" s="98"/>
      <c r="AY128" s="98"/>
      <c r="AZ128" s="98"/>
    </row>
    <row r="129" spans="1:52" x14ac:dyDescent="0.2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Q129" s="98"/>
      <c r="AR129" s="98"/>
      <c r="AS129" s="98"/>
      <c r="AT129" s="98"/>
      <c r="AU129" s="98"/>
      <c r="AV129" s="98"/>
      <c r="AW129" s="98"/>
      <c r="AX129" s="98"/>
      <c r="AY129" s="98"/>
      <c r="AZ129" s="98"/>
    </row>
    <row r="130" spans="1:52" x14ac:dyDescent="0.2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Q130" s="98"/>
      <c r="AR130" s="98"/>
      <c r="AS130" s="98"/>
      <c r="AT130" s="98"/>
      <c r="AU130" s="98"/>
      <c r="AV130" s="98"/>
      <c r="AW130" s="98"/>
      <c r="AX130" s="98"/>
      <c r="AY130" s="98"/>
      <c r="AZ130" s="98"/>
    </row>
    <row r="131" spans="1:52" x14ac:dyDescent="0.2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Q131" s="98"/>
      <c r="AR131" s="98"/>
      <c r="AS131" s="98"/>
      <c r="AT131" s="98"/>
      <c r="AU131" s="98"/>
      <c r="AV131" s="98"/>
      <c r="AW131" s="98"/>
      <c r="AX131" s="98"/>
      <c r="AY131" s="98"/>
      <c r="AZ131" s="98"/>
    </row>
    <row r="132" spans="1:52" x14ac:dyDescent="0.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Q132" s="98"/>
      <c r="AR132" s="98"/>
      <c r="AS132" s="98"/>
      <c r="AT132" s="98"/>
      <c r="AU132" s="98"/>
      <c r="AV132" s="98"/>
      <c r="AW132" s="98"/>
      <c r="AX132" s="98"/>
      <c r="AY132" s="98"/>
      <c r="AZ132" s="98"/>
    </row>
    <row r="133" spans="1:52" x14ac:dyDescent="0.2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Q133" s="98"/>
      <c r="AR133" s="98"/>
      <c r="AS133" s="98"/>
      <c r="AT133" s="98"/>
      <c r="AU133" s="98"/>
      <c r="AV133" s="98"/>
      <c r="AW133" s="98"/>
      <c r="AX133" s="98"/>
      <c r="AY133" s="98"/>
      <c r="AZ133" s="98"/>
    </row>
    <row r="134" spans="1:52" x14ac:dyDescent="0.2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Q134" s="98"/>
      <c r="AR134" s="98"/>
      <c r="AS134" s="98"/>
      <c r="AT134" s="98"/>
      <c r="AU134" s="98"/>
      <c r="AV134" s="98"/>
      <c r="AW134" s="98"/>
      <c r="AX134" s="98"/>
      <c r="AY134" s="98"/>
      <c r="AZ134" s="98"/>
    </row>
    <row r="135" spans="1:52" x14ac:dyDescent="0.2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Q135" s="98"/>
      <c r="AR135" s="98"/>
      <c r="AS135" s="98"/>
      <c r="AT135" s="98"/>
      <c r="AU135" s="98"/>
      <c r="AV135" s="98"/>
      <c r="AW135" s="98"/>
      <c r="AX135" s="98"/>
      <c r="AY135" s="98"/>
      <c r="AZ135" s="98"/>
    </row>
    <row r="136" spans="1:52" x14ac:dyDescent="0.2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Q136" s="98"/>
      <c r="AR136" s="98"/>
      <c r="AS136" s="98"/>
      <c r="AT136" s="98"/>
      <c r="AU136" s="98"/>
      <c r="AV136" s="98"/>
      <c r="AW136" s="98"/>
      <c r="AX136" s="98"/>
      <c r="AY136" s="98"/>
      <c r="AZ136" s="98"/>
    </row>
    <row r="137" spans="1:52" x14ac:dyDescent="0.2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Q137" s="98"/>
      <c r="AR137" s="98"/>
      <c r="AS137" s="98"/>
      <c r="AT137" s="98"/>
      <c r="AU137" s="98"/>
      <c r="AV137" s="98"/>
      <c r="AW137" s="98"/>
      <c r="AX137" s="98"/>
      <c r="AY137" s="98"/>
      <c r="AZ137" s="98"/>
    </row>
    <row r="138" spans="1:52" x14ac:dyDescent="0.2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Q138" s="98"/>
      <c r="AR138" s="98"/>
      <c r="AS138" s="98"/>
      <c r="AT138" s="98"/>
      <c r="AU138" s="98"/>
      <c r="AV138" s="98"/>
      <c r="AW138" s="98"/>
      <c r="AX138" s="98"/>
      <c r="AY138" s="98"/>
      <c r="AZ138" s="98"/>
    </row>
    <row r="139" spans="1:52" x14ac:dyDescent="0.2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Q139" s="98"/>
      <c r="AR139" s="98"/>
      <c r="AS139" s="98"/>
      <c r="AT139" s="98"/>
      <c r="AU139" s="98"/>
      <c r="AV139" s="98"/>
      <c r="AW139" s="98"/>
      <c r="AX139" s="98"/>
      <c r="AY139" s="98"/>
      <c r="AZ139" s="98"/>
    </row>
    <row r="140" spans="1:52" x14ac:dyDescent="0.2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Q140" s="98"/>
      <c r="AR140" s="98"/>
      <c r="AS140" s="98"/>
      <c r="AT140" s="98"/>
      <c r="AU140" s="98"/>
      <c r="AV140" s="98"/>
      <c r="AW140" s="98"/>
      <c r="AX140" s="98"/>
      <c r="AY140" s="98"/>
      <c r="AZ140" s="98"/>
    </row>
    <row r="141" spans="1:52" x14ac:dyDescent="0.2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Q141" s="98"/>
      <c r="AR141" s="98"/>
      <c r="AS141" s="98"/>
      <c r="AT141" s="98"/>
      <c r="AU141" s="98"/>
      <c r="AV141" s="98"/>
      <c r="AW141" s="98"/>
      <c r="AX141" s="98"/>
      <c r="AY141" s="98"/>
      <c r="AZ141" s="98"/>
    </row>
    <row r="142" spans="1:52" x14ac:dyDescent="0.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Q142" s="98"/>
      <c r="AR142" s="98"/>
      <c r="AS142" s="98"/>
      <c r="AT142" s="98"/>
      <c r="AU142" s="98"/>
      <c r="AV142" s="98"/>
      <c r="AW142" s="98"/>
      <c r="AX142" s="98"/>
      <c r="AY142" s="98"/>
      <c r="AZ142" s="98"/>
    </row>
    <row r="143" spans="1:52" x14ac:dyDescent="0.2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Q143" s="98"/>
      <c r="AR143" s="98"/>
      <c r="AS143" s="98"/>
      <c r="AT143" s="98"/>
      <c r="AU143" s="98"/>
      <c r="AV143" s="98"/>
      <c r="AW143" s="98"/>
      <c r="AX143" s="98"/>
      <c r="AY143" s="98"/>
      <c r="AZ143" s="98"/>
    </row>
    <row r="144" spans="1:52" x14ac:dyDescent="0.2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Q144" s="98"/>
      <c r="AR144" s="98"/>
      <c r="AS144" s="98"/>
      <c r="AT144" s="98"/>
      <c r="AU144" s="98"/>
      <c r="AV144" s="98"/>
      <c r="AW144" s="98"/>
      <c r="AX144" s="98"/>
      <c r="AY144" s="98"/>
      <c r="AZ144" s="98"/>
    </row>
    <row r="145" spans="1:52" x14ac:dyDescent="0.2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Q145" s="98"/>
      <c r="AR145" s="98"/>
      <c r="AS145" s="98"/>
      <c r="AT145" s="98"/>
      <c r="AU145" s="98"/>
      <c r="AV145" s="98"/>
      <c r="AW145" s="98"/>
      <c r="AX145" s="98"/>
      <c r="AY145" s="98"/>
      <c r="AZ145" s="98"/>
    </row>
    <row r="146" spans="1:52" x14ac:dyDescent="0.2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Q146" s="98"/>
      <c r="AR146" s="98"/>
      <c r="AS146" s="98"/>
      <c r="AT146" s="98"/>
      <c r="AU146" s="98"/>
      <c r="AV146" s="98"/>
      <c r="AW146" s="98"/>
      <c r="AX146" s="98"/>
      <c r="AY146" s="98"/>
      <c r="AZ146" s="98"/>
    </row>
    <row r="147" spans="1:52" x14ac:dyDescent="0.2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Q147" s="98"/>
      <c r="AR147" s="98"/>
      <c r="AS147" s="98"/>
      <c r="AT147" s="98"/>
      <c r="AU147" s="98"/>
      <c r="AV147" s="98"/>
      <c r="AW147" s="98"/>
      <c r="AX147" s="98"/>
      <c r="AY147" s="98"/>
      <c r="AZ147" s="98"/>
    </row>
    <row r="148" spans="1:52" x14ac:dyDescent="0.2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Q148" s="98"/>
      <c r="AR148" s="98"/>
      <c r="AS148" s="98"/>
      <c r="AT148" s="98"/>
      <c r="AU148" s="98"/>
      <c r="AV148" s="98"/>
      <c r="AW148" s="98"/>
      <c r="AX148" s="98"/>
      <c r="AY148" s="98"/>
      <c r="AZ148" s="98"/>
    </row>
    <row r="149" spans="1:52" x14ac:dyDescent="0.2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98"/>
      <c r="AW149" s="98"/>
      <c r="AX149" s="98"/>
      <c r="AY149" s="98"/>
      <c r="AZ149" s="98"/>
    </row>
    <row r="150" spans="1:52" x14ac:dyDescent="0.2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8"/>
      <c r="AR150" s="98"/>
      <c r="AS150" s="98"/>
      <c r="AT150" s="98"/>
      <c r="AU150" s="98"/>
      <c r="AV150" s="98"/>
      <c r="AW150" s="98"/>
      <c r="AX150" s="98"/>
      <c r="AY150" s="98"/>
      <c r="AZ150" s="98"/>
    </row>
    <row r="151" spans="1:52" x14ac:dyDescent="0.2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8"/>
      <c r="AR151" s="98"/>
      <c r="AS151" s="98"/>
      <c r="AT151" s="98"/>
      <c r="AU151" s="98"/>
      <c r="AV151" s="98"/>
      <c r="AW151" s="98"/>
      <c r="AX151" s="98"/>
      <c r="AY151" s="98"/>
      <c r="AZ151" s="98"/>
    </row>
    <row r="152" spans="1:52" x14ac:dyDescent="0.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8"/>
      <c r="AR152" s="98"/>
      <c r="AS152" s="98"/>
      <c r="AT152" s="98"/>
      <c r="AU152" s="98"/>
      <c r="AV152" s="98"/>
      <c r="AW152" s="98"/>
      <c r="AX152" s="98"/>
      <c r="AY152" s="98"/>
      <c r="AZ152" s="98"/>
    </row>
    <row r="153" spans="1:52" x14ac:dyDescent="0.2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8"/>
      <c r="AR153" s="98"/>
      <c r="AS153" s="98"/>
      <c r="AT153" s="98"/>
      <c r="AU153" s="98"/>
      <c r="AV153" s="98"/>
      <c r="AW153" s="98"/>
      <c r="AX153" s="98"/>
      <c r="AY153" s="98"/>
      <c r="AZ153" s="98"/>
    </row>
    <row r="154" spans="1:52" x14ac:dyDescent="0.2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98"/>
      <c r="AX154" s="98"/>
      <c r="AY154" s="98"/>
      <c r="AZ154" s="98"/>
    </row>
    <row r="155" spans="1:52" x14ac:dyDescent="0.2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8"/>
      <c r="AR155" s="98"/>
      <c r="AS155" s="98"/>
      <c r="AT155" s="98"/>
      <c r="AU155" s="98"/>
      <c r="AV155" s="98"/>
      <c r="AW155" s="98"/>
      <c r="AX155" s="98"/>
      <c r="AY155" s="98"/>
      <c r="AZ155" s="98"/>
    </row>
    <row r="156" spans="1:52" x14ac:dyDescent="0.2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98"/>
      <c r="AX156" s="98"/>
      <c r="AY156" s="98"/>
      <c r="AZ156" s="98"/>
    </row>
    <row r="157" spans="1:52" x14ac:dyDescent="0.2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Q157" s="98"/>
      <c r="AR157" s="98"/>
      <c r="AS157" s="98"/>
      <c r="AT157" s="98"/>
      <c r="AU157" s="98"/>
      <c r="AV157" s="98"/>
      <c r="AW157" s="98"/>
      <c r="AX157" s="98"/>
      <c r="AY157" s="98"/>
      <c r="AZ157" s="98"/>
    </row>
    <row r="158" spans="1:52" x14ac:dyDescent="0.2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Q158" s="98"/>
      <c r="AR158" s="98"/>
      <c r="AS158" s="98"/>
      <c r="AT158" s="98"/>
      <c r="AU158" s="98"/>
      <c r="AV158" s="98"/>
      <c r="AW158" s="98"/>
      <c r="AX158" s="98"/>
      <c r="AY158" s="98"/>
      <c r="AZ158" s="98"/>
    </row>
    <row r="159" spans="1:52" x14ac:dyDescent="0.2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Q159" s="98"/>
      <c r="AR159" s="98"/>
      <c r="AS159" s="98"/>
      <c r="AT159" s="98"/>
      <c r="AU159" s="98"/>
      <c r="AV159" s="98"/>
      <c r="AW159" s="98"/>
      <c r="AX159" s="98"/>
      <c r="AY159" s="98"/>
      <c r="AZ159" s="98"/>
    </row>
    <row r="160" spans="1:52" x14ac:dyDescent="0.2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Q160" s="98"/>
      <c r="AR160" s="98"/>
      <c r="AS160" s="98"/>
      <c r="AT160" s="98"/>
      <c r="AU160" s="98"/>
      <c r="AV160" s="98"/>
      <c r="AW160" s="98"/>
      <c r="AX160" s="98"/>
      <c r="AY160" s="98"/>
      <c r="AZ160" s="98"/>
    </row>
    <row r="161" spans="1:52" x14ac:dyDescent="0.2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</row>
    <row r="162" spans="1:52" x14ac:dyDescent="0.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Q162" s="98"/>
      <c r="AR162" s="98"/>
      <c r="AS162" s="98"/>
      <c r="AT162" s="98"/>
      <c r="AU162" s="98"/>
      <c r="AV162" s="98"/>
      <c r="AW162" s="98"/>
      <c r="AX162" s="98"/>
      <c r="AY162" s="98"/>
      <c r="AZ162" s="98"/>
    </row>
    <row r="163" spans="1:52" x14ac:dyDescent="0.2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Q163" s="98"/>
      <c r="AR163" s="98"/>
      <c r="AS163" s="98"/>
      <c r="AT163" s="98"/>
      <c r="AU163" s="98"/>
      <c r="AV163" s="98"/>
      <c r="AW163" s="98"/>
      <c r="AX163" s="98"/>
      <c r="AY163" s="98"/>
      <c r="AZ163" s="98"/>
    </row>
    <row r="164" spans="1:52" x14ac:dyDescent="0.2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Q164" s="98"/>
      <c r="AR164" s="98"/>
      <c r="AS164" s="98"/>
      <c r="AT164" s="98"/>
      <c r="AU164" s="98"/>
      <c r="AV164" s="98"/>
      <c r="AW164" s="98"/>
      <c r="AX164" s="98"/>
      <c r="AY164" s="98"/>
      <c r="AZ164" s="98"/>
    </row>
    <row r="165" spans="1:52" x14ac:dyDescent="0.2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Q165" s="98"/>
      <c r="AR165" s="98"/>
      <c r="AS165" s="98"/>
      <c r="AT165" s="98"/>
      <c r="AU165" s="98"/>
      <c r="AV165" s="98"/>
      <c r="AW165" s="98"/>
      <c r="AX165" s="98"/>
      <c r="AY165" s="98"/>
      <c r="AZ165" s="98"/>
    </row>
    <row r="166" spans="1:52" x14ac:dyDescent="0.2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Q166" s="98"/>
      <c r="AR166" s="98"/>
      <c r="AS166" s="98"/>
      <c r="AT166" s="98"/>
      <c r="AU166" s="98"/>
      <c r="AV166" s="98"/>
      <c r="AW166" s="98"/>
      <c r="AX166" s="98"/>
      <c r="AY166" s="98"/>
      <c r="AZ166" s="98"/>
    </row>
    <row r="167" spans="1:52" x14ac:dyDescent="0.2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8"/>
      <c r="AZ167" s="98"/>
    </row>
    <row r="168" spans="1:52" x14ac:dyDescent="0.2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8"/>
      <c r="AZ168" s="98"/>
    </row>
    <row r="169" spans="1:52" x14ac:dyDescent="0.2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Q169" s="98"/>
      <c r="AR169" s="98"/>
      <c r="AS169" s="98"/>
      <c r="AT169" s="98"/>
      <c r="AU169" s="98"/>
      <c r="AV169" s="98"/>
      <c r="AW169" s="98"/>
      <c r="AX169" s="98"/>
      <c r="AY169" s="98"/>
      <c r="AZ169" s="98"/>
    </row>
    <row r="170" spans="1:52" x14ac:dyDescent="0.2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Q170" s="98"/>
      <c r="AR170" s="98"/>
      <c r="AS170" s="98"/>
      <c r="AT170" s="98"/>
      <c r="AU170" s="98"/>
      <c r="AV170" s="98"/>
      <c r="AW170" s="98"/>
      <c r="AX170" s="98"/>
      <c r="AY170" s="98"/>
      <c r="AZ170" s="98"/>
    </row>
    <row r="171" spans="1:52" x14ac:dyDescent="0.2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Q171" s="98"/>
      <c r="AR171" s="98"/>
      <c r="AS171" s="98"/>
      <c r="AT171" s="98"/>
      <c r="AU171" s="98"/>
      <c r="AV171" s="98"/>
      <c r="AW171" s="98"/>
      <c r="AX171" s="98"/>
      <c r="AY171" s="98"/>
      <c r="AZ171" s="98"/>
    </row>
    <row r="172" spans="1:52" x14ac:dyDescent="0.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Q172" s="98"/>
      <c r="AR172" s="98"/>
      <c r="AS172" s="98"/>
      <c r="AT172" s="98"/>
      <c r="AU172" s="98"/>
      <c r="AV172" s="98"/>
      <c r="AW172" s="98"/>
      <c r="AX172" s="98"/>
      <c r="AY172" s="98"/>
      <c r="AZ172" s="98"/>
    </row>
    <row r="173" spans="1:52" x14ac:dyDescent="0.2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Q173" s="98"/>
      <c r="AR173" s="98"/>
      <c r="AS173" s="98"/>
      <c r="AT173" s="98"/>
      <c r="AU173" s="98"/>
      <c r="AV173" s="98"/>
      <c r="AW173" s="98"/>
      <c r="AX173" s="98"/>
      <c r="AY173" s="98"/>
      <c r="AZ173" s="98"/>
    </row>
    <row r="174" spans="1:52" x14ac:dyDescent="0.2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Q174" s="98"/>
      <c r="AR174" s="98"/>
      <c r="AS174" s="98"/>
      <c r="AT174" s="98"/>
      <c r="AU174" s="98"/>
      <c r="AV174" s="98"/>
      <c r="AW174" s="98"/>
      <c r="AX174" s="98"/>
      <c r="AY174" s="98"/>
      <c r="AZ174" s="98"/>
    </row>
    <row r="175" spans="1:52" x14ac:dyDescent="0.2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Q175" s="98"/>
      <c r="AR175" s="98"/>
      <c r="AS175" s="98"/>
      <c r="AT175" s="98"/>
      <c r="AU175" s="98"/>
      <c r="AV175" s="98"/>
      <c r="AW175" s="98"/>
      <c r="AX175" s="98"/>
      <c r="AY175" s="98"/>
      <c r="AZ175" s="98"/>
    </row>
    <row r="176" spans="1:52" x14ac:dyDescent="0.2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Q176" s="98"/>
      <c r="AR176" s="98"/>
      <c r="AS176" s="98"/>
      <c r="AT176" s="98"/>
      <c r="AU176" s="98"/>
      <c r="AV176" s="98"/>
      <c r="AW176" s="98"/>
      <c r="AX176" s="98"/>
      <c r="AY176" s="98"/>
      <c r="AZ176" s="98"/>
    </row>
    <row r="177" spans="1:52" x14ac:dyDescent="0.2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Q177" s="98"/>
      <c r="AR177" s="98"/>
      <c r="AS177" s="98"/>
      <c r="AT177" s="98"/>
      <c r="AU177" s="98"/>
      <c r="AV177" s="98"/>
      <c r="AW177" s="98"/>
      <c r="AX177" s="98"/>
      <c r="AY177" s="98"/>
      <c r="AZ177" s="98"/>
    </row>
    <row r="178" spans="1:52" x14ac:dyDescent="0.2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Q178" s="98"/>
      <c r="AR178" s="98"/>
      <c r="AS178" s="98"/>
      <c r="AT178" s="98"/>
      <c r="AU178" s="98"/>
      <c r="AV178" s="98"/>
      <c r="AW178" s="98"/>
      <c r="AX178" s="98"/>
      <c r="AY178" s="98"/>
      <c r="AZ178" s="98"/>
    </row>
    <row r="179" spans="1:52" x14ac:dyDescent="0.2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Q179" s="98"/>
      <c r="AR179" s="98"/>
      <c r="AS179" s="98"/>
      <c r="AT179" s="98"/>
      <c r="AU179" s="98"/>
      <c r="AV179" s="98"/>
      <c r="AW179" s="98"/>
      <c r="AX179" s="98"/>
      <c r="AY179" s="98"/>
      <c r="AZ179" s="98"/>
    </row>
    <row r="180" spans="1:52" x14ac:dyDescent="0.2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Q180" s="98"/>
      <c r="AR180" s="98"/>
      <c r="AS180" s="98"/>
      <c r="AT180" s="98"/>
      <c r="AU180" s="98"/>
      <c r="AV180" s="98"/>
      <c r="AW180" s="98"/>
      <c r="AX180" s="98"/>
      <c r="AY180" s="98"/>
      <c r="AZ180" s="98"/>
    </row>
    <row r="181" spans="1:52" x14ac:dyDescent="0.2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Q181" s="98"/>
      <c r="AR181" s="98"/>
      <c r="AS181" s="98"/>
      <c r="AT181" s="98"/>
      <c r="AU181" s="98"/>
      <c r="AV181" s="98"/>
      <c r="AW181" s="98"/>
      <c r="AX181" s="98"/>
      <c r="AY181" s="98"/>
      <c r="AZ181" s="98"/>
    </row>
    <row r="182" spans="1:52" x14ac:dyDescent="0.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Q182" s="98"/>
      <c r="AR182" s="98"/>
      <c r="AS182" s="98"/>
      <c r="AT182" s="98"/>
      <c r="AU182" s="98"/>
      <c r="AV182" s="98"/>
      <c r="AW182" s="98"/>
      <c r="AX182" s="98"/>
      <c r="AY182" s="98"/>
      <c r="AZ182" s="98"/>
    </row>
    <row r="183" spans="1:52" x14ac:dyDescent="0.2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Q183" s="98"/>
      <c r="AR183" s="98"/>
      <c r="AS183" s="98"/>
      <c r="AT183" s="98"/>
      <c r="AU183" s="98"/>
      <c r="AV183" s="98"/>
      <c r="AW183" s="98"/>
      <c r="AX183" s="98"/>
      <c r="AY183" s="98"/>
      <c r="AZ183" s="98"/>
    </row>
    <row r="184" spans="1:52" x14ac:dyDescent="0.2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Q184" s="98"/>
      <c r="AR184" s="98"/>
      <c r="AS184" s="98"/>
      <c r="AT184" s="98"/>
      <c r="AU184" s="98"/>
      <c r="AV184" s="98"/>
      <c r="AW184" s="98"/>
      <c r="AX184" s="98"/>
      <c r="AY184" s="98"/>
      <c r="AZ184" s="98"/>
    </row>
    <row r="185" spans="1:52" x14ac:dyDescent="0.2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Q185" s="98"/>
      <c r="AR185" s="98"/>
      <c r="AS185" s="98"/>
      <c r="AT185" s="98"/>
      <c r="AU185" s="98"/>
      <c r="AV185" s="98"/>
      <c r="AW185" s="98"/>
      <c r="AX185" s="98"/>
      <c r="AY185" s="98"/>
      <c r="AZ185" s="98"/>
    </row>
    <row r="186" spans="1:52" x14ac:dyDescent="0.2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Q186" s="98"/>
      <c r="AR186" s="98"/>
      <c r="AS186" s="98"/>
      <c r="AT186" s="98"/>
      <c r="AU186" s="98"/>
      <c r="AV186" s="98"/>
      <c r="AW186" s="98"/>
      <c r="AX186" s="98"/>
      <c r="AY186" s="98"/>
      <c r="AZ186" s="98"/>
    </row>
    <row r="187" spans="1:52" x14ac:dyDescent="0.2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Q187" s="98"/>
      <c r="AR187" s="98"/>
      <c r="AS187" s="98"/>
      <c r="AT187" s="98"/>
      <c r="AU187" s="98"/>
      <c r="AV187" s="98"/>
      <c r="AW187" s="98"/>
      <c r="AX187" s="98"/>
      <c r="AY187" s="98"/>
      <c r="AZ187" s="98"/>
    </row>
    <row r="188" spans="1:52" x14ac:dyDescent="0.2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Q188" s="98"/>
      <c r="AR188" s="98"/>
      <c r="AS188" s="98"/>
      <c r="AT188" s="98"/>
      <c r="AU188" s="98"/>
      <c r="AV188" s="98"/>
      <c r="AW188" s="98"/>
      <c r="AX188" s="98"/>
      <c r="AY188" s="98"/>
      <c r="AZ188" s="98"/>
    </row>
    <row r="189" spans="1:52" x14ac:dyDescent="0.2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Q189" s="98"/>
      <c r="AR189" s="98"/>
      <c r="AS189" s="98"/>
      <c r="AT189" s="98"/>
      <c r="AU189" s="98"/>
      <c r="AV189" s="98"/>
      <c r="AW189" s="98"/>
      <c r="AX189" s="98"/>
      <c r="AY189" s="98"/>
      <c r="AZ189" s="98"/>
    </row>
    <row r="190" spans="1:52" x14ac:dyDescent="0.2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Q190" s="98"/>
      <c r="AR190" s="98"/>
      <c r="AS190" s="98"/>
      <c r="AT190" s="98"/>
      <c r="AU190" s="98"/>
      <c r="AV190" s="98"/>
      <c r="AW190" s="98"/>
      <c r="AX190" s="98"/>
      <c r="AY190" s="98"/>
      <c r="AZ190" s="98"/>
    </row>
    <row r="191" spans="1:52" x14ac:dyDescent="0.2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98"/>
      <c r="AT191" s="98"/>
      <c r="AU191" s="98"/>
      <c r="AV191" s="98"/>
      <c r="AW191" s="98"/>
      <c r="AX191" s="98"/>
      <c r="AY191" s="98"/>
      <c r="AZ191" s="98"/>
    </row>
    <row r="192" spans="1:52" x14ac:dyDescent="0.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98"/>
      <c r="AT192" s="98"/>
      <c r="AU192" s="98"/>
      <c r="AV192" s="98"/>
      <c r="AW192" s="98"/>
      <c r="AX192" s="98"/>
      <c r="AY192" s="98"/>
      <c r="AZ192" s="98"/>
    </row>
    <row r="193" spans="1:52" x14ac:dyDescent="0.2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Q193" s="98"/>
      <c r="AR193" s="98"/>
      <c r="AS193" s="98"/>
      <c r="AT193" s="98"/>
      <c r="AU193" s="98"/>
      <c r="AV193" s="98"/>
      <c r="AW193" s="98"/>
      <c r="AX193" s="98"/>
      <c r="AY193" s="98"/>
      <c r="AZ193" s="98"/>
    </row>
    <row r="194" spans="1:52" x14ac:dyDescent="0.2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Q194" s="98"/>
      <c r="AR194" s="98"/>
      <c r="AS194" s="98"/>
      <c r="AT194" s="98"/>
      <c r="AU194" s="98"/>
      <c r="AV194" s="98"/>
      <c r="AW194" s="98"/>
      <c r="AX194" s="98"/>
      <c r="AY194" s="98"/>
      <c r="AZ194" s="98"/>
    </row>
    <row r="195" spans="1:52" x14ac:dyDescent="0.2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Q195" s="98"/>
      <c r="AR195" s="98"/>
      <c r="AS195" s="98"/>
      <c r="AT195" s="98"/>
      <c r="AU195" s="98"/>
      <c r="AV195" s="98"/>
      <c r="AW195" s="98"/>
      <c r="AX195" s="98"/>
      <c r="AY195" s="98"/>
      <c r="AZ195" s="98"/>
    </row>
    <row r="196" spans="1:52" x14ac:dyDescent="0.2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Q196" s="98"/>
      <c r="AR196" s="98"/>
      <c r="AS196" s="98"/>
      <c r="AT196" s="98"/>
      <c r="AU196" s="98"/>
      <c r="AV196" s="98"/>
      <c r="AW196" s="98"/>
      <c r="AX196" s="98"/>
      <c r="AY196" s="98"/>
      <c r="AZ196" s="98"/>
    </row>
    <row r="197" spans="1:52" x14ac:dyDescent="0.2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</row>
    <row r="198" spans="1:52" x14ac:dyDescent="0.2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Q198" s="98"/>
      <c r="AR198" s="98"/>
      <c r="AS198" s="98"/>
      <c r="AT198" s="98"/>
      <c r="AU198" s="98"/>
      <c r="AV198" s="98"/>
      <c r="AW198" s="98"/>
      <c r="AX198" s="98"/>
      <c r="AY198" s="98"/>
      <c r="AZ198" s="98"/>
    </row>
    <row r="199" spans="1:52" x14ac:dyDescent="0.2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8"/>
      <c r="AZ199" s="98"/>
    </row>
    <row r="200" spans="1:52" x14ac:dyDescent="0.2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Q200" s="98"/>
      <c r="AR200" s="98"/>
      <c r="AS200" s="98"/>
      <c r="AT200" s="98"/>
      <c r="AU200" s="98"/>
      <c r="AV200" s="98"/>
      <c r="AW200" s="98"/>
      <c r="AX200" s="98"/>
      <c r="AY200" s="98"/>
      <c r="AZ200" s="98"/>
    </row>
    <row r="201" spans="1:52" x14ac:dyDescent="0.2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Q201" s="98"/>
      <c r="AR201" s="98"/>
      <c r="AS201" s="98"/>
      <c r="AT201" s="98"/>
      <c r="AU201" s="98"/>
      <c r="AV201" s="98"/>
      <c r="AW201" s="98"/>
      <c r="AX201" s="98"/>
      <c r="AY201" s="98"/>
      <c r="AZ201" s="98"/>
    </row>
    <row r="202" spans="1:52" x14ac:dyDescent="0.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  <c r="AO202" s="98"/>
      <c r="AP202" s="98"/>
      <c r="AQ202" s="98"/>
      <c r="AR202" s="98"/>
      <c r="AS202" s="98"/>
      <c r="AT202" s="98"/>
      <c r="AU202" s="98"/>
      <c r="AV202" s="98"/>
      <c r="AW202" s="98"/>
      <c r="AX202" s="98"/>
      <c r="AY202" s="98"/>
      <c r="AZ202" s="98"/>
    </row>
    <row r="203" spans="1:52" x14ac:dyDescent="0.2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  <c r="AO203" s="98"/>
      <c r="AP203" s="98"/>
      <c r="AQ203" s="98"/>
      <c r="AR203" s="98"/>
      <c r="AS203" s="98"/>
      <c r="AT203" s="98"/>
      <c r="AU203" s="98"/>
      <c r="AV203" s="98"/>
      <c r="AW203" s="98"/>
      <c r="AX203" s="98"/>
      <c r="AY203" s="98"/>
      <c r="AZ203" s="98"/>
    </row>
    <row r="204" spans="1:52" x14ac:dyDescent="0.2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  <c r="AO204" s="98"/>
      <c r="AP204" s="98"/>
      <c r="AQ204" s="98"/>
      <c r="AR204" s="98"/>
      <c r="AS204" s="98"/>
      <c r="AT204" s="98"/>
      <c r="AU204" s="98"/>
      <c r="AV204" s="98"/>
      <c r="AW204" s="98"/>
      <c r="AX204" s="98"/>
      <c r="AY204" s="98"/>
      <c r="AZ204" s="98"/>
    </row>
    <row r="205" spans="1:52" x14ac:dyDescent="0.2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  <c r="AO205" s="98"/>
      <c r="AP205" s="98"/>
      <c r="AQ205" s="98"/>
      <c r="AR205" s="98"/>
      <c r="AS205" s="98"/>
      <c r="AT205" s="98"/>
      <c r="AU205" s="98"/>
      <c r="AV205" s="98"/>
      <c r="AW205" s="98"/>
      <c r="AX205" s="98"/>
      <c r="AY205" s="98"/>
      <c r="AZ205" s="98"/>
    </row>
    <row r="206" spans="1:52" x14ac:dyDescent="0.2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  <c r="AO206" s="98"/>
      <c r="AP206" s="98"/>
      <c r="AQ206" s="98"/>
      <c r="AR206" s="98"/>
      <c r="AS206" s="98"/>
      <c r="AT206" s="98"/>
      <c r="AU206" s="98"/>
      <c r="AV206" s="98"/>
      <c r="AW206" s="98"/>
      <c r="AX206" s="98"/>
      <c r="AY206" s="98"/>
      <c r="AZ206" s="98"/>
    </row>
    <row r="207" spans="1:52" x14ac:dyDescent="0.2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  <c r="AO207" s="98"/>
      <c r="AP207" s="98"/>
      <c r="AQ207" s="98"/>
      <c r="AR207" s="98"/>
      <c r="AS207" s="98"/>
      <c r="AT207" s="98"/>
      <c r="AU207" s="98"/>
      <c r="AV207" s="98"/>
      <c r="AW207" s="98"/>
      <c r="AX207" s="98"/>
      <c r="AY207" s="98"/>
      <c r="AZ207" s="98"/>
    </row>
    <row r="208" spans="1:52" x14ac:dyDescent="0.2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  <c r="AO208" s="98"/>
      <c r="AP208" s="98"/>
      <c r="AQ208" s="98"/>
      <c r="AR208" s="98"/>
      <c r="AS208" s="98"/>
      <c r="AT208" s="98"/>
      <c r="AU208" s="98"/>
      <c r="AV208" s="98"/>
      <c r="AW208" s="98"/>
      <c r="AX208" s="98"/>
      <c r="AY208" s="98"/>
      <c r="AZ208" s="98"/>
    </row>
    <row r="209" spans="1:52" x14ac:dyDescent="0.2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  <c r="AO209" s="98"/>
      <c r="AP209" s="98"/>
      <c r="AQ209" s="98"/>
      <c r="AR209" s="98"/>
      <c r="AS209" s="98"/>
      <c r="AT209" s="98"/>
      <c r="AU209" s="98"/>
      <c r="AV209" s="98"/>
      <c r="AW209" s="98"/>
      <c r="AX209" s="98"/>
      <c r="AY209" s="98"/>
      <c r="AZ209" s="98"/>
    </row>
    <row r="210" spans="1:52" x14ac:dyDescent="0.2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  <c r="AO210" s="98"/>
      <c r="AP210" s="98"/>
      <c r="AQ210" s="98"/>
      <c r="AR210" s="98"/>
      <c r="AS210" s="98"/>
      <c r="AT210" s="98"/>
      <c r="AU210" s="98"/>
      <c r="AV210" s="98"/>
      <c r="AW210" s="98"/>
      <c r="AX210" s="98"/>
      <c r="AY210" s="98"/>
      <c r="AZ210" s="98"/>
    </row>
    <row r="211" spans="1:52" x14ac:dyDescent="0.2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  <c r="AO211" s="98"/>
      <c r="AP211" s="98"/>
      <c r="AQ211" s="98"/>
      <c r="AR211" s="98"/>
      <c r="AS211" s="98"/>
      <c r="AT211" s="98"/>
      <c r="AU211" s="98"/>
      <c r="AV211" s="98"/>
      <c r="AW211" s="98"/>
      <c r="AX211" s="98"/>
      <c r="AY211" s="98"/>
      <c r="AZ211" s="98"/>
    </row>
    <row r="212" spans="1:52" x14ac:dyDescent="0.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  <c r="AO212" s="98"/>
      <c r="AP212" s="98"/>
      <c r="AQ212" s="98"/>
      <c r="AR212" s="98"/>
      <c r="AS212" s="98"/>
      <c r="AT212" s="98"/>
      <c r="AU212" s="98"/>
      <c r="AV212" s="98"/>
      <c r="AW212" s="98"/>
      <c r="AX212" s="98"/>
      <c r="AY212" s="98"/>
      <c r="AZ212" s="98"/>
    </row>
    <row r="213" spans="1:52" x14ac:dyDescent="0.2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  <c r="AO213" s="98"/>
      <c r="AP213" s="98"/>
      <c r="AQ213" s="98"/>
      <c r="AR213" s="98"/>
      <c r="AS213" s="98"/>
      <c r="AT213" s="98"/>
      <c r="AU213" s="98"/>
      <c r="AV213" s="98"/>
      <c r="AW213" s="98"/>
      <c r="AX213" s="98"/>
      <c r="AY213" s="98"/>
      <c r="AZ213" s="98"/>
    </row>
    <row r="214" spans="1:52" x14ac:dyDescent="0.2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  <c r="AO214" s="98"/>
      <c r="AP214" s="98"/>
      <c r="AQ214" s="98"/>
      <c r="AR214" s="98"/>
      <c r="AS214" s="98"/>
      <c r="AT214" s="98"/>
      <c r="AU214" s="98"/>
      <c r="AV214" s="98"/>
      <c r="AW214" s="98"/>
      <c r="AX214" s="98"/>
      <c r="AY214" s="98"/>
      <c r="AZ214" s="98"/>
    </row>
    <row r="215" spans="1:52" x14ac:dyDescent="0.2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  <c r="AO215" s="98"/>
      <c r="AP215" s="98"/>
      <c r="AQ215" s="98"/>
      <c r="AR215" s="98"/>
      <c r="AS215" s="98"/>
      <c r="AT215" s="98"/>
      <c r="AU215" s="98"/>
      <c r="AV215" s="98"/>
      <c r="AW215" s="98"/>
      <c r="AX215" s="98"/>
      <c r="AY215" s="98"/>
      <c r="AZ215" s="98"/>
    </row>
    <row r="216" spans="1:52" x14ac:dyDescent="0.2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  <c r="AO216" s="98"/>
      <c r="AP216" s="98"/>
      <c r="AQ216" s="98"/>
      <c r="AR216" s="98"/>
      <c r="AS216" s="98"/>
      <c r="AT216" s="98"/>
      <c r="AU216" s="98"/>
      <c r="AV216" s="98"/>
      <c r="AW216" s="98"/>
      <c r="AX216" s="98"/>
      <c r="AY216" s="98"/>
      <c r="AZ216" s="98"/>
    </row>
    <row r="217" spans="1:52" x14ac:dyDescent="0.2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  <c r="AO217" s="98"/>
      <c r="AP217" s="98"/>
      <c r="AQ217" s="98"/>
      <c r="AR217" s="98"/>
      <c r="AS217" s="98"/>
      <c r="AT217" s="98"/>
      <c r="AU217" s="98"/>
      <c r="AV217" s="98"/>
      <c r="AW217" s="98"/>
      <c r="AX217" s="98"/>
      <c r="AY217" s="98"/>
      <c r="AZ217" s="98"/>
    </row>
    <row r="218" spans="1:52" x14ac:dyDescent="0.2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  <c r="AO218" s="98"/>
      <c r="AP218" s="98"/>
      <c r="AQ218" s="98"/>
      <c r="AR218" s="98"/>
      <c r="AS218" s="98"/>
      <c r="AT218" s="98"/>
      <c r="AU218" s="98"/>
      <c r="AV218" s="98"/>
      <c r="AW218" s="98"/>
      <c r="AX218" s="98"/>
      <c r="AY218" s="98"/>
      <c r="AZ218" s="98"/>
    </row>
    <row r="219" spans="1:52" x14ac:dyDescent="0.2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  <c r="AO219" s="98"/>
      <c r="AP219" s="98"/>
      <c r="AQ219" s="98"/>
      <c r="AR219" s="98"/>
      <c r="AS219" s="98"/>
      <c r="AT219" s="98"/>
      <c r="AU219" s="98"/>
      <c r="AV219" s="98"/>
      <c r="AW219" s="98"/>
      <c r="AX219" s="98"/>
      <c r="AY219" s="98"/>
      <c r="AZ219" s="98"/>
    </row>
    <row r="220" spans="1:52" x14ac:dyDescent="0.2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  <c r="AO220" s="98"/>
      <c r="AP220" s="98"/>
      <c r="AQ220" s="98"/>
      <c r="AR220" s="98"/>
      <c r="AS220" s="98"/>
      <c r="AT220" s="98"/>
      <c r="AU220" s="98"/>
      <c r="AV220" s="98"/>
      <c r="AW220" s="98"/>
      <c r="AX220" s="98"/>
      <c r="AY220" s="98"/>
      <c r="AZ220" s="98"/>
    </row>
    <row r="221" spans="1:52" x14ac:dyDescent="0.2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  <c r="AO221" s="98"/>
      <c r="AP221" s="98"/>
      <c r="AQ221" s="98"/>
      <c r="AR221" s="98"/>
      <c r="AS221" s="98"/>
      <c r="AT221" s="98"/>
      <c r="AU221" s="98"/>
      <c r="AV221" s="98"/>
      <c r="AW221" s="98"/>
      <c r="AX221" s="98"/>
      <c r="AY221" s="98"/>
      <c r="AZ221" s="98"/>
    </row>
    <row r="222" spans="1:52" x14ac:dyDescent="0.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  <c r="AO222" s="98"/>
      <c r="AP222" s="98"/>
      <c r="AQ222" s="98"/>
      <c r="AR222" s="98"/>
      <c r="AS222" s="98"/>
      <c r="AT222" s="98"/>
      <c r="AU222" s="98"/>
      <c r="AV222" s="98"/>
      <c r="AW222" s="98"/>
      <c r="AX222" s="98"/>
      <c r="AY222" s="98"/>
      <c r="AZ222" s="98"/>
    </row>
    <row r="223" spans="1:52" x14ac:dyDescent="0.2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  <c r="AO223" s="98"/>
      <c r="AP223" s="98"/>
      <c r="AQ223" s="98"/>
      <c r="AR223" s="98"/>
      <c r="AS223" s="98"/>
      <c r="AT223" s="98"/>
      <c r="AU223" s="98"/>
      <c r="AV223" s="98"/>
      <c r="AW223" s="98"/>
      <c r="AX223" s="98"/>
      <c r="AY223" s="98"/>
      <c r="AZ223" s="98"/>
    </row>
    <row r="224" spans="1:52" x14ac:dyDescent="0.2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  <c r="AO224" s="98"/>
      <c r="AP224" s="98"/>
      <c r="AQ224" s="98"/>
      <c r="AR224" s="98"/>
      <c r="AS224" s="98"/>
      <c r="AT224" s="98"/>
      <c r="AU224" s="98"/>
      <c r="AV224" s="98"/>
      <c r="AW224" s="98"/>
      <c r="AX224" s="98"/>
      <c r="AY224" s="98"/>
      <c r="AZ224" s="98"/>
    </row>
    <row r="225" spans="1:52" x14ac:dyDescent="0.2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  <c r="AO225" s="98"/>
      <c r="AP225" s="98"/>
      <c r="AQ225" s="98"/>
      <c r="AR225" s="98"/>
      <c r="AS225" s="98"/>
      <c r="AT225" s="98"/>
      <c r="AU225" s="98"/>
      <c r="AV225" s="98"/>
      <c r="AW225" s="98"/>
      <c r="AX225" s="98"/>
      <c r="AY225" s="98"/>
      <c r="AZ225" s="98"/>
    </row>
    <row r="226" spans="1:52" x14ac:dyDescent="0.2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  <c r="AO226" s="98"/>
      <c r="AP226" s="98"/>
      <c r="AQ226" s="98"/>
      <c r="AR226" s="98"/>
      <c r="AS226" s="98"/>
      <c r="AT226" s="98"/>
      <c r="AU226" s="98"/>
      <c r="AV226" s="98"/>
      <c r="AW226" s="98"/>
      <c r="AX226" s="98"/>
      <c r="AY226" s="98"/>
      <c r="AZ226" s="98"/>
    </row>
    <row r="227" spans="1:52" x14ac:dyDescent="0.2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  <c r="AO227" s="98"/>
      <c r="AP227" s="98"/>
      <c r="AQ227" s="98"/>
      <c r="AR227" s="98"/>
      <c r="AS227" s="98"/>
      <c r="AT227" s="98"/>
      <c r="AU227" s="98"/>
      <c r="AV227" s="98"/>
      <c r="AW227" s="98"/>
      <c r="AX227" s="98"/>
      <c r="AY227" s="98"/>
      <c r="AZ227" s="98"/>
    </row>
    <row r="228" spans="1:52" x14ac:dyDescent="0.2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  <c r="AO228" s="98"/>
      <c r="AP228" s="98"/>
      <c r="AQ228" s="98"/>
      <c r="AR228" s="98"/>
      <c r="AS228" s="98"/>
      <c r="AT228" s="98"/>
      <c r="AU228" s="98"/>
      <c r="AV228" s="98"/>
      <c r="AW228" s="98"/>
      <c r="AX228" s="98"/>
      <c r="AY228" s="98"/>
      <c r="AZ228" s="98"/>
    </row>
    <row r="229" spans="1:52" x14ac:dyDescent="0.2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  <c r="AO229" s="98"/>
      <c r="AP229" s="98"/>
      <c r="AQ229" s="98"/>
      <c r="AR229" s="98"/>
      <c r="AS229" s="98"/>
      <c r="AT229" s="98"/>
      <c r="AU229" s="98"/>
      <c r="AV229" s="98"/>
      <c r="AW229" s="98"/>
      <c r="AX229" s="98"/>
      <c r="AY229" s="98"/>
      <c r="AZ229" s="98"/>
    </row>
    <row r="230" spans="1:52" x14ac:dyDescent="0.2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  <c r="AO230" s="98"/>
      <c r="AP230" s="98"/>
      <c r="AQ230" s="98"/>
      <c r="AR230" s="98"/>
      <c r="AS230" s="98"/>
      <c r="AT230" s="98"/>
      <c r="AU230" s="98"/>
      <c r="AV230" s="98"/>
      <c r="AW230" s="98"/>
      <c r="AX230" s="98"/>
      <c r="AY230" s="98"/>
      <c r="AZ230" s="98"/>
    </row>
    <row r="231" spans="1:52" x14ac:dyDescent="0.2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8"/>
      <c r="AZ231" s="98"/>
    </row>
    <row r="232" spans="1:52" x14ac:dyDescent="0.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8"/>
      <c r="AZ232" s="98"/>
    </row>
    <row r="233" spans="1:52" x14ac:dyDescent="0.2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</row>
    <row r="234" spans="1:52" x14ac:dyDescent="0.2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  <c r="AO234" s="98"/>
      <c r="AP234" s="98"/>
      <c r="AQ234" s="98"/>
      <c r="AR234" s="98"/>
      <c r="AS234" s="98"/>
      <c r="AT234" s="98"/>
      <c r="AU234" s="98"/>
      <c r="AV234" s="98"/>
      <c r="AW234" s="98"/>
      <c r="AX234" s="98"/>
      <c r="AY234" s="98"/>
      <c r="AZ234" s="98"/>
    </row>
    <row r="235" spans="1:52" x14ac:dyDescent="0.2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  <c r="AO235" s="98"/>
      <c r="AP235" s="98"/>
      <c r="AQ235" s="98"/>
      <c r="AR235" s="98"/>
      <c r="AS235" s="98"/>
      <c r="AT235" s="98"/>
      <c r="AU235" s="98"/>
      <c r="AV235" s="98"/>
      <c r="AW235" s="98"/>
      <c r="AX235" s="98"/>
      <c r="AY235" s="98"/>
      <c r="AZ235" s="98"/>
    </row>
    <row r="236" spans="1:52" x14ac:dyDescent="0.2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  <c r="AO236" s="98"/>
      <c r="AP236" s="98"/>
      <c r="AQ236" s="98"/>
      <c r="AR236" s="98"/>
      <c r="AS236" s="98"/>
      <c r="AT236" s="98"/>
      <c r="AU236" s="98"/>
      <c r="AV236" s="98"/>
      <c r="AW236" s="98"/>
      <c r="AX236" s="98"/>
      <c r="AY236" s="98"/>
      <c r="AZ236" s="98"/>
    </row>
    <row r="237" spans="1:52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  <c r="AO237" s="98"/>
      <c r="AP237" s="98"/>
      <c r="AQ237" s="98"/>
      <c r="AR237" s="98"/>
      <c r="AS237" s="98"/>
      <c r="AT237" s="98"/>
      <c r="AU237" s="98"/>
      <c r="AV237" s="98"/>
      <c r="AW237" s="98"/>
      <c r="AX237" s="98"/>
      <c r="AY237" s="98"/>
      <c r="AZ237" s="98"/>
    </row>
    <row r="238" spans="1:52" x14ac:dyDescent="0.2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</row>
    <row r="239" spans="1:52" x14ac:dyDescent="0.2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  <c r="AO239" s="98"/>
      <c r="AP239" s="98"/>
      <c r="AQ239" s="98"/>
      <c r="AR239" s="98"/>
      <c r="AS239" s="98"/>
      <c r="AT239" s="98"/>
      <c r="AU239" s="98"/>
      <c r="AV239" s="98"/>
      <c r="AW239" s="98"/>
      <c r="AX239" s="98"/>
      <c r="AY239" s="98"/>
      <c r="AZ239" s="98"/>
    </row>
    <row r="240" spans="1:52" x14ac:dyDescent="0.2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  <c r="AO240" s="98"/>
      <c r="AP240" s="98"/>
      <c r="AQ240" s="98"/>
      <c r="AR240" s="98"/>
      <c r="AS240" s="98"/>
      <c r="AT240" s="98"/>
      <c r="AU240" s="98"/>
      <c r="AV240" s="98"/>
      <c r="AW240" s="98"/>
      <c r="AX240" s="98"/>
      <c r="AY240" s="98"/>
      <c r="AZ240" s="98"/>
    </row>
    <row r="241" spans="1:52" x14ac:dyDescent="0.2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  <c r="AO241" s="98"/>
      <c r="AP241" s="98"/>
      <c r="AQ241" s="98"/>
      <c r="AR241" s="98"/>
      <c r="AS241" s="98"/>
      <c r="AT241" s="98"/>
      <c r="AU241" s="98"/>
      <c r="AV241" s="98"/>
      <c r="AW241" s="98"/>
      <c r="AX241" s="98"/>
      <c r="AY241" s="98"/>
      <c r="AZ241" s="98"/>
    </row>
    <row r="242" spans="1:52" x14ac:dyDescent="0.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  <c r="AO242" s="98"/>
      <c r="AP242" s="98"/>
      <c r="AQ242" s="98"/>
      <c r="AR242" s="98"/>
      <c r="AS242" s="98"/>
      <c r="AT242" s="98"/>
      <c r="AU242" s="98"/>
      <c r="AV242" s="98"/>
      <c r="AW242" s="98"/>
      <c r="AX242" s="98"/>
      <c r="AY242" s="98"/>
      <c r="AZ242" s="98"/>
    </row>
    <row r="243" spans="1:52" x14ac:dyDescent="0.2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  <c r="AO243" s="98"/>
      <c r="AP243" s="98"/>
      <c r="AQ243" s="98"/>
      <c r="AR243" s="98"/>
      <c r="AS243" s="98"/>
      <c r="AT243" s="98"/>
      <c r="AU243" s="98"/>
      <c r="AV243" s="98"/>
      <c r="AW243" s="98"/>
      <c r="AX243" s="98"/>
      <c r="AY243" s="98"/>
      <c r="AZ243" s="98"/>
    </row>
    <row r="244" spans="1:52" x14ac:dyDescent="0.2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  <c r="AO244" s="98"/>
      <c r="AP244" s="98"/>
      <c r="AQ244" s="98"/>
      <c r="AR244" s="98"/>
      <c r="AS244" s="98"/>
      <c r="AT244" s="98"/>
      <c r="AU244" s="98"/>
      <c r="AV244" s="98"/>
      <c r="AW244" s="98"/>
      <c r="AX244" s="98"/>
      <c r="AY244" s="98"/>
      <c r="AZ244" s="98"/>
    </row>
    <row r="245" spans="1:52" x14ac:dyDescent="0.2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  <c r="AO245" s="98"/>
      <c r="AP245" s="98"/>
      <c r="AQ245" s="98"/>
      <c r="AR245" s="98"/>
      <c r="AS245" s="98"/>
      <c r="AT245" s="98"/>
      <c r="AU245" s="98"/>
      <c r="AV245" s="98"/>
      <c r="AW245" s="98"/>
      <c r="AX245" s="98"/>
      <c r="AY245" s="98"/>
      <c r="AZ245" s="98"/>
    </row>
    <row r="246" spans="1:52" x14ac:dyDescent="0.2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  <c r="AO246" s="98"/>
      <c r="AP246" s="98"/>
      <c r="AQ246" s="98"/>
      <c r="AR246" s="98"/>
      <c r="AS246" s="98"/>
      <c r="AT246" s="98"/>
      <c r="AU246" s="98"/>
      <c r="AV246" s="98"/>
      <c r="AW246" s="98"/>
      <c r="AX246" s="98"/>
      <c r="AY246" s="98"/>
      <c r="AZ246" s="98"/>
    </row>
    <row r="247" spans="1:52" x14ac:dyDescent="0.2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  <c r="AO247" s="98"/>
      <c r="AP247" s="98"/>
      <c r="AQ247" s="98"/>
      <c r="AR247" s="98"/>
      <c r="AS247" s="98"/>
      <c r="AT247" s="98"/>
      <c r="AU247" s="98"/>
      <c r="AV247" s="98"/>
      <c r="AW247" s="98"/>
      <c r="AX247" s="98"/>
      <c r="AY247" s="98"/>
      <c r="AZ247" s="98"/>
    </row>
    <row r="248" spans="1:52" x14ac:dyDescent="0.2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  <c r="AO248" s="98"/>
      <c r="AP248" s="98"/>
      <c r="AQ248" s="98"/>
      <c r="AR248" s="98"/>
      <c r="AS248" s="98"/>
      <c r="AT248" s="98"/>
      <c r="AU248" s="98"/>
      <c r="AV248" s="98"/>
      <c r="AW248" s="98"/>
      <c r="AX248" s="98"/>
      <c r="AY248" s="98"/>
      <c r="AZ248" s="98"/>
    </row>
    <row r="249" spans="1:52" x14ac:dyDescent="0.2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  <c r="AO249" s="98"/>
      <c r="AP249" s="98"/>
      <c r="AQ249" s="98"/>
      <c r="AR249" s="98"/>
      <c r="AS249" s="98"/>
      <c r="AT249" s="98"/>
      <c r="AU249" s="98"/>
      <c r="AV249" s="98"/>
      <c r="AW249" s="98"/>
      <c r="AX249" s="98"/>
      <c r="AY249" s="98"/>
      <c r="AZ249" s="98"/>
    </row>
    <row r="250" spans="1:52" x14ac:dyDescent="0.2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  <c r="AO250" s="98"/>
      <c r="AP250" s="98"/>
      <c r="AQ250" s="98"/>
      <c r="AR250" s="98"/>
      <c r="AS250" s="98"/>
      <c r="AT250" s="98"/>
      <c r="AU250" s="98"/>
      <c r="AV250" s="98"/>
      <c r="AW250" s="98"/>
      <c r="AX250" s="98"/>
      <c r="AY250" s="98"/>
      <c r="AZ250" s="98"/>
    </row>
    <row r="251" spans="1:52" x14ac:dyDescent="0.2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  <c r="AO251" s="98"/>
      <c r="AP251" s="98"/>
      <c r="AQ251" s="98"/>
      <c r="AR251" s="98"/>
      <c r="AS251" s="98"/>
      <c r="AT251" s="98"/>
      <c r="AU251" s="98"/>
      <c r="AV251" s="98"/>
      <c r="AW251" s="98"/>
      <c r="AX251" s="98"/>
      <c r="AY251" s="98"/>
      <c r="AZ251" s="98"/>
    </row>
    <row r="252" spans="1:52" x14ac:dyDescent="0.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  <c r="AO252" s="98"/>
      <c r="AP252" s="98"/>
      <c r="AQ252" s="98"/>
      <c r="AR252" s="98"/>
      <c r="AS252" s="98"/>
      <c r="AT252" s="98"/>
      <c r="AU252" s="98"/>
      <c r="AV252" s="98"/>
      <c r="AW252" s="98"/>
      <c r="AX252" s="98"/>
      <c r="AY252" s="98"/>
      <c r="AZ252" s="98"/>
    </row>
    <row r="253" spans="1:52" x14ac:dyDescent="0.2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  <c r="AO253" s="98"/>
      <c r="AP253" s="98"/>
      <c r="AQ253" s="98"/>
      <c r="AR253" s="98"/>
      <c r="AS253" s="98"/>
      <c r="AT253" s="98"/>
      <c r="AU253" s="98"/>
      <c r="AV253" s="98"/>
      <c r="AW253" s="98"/>
      <c r="AX253" s="98"/>
      <c r="AY253" s="98"/>
      <c r="AZ253" s="98"/>
    </row>
    <row r="254" spans="1:52" x14ac:dyDescent="0.2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  <c r="AO254" s="98"/>
      <c r="AP254" s="98"/>
      <c r="AQ254" s="98"/>
      <c r="AR254" s="98"/>
      <c r="AS254" s="98"/>
      <c r="AT254" s="98"/>
      <c r="AU254" s="98"/>
      <c r="AV254" s="98"/>
      <c r="AW254" s="98"/>
      <c r="AX254" s="98"/>
      <c r="AY254" s="98"/>
      <c r="AZ254" s="98"/>
    </row>
    <row r="255" spans="1:52" x14ac:dyDescent="0.2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  <c r="AO255" s="98"/>
      <c r="AP255" s="98"/>
      <c r="AQ255" s="98"/>
      <c r="AR255" s="98"/>
      <c r="AS255" s="98"/>
      <c r="AT255" s="98"/>
      <c r="AU255" s="98"/>
      <c r="AV255" s="98"/>
      <c r="AW255" s="98"/>
      <c r="AX255" s="98"/>
      <c r="AY255" s="98"/>
      <c r="AZ255" s="98"/>
    </row>
    <row r="256" spans="1:52" x14ac:dyDescent="0.2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  <c r="AO256" s="98"/>
      <c r="AP256" s="98"/>
      <c r="AQ256" s="98"/>
      <c r="AR256" s="98"/>
      <c r="AS256" s="98"/>
      <c r="AT256" s="98"/>
      <c r="AU256" s="98"/>
      <c r="AV256" s="98"/>
      <c r="AW256" s="98"/>
      <c r="AX256" s="98"/>
      <c r="AY256" s="98"/>
      <c r="AZ256" s="98"/>
    </row>
    <row r="257" spans="1:52" x14ac:dyDescent="0.2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</row>
    <row r="258" spans="1:52" x14ac:dyDescent="0.2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</row>
    <row r="259" spans="1:52" x14ac:dyDescent="0.2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  <c r="AO259" s="98"/>
      <c r="AP259" s="98"/>
      <c r="AQ259" s="98"/>
      <c r="AR259" s="98"/>
      <c r="AS259" s="98"/>
      <c r="AT259" s="98"/>
      <c r="AU259" s="98"/>
      <c r="AV259" s="98"/>
      <c r="AW259" s="98"/>
      <c r="AX259" s="98"/>
      <c r="AY259" s="98"/>
      <c r="AZ259" s="98"/>
    </row>
    <row r="260" spans="1:52" x14ac:dyDescent="0.2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  <c r="AO260" s="98"/>
      <c r="AP260" s="98"/>
      <c r="AQ260" s="98"/>
      <c r="AR260" s="98"/>
      <c r="AS260" s="98"/>
      <c r="AT260" s="98"/>
      <c r="AU260" s="98"/>
      <c r="AV260" s="98"/>
      <c r="AW260" s="98"/>
      <c r="AX260" s="98"/>
      <c r="AY260" s="98"/>
      <c r="AZ260" s="98"/>
    </row>
    <row r="261" spans="1:52" x14ac:dyDescent="0.2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  <c r="AO261" s="98"/>
      <c r="AP261" s="98"/>
      <c r="AQ261" s="98"/>
      <c r="AR261" s="98"/>
      <c r="AS261" s="98"/>
      <c r="AT261" s="98"/>
      <c r="AU261" s="98"/>
      <c r="AV261" s="98"/>
      <c r="AW261" s="98"/>
      <c r="AX261" s="98"/>
      <c r="AY261" s="98"/>
      <c r="AZ261" s="98"/>
    </row>
    <row r="262" spans="1:52" x14ac:dyDescent="0.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  <c r="AO262" s="98"/>
      <c r="AP262" s="98"/>
      <c r="AQ262" s="98"/>
      <c r="AR262" s="98"/>
      <c r="AS262" s="98"/>
      <c r="AT262" s="98"/>
      <c r="AU262" s="98"/>
      <c r="AV262" s="98"/>
      <c r="AW262" s="98"/>
      <c r="AX262" s="98"/>
      <c r="AY262" s="98"/>
      <c r="AZ262" s="98"/>
    </row>
    <row r="263" spans="1:52" x14ac:dyDescent="0.2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  <c r="AO263" s="98"/>
      <c r="AP263" s="98"/>
      <c r="AQ263" s="98"/>
      <c r="AR263" s="98"/>
      <c r="AS263" s="98"/>
      <c r="AT263" s="98"/>
      <c r="AU263" s="98"/>
      <c r="AV263" s="98"/>
      <c r="AW263" s="98"/>
      <c r="AX263" s="98"/>
      <c r="AY263" s="98"/>
      <c r="AZ263" s="98"/>
    </row>
    <row r="264" spans="1:52" x14ac:dyDescent="0.2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  <c r="AO264" s="98"/>
      <c r="AP264" s="98"/>
      <c r="AQ264" s="98"/>
      <c r="AR264" s="98"/>
      <c r="AS264" s="98"/>
      <c r="AT264" s="98"/>
      <c r="AU264" s="98"/>
      <c r="AV264" s="98"/>
      <c r="AW264" s="98"/>
      <c r="AX264" s="98"/>
      <c r="AY264" s="98"/>
      <c r="AZ264" s="98"/>
    </row>
    <row r="265" spans="1:52" x14ac:dyDescent="0.2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  <c r="AO265" s="98"/>
      <c r="AP265" s="98"/>
      <c r="AQ265" s="98"/>
      <c r="AR265" s="98"/>
      <c r="AS265" s="98"/>
      <c r="AT265" s="98"/>
      <c r="AU265" s="98"/>
      <c r="AV265" s="98"/>
      <c r="AW265" s="98"/>
      <c r="AX265" s="98"/>
      <c r="AY265" s="98"/>
      <c r="AZ265" s="98"/>
    </row>
    <row r="266" spans="1:52" x14ac:dyDescent="0.2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  <c r="AO266" s="98"/>
      <c r="AP266" s="98"/>
      <c r="AQ266" s="98"/>
      <c r="AR266" s="98"/>
      <c r="AS266" s="98"/>
      <c r="AT266" s="98"/>
      <c r="AU266" s="98"/>
      <c r="AV266" s="98"/>
      <c r="AW266" s="98"/>
      <c r="AX266" s="98"/>
      <c r="AY266" s="98"/>
      <c r="AZ266" s="98"/>
    </row>
    <row r="267" spans="1:52" x14ac:dyDescent="0.2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  <c r="AO267" s="98"/>
      <c r="AP267" s="98"/>
      <c r="AQ267" s="98"/>
      <c r="AR267" s="98"/>
      <c r="AS267" s="98"/>
      <c r="AT267" s="98"/>
      <c r="AU267" s="98"/>
      <c r="AV267" s="98"/>
      <c r="AW267" s="98"/>
      <c r="AX267" s="98"/>
      <c r="AY267" s="98"/>
      <c r="AZ267" s="98"/>
    </row>
    <row r="268" spans="1:52" x14ac:dyDescent="0.2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  <c r="AO268" s="98"/>
      <c r="AP268" s="98"/>
      <c r="AQ268" s="98"/>
      <c r="AR268" s="98"/>
      <c r="AS268" s="98"/>
      <c r="AT268" s="98"/>
      <c r="AU268" s="98"/>
      <c r="AV268" s="98"/>
      <c r="AW268" s="98"/>
      <c r="AX268" s="98"/>
      <c r="AY268" s="98"/>
      <c r="AZ268" s="98"/>
    </row>
    <row r="269" spans="1:52" x14ac:dyDescent="0.2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</row>
    <row r="270" spans="1:52" x14ac:dyDescent="0.2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  <c r="AO270" s="98"/>
      <c r="AP270" s="98"/>
      <c r="AQ270" s="98"/>
      <c r="AR270" s="98"/>
      <c r="AS270" s="98"/>
      <c r="AT270" s="98"/>
      <c r="AU270" s="98"/>
      <c r="AV270" s="98"/>
      <c r="AW270" s="98"/>
      <c r="AX270" s="98"/>
      <c r="AY270" s="98"/>
      <c r="AZ270" s="98"/>
    </row>
    <row r="271" spans="1:52" x14ac:dyDescent="0.2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  <c r="AO271" s="98"/>
      <c r="AP271" s="98"/>
      <c r="AQ271" s="98"/>
      <c r="AR271" s="98"/>
      <c r="AS271" s="98"/>
      <c r="AT271" s="98"/>
      <c r="AU271" s="98"/>
      <c r="AV271" s="98"/>
      <c r="AW271" s="98"/>
      <c r="AX271" s="98"/>
      <c r="AY271" s="98"/>
      <c r="AZ271" s="98"/>
    </row>
    <row r="272" spans="1:52" x14ac:dyDescent="0.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  <c r="AO272" s="98"/>
      <c r="AP272" s="98"/>
      <c r="AQ272" s="98"/>
      <c r="AR272" s="98"/>
      <c r="AS272" s="98"/>
      <c r="AT272" s="98"/>
      <c r="AU272" s="98"/>
      <c r="AV272" s="98"/>
      <c r="AW272" s="98"/>
      <c r="AX272" s="98"/>
      <c r="AY272" s="98"/>
      <c r="AZ272" s="98"/>
    </row>
    <row r="273" spans="1:52" x14ac:dyDescent="0.2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  <c r="AO273" s="98"/>
      <c r="AP273" s="98"/>
      <c r="AQ273" s="98"/>
      <c r="AR273" s="98"/>
      <c r="AS273" s="98"/>
      <c r="AT273" s="98"/>
      <c r="AU273" s="98"/>
      <c r="AV273" s="98"/>
      <c r="AW273" s="98"/>
      <c r="AX273" s="98"/>
      <c r="AY273" s="98"/>
      <c r="AZ273" s="98"/>
    </row>
    <row r="274" spans="1:52" x14ac:dyDescent="0.2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  <c r="AO274" s="98"/>
      <c r="AP274" s="98"/>
      <c r="AQ274" s="98"/>
      <c r="AR274" s="98"/>
      <c r="AS274" s="98"/>
      <c r="AT274" s="98"/>
      <c r="AU274" s="98"/>
      <c r="AV274" s="98"/>
      <c r="AW274" s="98"/>
      <c r="AX274" s="98"/>
      <c r="AY274" s="98"/>
      <c r="AZ274" s="98"/>
    </row>
    <row r="275" spans="1:52" x14ac:dyDescent="0.2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  <c r="AO275" s="98"/>
      <c r="AP275" s="98"/>
      <c r="AQ275" s="98"/>
      <c r="AR275" s="98"/>
      <c r="AS275" s="98"/>
      <c r="AT275" s="98"/>
      <c r="AU275" s="98"/>
      <c r="AV275" s="98"/>
      <c r="AW275" s="98"/>
      <c r="AX275" s="98"/>
      <c r="AY275" s="98"/>
      <c r="AZ275" s="98"/>
    </row>
    <row r="276" spans="1:52" x14ac:dyDescent="0.2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  <c r="AO276" s="98"/>
      <c r="AP276" s="98"/>
      <c r="AQ276" s="98"/>
      <c r="AR276" s="98"/>
      <c r="AS276" s="98"/>
      <c r="AT276" s="98"/>
      <c r="AU276" s="98"/>
      <c r="AV276" s="98"/>
      <c r="AW276" s="98"/>
      <c r="AX276" s="98"/>
      <c r="AY276" s="98"/>
      <c r="AZ276" s="98"/>
    </row>
    <row r="277" spans="1:52" x14ac:dyDescent="0.2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  <c r="AO277" s="98"/>
      <c r="AP277" s="98"/>
      <c r="AQ277" s="98"/>
      <c r="AR277" s="98"/>
      <c r="AS277" s="98"/>
      <c r="AT277" s="98"/>
      <c r="AU277" s="98"/>
      <c r="AV277" s="98"/>
      <c r="AW277" s="98"/>
      <c r="AX277" s="98"/>
      <c r="AY277" s="98"/>
      <c r="AZ277" s="98"/>
    </row>
    <row r="278" spans="1:52" x14ac:dyDescent="0.2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  <c r="AO278" s="98"/>
      <c r="AP278" s="98"/>
      <c r="AQ278" s="98"/>
      <c r="AR278" s="98"/>
      <c r="AS278" s="98"/>
      <c r="AT278" s="98"/>
      <c r="AU278" s="98"/>
      <c r="AV278" s="98"/>
      <c r="AW278" s="98"/>
      <c r="AX278" s="98"/>
      <c r="AY278" s="98"/>
      <c r="AZ278" s="98"/>
    </row>
    <row r="279" spans="1:52" x14ac:dyDescent="0.2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  <c r="AO279" s="98"/>
      <c r="AP279" s="98"/>
      <c r="AQ279" s="98"/>
      <c r="AR279" s="98"/>
      <c r="AS279" s="98"/>
      <c r="AT279" s="98"/>
      <c r="AU279" s="98"/>
      <c r="AV279" s="98"/>
      <c r="AW279" s="98"/>
      <c r="AX279" s="98"/>
      <c r="AY279" s="98"/>
      <c r="AZ279" s="98"/>
    </row>
    <row r="280" spans="1:52" x14ac:dyDescent="0.2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  <c r="AO280" s="98"/>
      <c r="AP280" s="98"/>
      <c r="AQ280" s="98"/>
      <c r="AR280" s="98"/>
      <c r="AS280" s="98"/>
      <c r="AT280" s="98"/>
      <c r="AU280" s="98"/>
      <c r="AV280" s="98"/>
      <c r="AW280" s="98"/>
      <c r="AX280" s="98"/>
      <c r="AY280" s="98"/>
      <c r="AZ280" s="98"/>
    </row>
    <row r="281" spans="1:52" x14ac:dyDescent="0.2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  <c r="AO281" s="98"/>
      <c r="AP281" s="98"/>
      <c r="AQ281" s="98"/>
      <c r="AR281" s="98"/>
      <c r="AS281" s="98"/>
      <c r="AT281" s="98"/>
      <c r="AU281" s="98"/>
      <c r="AV281" s="98"/>
      <c r="AW281" s="98"/>
      <c r="AX281" s="98"/>
      <c r="AY281" s="98"/>
      <c r="AZ281" s="98"/>
    </row>
    <row r="282" spans="1:52" x14ac:dyDescent="0.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  <c r="AO282" s="98"/>
      <c r="AP282" s="98"/>
      <c r="AQ282" s="98"/>
      <c r="AR282" s="98"/>
      <c r="AS282" s="98"/>
      <c r="AT282" s="98"/>
      <c r="AU282" s="98"/>
      <c r="AV282" s="98"/>
      <c r="AW282" s="98"/>
      <c r="AX282" s="98"/>
      <c r="AY282" s="98"/>
      <c r="AZ282" s="98"/>
    </row>
    <row r="283" spans="1:52" x14ac:dyDescent="0.2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  <c r="AO283" s="98"/>
      <c r="AP283" s="98"/>
      <c r="AQ283" s="98"/>
      <c r="AR283" s="98"/>
      <c r="AS283" s="98"/>
      <c r="AT283" s="98"/>
      <c r="AU283" s="98"/>
      <c r="AV283" s="98"/>
      <c r="AW283" s="98"/>
      <c r="AX283" s="98"/>
      <c r="AY283" s="98"/>
      <c r="AZ283" s="98"/>
    </row>
    <row r="284" spans="1:52" x14ac:dyDescent="0.2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  <c r="AO284" s="98"/>
      <c r="AP284" s="98"/>
      <c r="AQ284" s="98"/>
      <c r="AR284" s="98"/>
      <c r="AS284" s="98"/>
      <c r="AT284" s="98"/>
      <c r="AU284" s="98"/>
      <c r="AV284" s="98"/>
      <c r="AW284" s="98"/>
      <c r="AX284" s="98"/>
      <c r="AY284" s="98"/>
      <c r="AZ284" s="98"/>
    </row>
    <row r="285" spans="1:52" x14ac:dyDescent="0.2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  <c r="AO285" s="98"/>
      <c r="AP285" s="98"/>
      <c r="AQ285" s="98"/>
      <c r="AR285" s="98"/>
      <c r="AS285" s="98"/>
      <c r="AT285" s="98"/>
      <c r="AU285" s="98"/>
      <c r="AV285" s="98"/>
      <c r="AW285" s="98"/>
      <c r="AX285" s="98"/>
      <c r="AY285" s="98"/>
      <c r="AZ285" s="98"/>
    </row>
    <row r="286" spans="1:52" x14ac:dyDescent="0.2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  <c r="AO286" s="98"/>
      <c r="AP286" s="98"/>
      <c r="AQ286" s="98"/>
      <c r="AR286" s="98"/>
      <c r="AS286" s="98"/>
      <c r="AT286" s="98"/>
      <c r="AU286" s="98"/>
      <c r="AV286" s="98"/>
      <c r="AW286" s="98"/>
      <c r="AX286" s="98"/>
      <c r="AY286" s="98"/>
      <c r="AZ286" s="98"/>
    </row>
    <row r="287" spans="1:52" x14ac:dyDescent="0.2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  <c r="AR287" s="98"/>
      <c r="AS287" s="98"/>
      <c r="AT287" s="98"/>
      <c r="AU287" s="98"/>
      <c r="AV287" s="98"/>
      <c r="AW287" s="98"/>
      <c r="AX287" s="98"/>
      <c r="AY287" s="98"/>
      <c r="AZ287" s="98"/>
    </row>
    <row r="288" spans="1:52" x14ac:dyDescent="0.2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98"/>
      <c r="AT288" s="98"/>
      <c r="AU288" s="98"/>
      <c r="AV288" s="98"/>
      <c r="AW288" s="98"/>
      <c r="AX288" s="98"/>
      <c r="AY288" s="98"/>
      <c r="AZ288" s="98"/>
    </row>
    <row r="289" spans="1:52" x14ac:dyDescent="0.2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  <c r="AO289" s="98"/>
      <c r="AP289" s="98"/>
      <c r="AQ289" s="98"/>
      <c r="AR289" s="98"/>
      <c r="AS289" s="98"/>
      <c r="AT289" s="98"/>
      <c r="AU289" s="98"/>
      <c r="AV289" s="98"/>
      <c r="AW289" s="98"/>
      <c r="AX289" s="98"/>
      <c r="AY289" s="98"/>
      <c r="AZ289" s="98"/>
    </row>
    <row r="290" spans="1:52" x14ac:dyDescent="0.2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  <c r="AO290" s="98"/>
      <c r="AP290" s="98"/>
      <c r="AQ290" s="98"/>
      <c r="AR290" s="98"/>
      <c r="AS290" s="98"/>
      <c r="AT290" s="98"/>
      <c r="AU290" s="98"/>
      <c r="AV290" s="98"/>
      <c r="AW290" s="98"/>
      <c r="AX290" s="98"/>
      <c r="AY290" s="98"/>
      <c r="AZ290" s="98"/>
    </row>
    <row r="291" spans="1:52" x14ac:dyDescent="0.2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  <c r="AO291" s="98"/>
      <c r="AP291" s="98"/>
      <c r="AQ291" s="98"/>
      <c r="AR291" s="98"/>
      <c r="AS291" s="98"/>
      <c r="AT291" s="98"/>
      <c r="AU291" s="98"/>
      <c r="AV291" s="98"/>
      <c r="AW291" s="98"/>
      <c r="AX291" s="98"/>
      <c r="AY291" s="98"/>
      <c r="AZ291" s="98"/>
    </row>
    <row r="292" spans="1:52" x14ac:dyDescent="0.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  <c r="AO292" s="98"/>
      <c r="AP292" s="98"/>
      <c r="AQ292" s="98"/>
      <c r="AR292" s="98"/>
      <c r="AS292" s="98"/>
      <c r="AT292" s="98"/>
      <c r="AU292" s="98"/>
      <c r="AV292" s="98"/>
      <c r="AW292" s="98"/>
      <c r="AX292" s="98"/>
      <c r="AY292" s="98"/>
      <c r="AZ292" s="98"/>
    </row>
    <row r="293" spans="1:52" x14ac:dyDescent="0.2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  <c r="AO293" s="98"/>
      <c r="AP293" s="98"/>
      <c r="AQ293" s="98"/>
      <c r="AR293" s="98"/>
      <c r="AS293" s="98"/>
      <c r="AT293" s="98"/>
      <c r="AU293" s="98"/>
      <c r="AV293" s="98"/>
      <c r="AW293" s="98"/>
      <c r="AX293" s="98"/>
      <c r="AY293" s="98"/>
      <c r="AZ293" s="98"/>
    </row>
    <row r="294" spans="1:52" x14ac:dyDescent="0.2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  <c r="AO294" s="98"/>
      <c r="AP294" s="98"/>
      <c r="AQ294" s="98"/>
      <c r="AR294" s="98"/>
      <c r="AS294" s="98"/>
      <c r="AT294" s="98"/>
      <c r="AU294" s="98"/>
      <c r="AV294" s="98"/>
      <c r="AW294" s="98"/>
      <c r="AX294" s="98"/>
      <c r="AY294" s="98"/>
      <c r="AZ294" s="98"/>
    </row>
    <row r="295" spans="1:52" x14ac:dyDescent="0.2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  <c r="AO295" s="98"/>
      <c r="AP295" s="98"/>
      <c r="AQ295" s="98"/>
      <c r="AR295" s="98"/>
      <c r="AS295" s="98"/>
      <c r="AT295" s="98"/>
      <c r="AU295" s="98"/>
      <c r="AV295" s="98"/>
      <c r="AW295" s="98"/>
      <c r="AX295" s="98"/>
      <c r="AY295" s="98"/>
      <c r="AZ295" s="98"/>
    </row>
    <row r="296" spans="1:52" x14ac:dyDescent="0.2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  <c r="AO296" s="98"/>
      <c r="AP296" s="98"/>
      <c r="AQ296" s="98"/>
      <c r="AR296" s="98"/>
      <c r="AS296" s="98"/>
      <c r="AT296" s="98"/>
      <c r="AU296" s="98"/>
      <c r="AV296" s="98"/>
      <c r="AW296" s="98"/>
      <c r="AX296" s="98"/>
      <c r="AY296" s="98"/>
      <c r="AZ296" s="98"/>
    </row>
    <row r="297" spans="1:52" x14ac:dyDescent="0.2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  <c r="AO297" s="98"/>
      <c r="AP297" s="98"/>
      <c r="AQ297" s="98"/>
      <c r="AR297" s="98"/>
      <c r="AS297" s="98"/>
      <c r="AT297" s="98"/>
      <c r="AU297" s="98"/>
      <c r="AV297" s="98"/>
      <c r="AW297" s="98"/>
      <c r="AX297" s="98"/>
      <c r="AY297" s="98"/>
      <c r="AZ297" s="98"/>
    </row>
    <row r="298" spans="1:52" x14ac:dyDescent="0.2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  <c r="AO298" s="98"/>
      <c r="AP298" s="98"/>
      <c r="AQ298" s="98"/>
      <c r="AR298" s="98"/>
      <c r="AS298" s="98"/>
      <c r="AT298" s="98"/>
      <c r="AU298" s="98"/>
      <c r="AV298" s="98"/>
      <c r="AW298" s="98"/>
      <c r="AX298" s="98"/>
      <c r="AY298" s="98"/>
      <c r="AZ298" s="98"/>
    </row>
    <row r="299" spans="1:52" x14ac:dyDescent="0.2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  <c r="AO299" s="98"/>
      <c r="AP299" s="98"/>
      <c r="AQ299" s="98"/>
      <c r="AR299" s="98"/>
      <c r="AS299" s="98"/>
      <c r="AT299" s="98"/>
      <c r="AU299" s="98"/>
      <c r="AV299" s="98"/>
      <c r="AW299" s="98"/>
      <c r="AX299" s="98"/>
      <c r="AY299" s="98"/>
      <c r="AZ299" s="98"/>
    </row>
    <row r="300" spans="1:52" x14ac:dyDescent="0.2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  <c r="AO300" s="98"/>
      <c r="AP300" s="98"/>
      <c r="AQ300" s="98"/>
      <c r="AR300" s="98"/>
      <c r="AS300" s="98"/>
      <c r="AT300" s="98"/>
      <c r="AU300" s="98"/>
      <c r="AV300" s="98"/>
      <c r="AW300" s="98"/>
      <c r="AX300" s="98"/>
      <c r="AY300" s="98"/>
      <c r="AZ300" s="98"/>
    </row>
    <row r="301" spans="1:52" x14ac:dyDescent="0.2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  <c r="AO301" s="98"/>
      <c r="AP301" s="98"/>
      <c r="AQ301" s="98"/>
      <c r="AR301" s="98"/>
      <c r="AS301" s="98"/>
      <c r="AT301" s="98"/>
      <c r="AU301" s="98"/>
      <c r="AV301" s="98"/>
      <c r="AW301" s="98"/>
      <c r="AX301" s="98"/>
      <c r="AY301" s="98"/>
      <c r="AZ301" s="98"/>
    </row>
    <row r="302" spans="1:52" x14ac:dyDescent="0.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  <c r="AO302" s="98"/>
      <c r="AP302" s="98"/>
      <c r="AQ302" s="98"/>
      <c r="AR302" s="98"/>
      <c r="AS302" s="98"/>
      <c r="AT302" s="98"/>
      <c r="AU302" s="98"/>
      <c r="AV302" s="98"/>
      <c r="AW302" s="98"/>
      <c r="AX302" s="98"/>
      <c r="AY302" s="98"/>
      <c r="AZ302" s="98"/>
    </row>
    <row r="303" spans="1:52" x14ac:dyDescent="0.2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  <c r="AO303" s="98"/>
      <c r="AP303" s="98"/>
      <c r="AQ303" s="98"/>
      <c r="AR303" s="98"/>
      <c r="AS303" s="98"/>
      <c r="AT303" s="98"/>
      <c r="AU303" s="98"/>
      <c r="AV303" s="98"/>
      <c r="AW303" s="98"/>
      <c r="AX303" s="98"/>
      <c r="AY303" s="98"/>
      <c r="AZ303" s="98"/>
    </row>
    <row r="304" spans="1:52" x14ac:dyDescent="0.2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  <c r="AO304" s="98"/>
      <c r="AP304" s="98"/>
      <c r="AQ304" s="98"/>
      <c r="AR304" s="98"/>
      <c r="AS304" s="98"/>
      <c r="AT304" s="98"/>
      <c r="AU304" s="98"/>
      <c r="AV304" s="98"/>
      <c r="AW304" s="98"/>
      <c r="AX304" s="98"/>
      <c r="AY304" s="98"/>
      <c r="AZ304" s="98"/>
    </row>
    <row r="305" spans="1:52" x14ac:dyDescent="0.2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  <c r="AO305" s="98"/>
      <c r="AP305" s="98"/>
      <c r="AQ305" s="98"/>
      <c r="AR305" s="98"/>
      <c r="AS305" s="98"/>
      <c r="AT305" s="98"/>
      <c r="AU305" s="98"/>
      <c r="AV305" s="98"/>
      <c r="AW305" s="98"/>
      <c r="AX305" s="98"/>
      <c r="AY305" s="98"/>
      <c r="AZ305" s="98"/>
    </row>
    <row r="306" spans="1:52" x14ac:dyDescent="0.2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  <c r="AO306" s="98"/>
      <c r="AP306" s="98"/>
      <c r="AQ306" s="98"/>
      <c r="AR306" s="98"/>
      <c r="AS306" s="98"/>
      <c r="AT306" s="98"/>
      <c r="AU306" s="98"/>
      <c r="AV306" s="98"/>
      <c r="AW306" s="98"/>
      <c r="AX306" s="98"/>
      <c r="AY306" s="98"/>
      <c r="AZ306" s="98"/>
    </row>
    <row r="307" spans="1:52" x14ac:dyDescent="0.2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  <c r="AO307" s="98"/>
      <c r="AP307" s="98"/>
      <c r="AQ307" s="98"/>
      <c r="AR307" s="98"/>
      <c r="AS307" s="98"/>
      <c r="AT307" s="98"/>
      <c r="AU307" s="98"/>
      <c r="AV307" s="98"/>
      <c r="AW307" s="98"/>
      <c r="AX307" s="98"/>
      <c r="AY307" s="98"/>
      <c r="AZ307" s="98"/>
    </row>
    <row r="308" spans="1:52" x14ac:dyDescent="0.2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  <c r="AO308" s="98"/>
      <c r="AP308" s="98"/>
      <c r="AQ308" s="98"/>
      <c r="AR308" s="98"/>
      <c r="AS308" s="98"/>
      <c r="AT308" s="98"/>
      <c r="AU308" s="98"/>
      <c r="AV308" s="98"/>
      <c r="AW308" s="98"/>
      <c r="AX308" s="98"/>
      <c r="AY308" s="98"/>
      <c r="AZ308" s="98"/>
    </row>
    <row r="309" spans="1:52" x14ac:dyDescent="0.2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  <c r="AO309" s="98"/>
      <c r="AP309" s="98"/>
      <c r="AQ309" s="98"/>
      <c r="AR309" s="98"/>
      <c r="AS309" s="98"/>
      <c r="AT309" s="98"/>
      <c r="AU309" s="98"/>
      <c r="AV309" s="98"/>
      <c r="AW309" s="98"/>
      <c r="AX309" s="98"/>
      <c r="AY309" s="98"/>
      <c r="AZ309" s="98"/>
    </row>
    <row r="310" spans="1:52" x14ac:dyDescent="0.2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  <c r="AO310" s="98"/>
      <c r="AP310" s="98"/>
      <c r="AQ310" s="98"/>
      <c r="AR310" s="98"/>
      <c r="AS310" s="98"/>
      <c r="AT310" s="98"/>
      <c r="AU310" s="98"/>
      <c r="AV310" s="98"/>
      <c r="AW310" s="98"/>
      <c r="AX310" s="98"/>
      <c r="AY310" s="98"/>
      <c r="AZ310" s="98"/>
    </row>
    <row r="311" spans="1:52" x14ac:dyDescent="0.2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  <c r="AO311" s="98"/>
      <c r="AP311" s="98"/>
      <c r="AQ311" s="98"/>
      <c r="AR311" s="98"/>
      <c r="AS311" s="98"/>
      <c r="AT311" s="98"/>
      <c r="AU311" s="98"/>
      <c r="AV311" s="98"/>
      <c r="AW311" s="98"/>
      <c r="AX311" s="98"/>
      <c r="AY311" s="98"/>
      <c r="AZ311" s="98"/>
    </row>
    <row r="312" spans="1:52" x14ac:dyDescent="0.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  <c r="AO312" s="98"/>
      <c r="AP312" s="98"/>
      <c r="AQ312" s="98"/>
      <c r="AR312" s="98"/>
      <c r="AS312" s="98"/>
      <c r="AT312" s="98"/>
      <c r="AU312" s="98"/>
      <c r="AV312" s="98"/>
      <c r="AW312" s="98"/>
      <c r="AX312" s="98"/>
      <c r="AY312" s="98"/>
      <c r="AZ312" s="98"/>
    </row>
    <row r="313" spans="1:52" x14ac:dyDescent="0.2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  <c r="AO313" s="98"/>
      <c r="AP313" s="98"/>
      <c r="AQ313" s="98"/>
      <c r="AR313" s="98"/>
      <c r="AS313" s="98"/>
      <c r="AT313" s="98"/>
      <c r="AU313" s="98"/>
      <c r="AV313" s="98"/>
      <c r="AW313" s="98"/>
      <c r="AX313" s="98"/>
      <c r="AY313" s="98"/>
      <c r="AZ313" s="98"/>
    </row>
    <row r="314" spans="1:52" x14ac:dyDescent="0.2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  <c r="AO314" s="98"/>
      <c r="AP314" s="98"/>
      <c r="AQ314" s="98"/>
      <c r="AR314" s="98"/>
      <c r="AS314" s="98"/>
      <c r="AT314" s="98"/>
      <c r="AU314" s="98"/>
      <c r="AV314" s="98"/>
      <c r="AW314" s="98"/>
      <c r="AX314" s="98"/>
      <c r="AY314" s="98"/>
      <c r="AZ314" s="98"/>
    </row>
    <row r="315" spans="1:52" x14ac:dyDescent="0.2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  <c r="AO315" s="98"/>
      <c r="AP315" s="98"/>
      <c r="AQ315" s="98"/>
      <c r="AR315" s="98"/>
      <c r="AS315" s="98"/>
      <c r="AT315" s="98"/>
      <c r="AU315" s="98"/>
      <c r="AV315" s="98"/>
      <c r="AW315" s="98"/>
      <c r="AX315" s="98"/>
      <c r="AY315" s="98"/>
      <c r="AZ315" s="98"/>
    </row>
    <row r="316" spans="1:52" x14ac:dyDescent="0.2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  <c r="AO316" s="98"/>
      <c r="AP316" s="98"/>
      <c r="AQ316" s="98"/>
      <c r="AR316" s="98"/>
      <c r="AS316" s="98"/>
      <c r="AT316" s="98"/>
      <c r="AU316" s="98"/>
      <c r="AV316" s="98"/>
      <c r="AW316" s="98"/>
      <c r="AX316" s="98"/>
      <c r="AY316" s="98"/>
      <c r="AZ316" s="98"/>
    </row>
    <row r="317" spans="1:52" x14ac:dyDescent="0.2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  <c r="AO317" s="98"/>
      <c r="AP317" s="98"/>
      <c r="AQ317" s="98"/>
      <c r="AR317" s="98"/>
      <c r="AS317" s="98"/>
      <c r="AT317" s="98"/>
      <c r="AU317" s="98"/>
      <c r="AV317" s="98"/>
      <c r="AW317" s="98"/>
      <c r="AX317" s="98"/>
      <c r="AY317" s="98"/>
      <c r="AZ317" s="98"/>
    </row>
    <row r="318" spans="1:52" x14ac:dyDescent="0.2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  <c r="AO318" s="98"/>
      <c r="AP318" s="98"/>
      <c r="AQ318" s="98"/>
      <c r="AR318" s="98"/>
      <c r="AS318" s="98"/>
      <c r="AT318" s="98"/>
      <c r="AU318" s="98"/>
      <c r="AV318" s="98"/>
      <c r="AW318" s="98"/>
      <c r="AX318" s="98"/>
      <c r="AY318" s="98"/>
      <c r="AZ318" s="98"/>
    </row>
    <row r="319" spans="1:52" x14ac:dyDescent="0.2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  <c r="AO319" s="98"/>
      <c r="AP319" s="98"/>
      <c r="AQ319" s="98"/>
      <c r="AR319" s="98"/>
      <c r="AS319" s="98"/>
      <c r="AT319" s="98"/>
      <c r="AU319" s="98"/>
      <c r="AV319" s="98"/>
      <c r="AW319" s="98"/>
      <c r="AX319" s="98"/>
      <c r="AY319" s="98"/>
      <c r="AZ319" s="98"/>
    </row>
    <row r="320" spans="1:52" x14ac:dyDescent="0.2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  <c r="AO320" s="98"/>
      <c r="AP320" s="98"/>
      <c r="AQ320" s="98"/>
      <c r="AR320" s="98"/>
      <c r="AS320" s="98"/>
      <c r="AT320" s="98"/>
      <c r="AU320" s="98"/>
      <c r="AV320" s="98"/>
      <c r="AW320" s="98"/>
      <c r="AX320" s="98"/>
      <c r="AY320" s="98"/>
      <c r="AZ320" s="98"/>
    </row>
    <row r="321" spans="1:52" x14ac:dyDescent="0.2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  <c r="AO321" s="98"/>
      <c r="AP321" s="98"/>
      <c r="AQ321" s="98"/>
      <c r="AR321" s="98"/>
      <c r="AS321" s="98"/>
      <c r="AT321" s="98"/>
      <c r="AU321" s="98"/>
      <c r="AV321" s="98"/>
      <c r="AW321" s="98"/>
      <c r="AX321" s="98"/>
      <c r="AY321" s="98"/>
      <c r="AZ321" s="98"/>
    </row>
    <row r="322" spans="1:52" x14ac:dyDescent="0.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  <c r="AO322" s="98"/>
      <c r="AP322" s="98"/>
      <c r="AQ322" s="98"/>
      <c r="AR322" s="98"/>
      <c r="AS322" s="98"/>
      <c r="AT322" s="98"/>
      <c r="AU322" s="98"/>
      <c r="AV322" s="98"/>
      <c r="AW322" s="98"/>
      <c r="AX322" s="98"/>
      <c r="AY322" s="98"/>
      <c r="AZ322" s="98"/>
    </row>
    <row r="323" spans="1:52" x14ac:dyDescent="0.2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  <c r="AO323" s="98"/>
      <c r="AP323" s="98"/>
      <c r="AQ323" s="98"/>
      <c r="AR323" s="98"/>
      <c r="AS323" s="98"/>
      <c r="AT323" s="98"/>
      <c r="AU323" s="98"/>
      <c r="AV323" s="98"/>
      <c r="AW323" s="98"/>
      <c r="AX323" s="98"/>
      <c r="AY323" s="98"/>
      <c r="AZ323" s="98"/>
    </row>
    <row r="324" spans="1:52" x14ac:dyDescent="0.2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  <c r="AO324" s="98"/>
      <c r="AP324" s="98"/>
      <c r="AQ324" s="98"/>
      <c r="AR324" s="98"/>
      <c r="AS324" s="98"/>
      <c r="AT324" s="98"/>
      <c r="AU324" s="98"/>
      <c r="AV324" s="98"/>
      <c r="AW324" s="98"/>
      <c r="AX324" s="98"/>
      <c r="AY324" s="98"/>
      <c r="AZ324" s="98"/>
    </row>
    <row r="325" spans="1:52" x14ac:dyDescent="0.2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  <c r="AO325" s="98"/>
      <c r="AP325" s="98"/>
      <c r="AQ325" s="98"/>
      <c r="AR325" s="98"/>
      <c r="AS325" s="98"/>
      <c r="AT325" s="98"/>
      <c r="AU325" s="98"/>
      <c r="AV325" s="98"/>
      <c r="AW325" s="98"/>
      <c r="AX325" s="98"/>
      <c r="AY325" s="98"/>
      <c r="AZ325" s="98"/>
    </row>
    <row r="326" spans="1:52" x14ac:dyDescent="0.2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  <c r="AO326" s="98"/>
      <c r="AP326" s="98"/>
      <c r="AQ326" s="98"/>
      <c r="AR326" s="98"/>
      <c r="AS326" s="98"/>
      <c r="AT326" s="98"/>
      <c r="AU326" s="98"/>
      <c r="AV326" s="98"/>
      <c r="AW326" s="98"/>
      <c r="AX326" s="98"/>
      <c r="AY326" s="98"/>
      <c r="AZ326" s="98"/>
    </row>
    <row r="327" spans="1:52" x14ac:dyDescent="0.2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  <c r="AO327" s="98"/>
      <c r="AP327" s="98"/>
      <c r="AQ327" s="98"/>
      <c r="AR327" s="98"/>
      <c r="AS327" s="98"/>
      <c r="AT327" s="98"/>
      <c r="AU327" s="98"/>
      <c r="AV327" s="98"/>
      <c r="AW327" s="98"/>
      <c r="AX327" s="98"/>
      <c r="AY327" s="98"/>
      <c r="AZ327" s="98"/>
    </row>
    <row r="328" spans="1:52" x14ac:dyDescent="0.2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  <c r="AO328" s="98"/>
      <c r="AP328" s="98"/>
      <c r="AQ328" s="98"/>
      <c r="AR328" s="98"/>
      <c r="AS328" s="98"/>
      <c r="AT328" s="98"/>
      <c r="AU328" s="98"/>
      <c r="AV328" s="98"/>
      <c r="AW328" s="98"/>
      <c r="AX328" s="98"/>
      <c r="AY328" s="98"/>
      <c r="AZ328" s="98"/>
    </row>
    <row r="329" spans="1:52" x14ac:dyDescent="0.2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  <c r="AO329" s="98"/>
      <c r="AP329" s="98"/>
      <c r="AQ329" s="98"/>
      <c r="AR329" s="98"/>
      <c r="AS329" s="98"/>
      <c r="AT329" s="98"/>
      <c r="AU329" s="98"/>
      <c r="AV329" s="98"/>
      <c r="AW329" s="98"/>
      <c r="AX329" s="98"/>
      <c r="AY329" s="98"/>
      <c r="AZ329" s="98"/>
    </row>
    <row r="330" spans="1:52" x14ac:dyDescent="0.2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  <c r="AO330" s="98"/>
      <c r="AP330" s="98"/>
      <c r="AQ330" s="98"/>
      <c r="AR330" s="98"/>
      <c r="AS330" s="98"/>
      <c r="AT330" s="98"/>
      <c r="AU330" s="98"/>
      <c r="AV330" s="98"/>
      <c r="AW330" s="98"/>
      <c r="AX330" s="98"/>
      <c r="AY330" s="98"/>
      <c r="AZ330" s="98"/>
    </row>
    <row r="331" spans="1:52" x14ac:dyDescent="0.2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  <c r="AO331" s="98"/>
      <c r="AP331" s="98"/>
      <c r="AQ331" s="98"/>
      <c r="AR331" s="98"/>
      <c r="AS331" s="98"/>
      <c r="AT331" s="98"/>
      <c r="AU331" s="98"/>
      <c r="AV331" s="98"/>
      <c r="AW331" s="98"/>
      <c r="AX331" s="98"/>
      <c r="AY331" s="98"/>
      <c r="AZ331" s="98"/>
    </row>
    <row r="332" spans="1:52" x14ac:dyDescent="0.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  <c r="AO332" s="98"/>
      <c r="AP332" s="98"/>
      <c r="AQ332" s="98"/>
      <c r="AR332" s="98"/>
      <c r="AS332" s="98"/>
      <c r="AT332" s="98"/>
      <c r="AU332" s="98"/>
      <c r="AV332" s="98"/>
      <c r="AW332" s="98"/>
      <c r="AX332" s="98"/>
      <c r="AY332" s="98"/>
      <c r="AZ332" s="98"/>
    </row>
    <row r="333" spans="1:52" x14ac:dyDescent="0.2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  <c r="AO333" s="98"/>
      <c r="AP333" s="98"/>
      <c r="AQ333" s="98"/>
      <c r="AR333" s="98"/>
      <c r="AS333" s="98"/>
      <c r="AT333" s="98"/>
      <c r="AU333" s="98"/>
      <c r="AV333" s="98"/>
      <c r="AW333" s="98"/>
      <c r="AX333" s="98"/>
      <c r="AY333" s="98"/>
      <c r="AZ333" s="98"/>
    </row>
    <row r="334" spans="1:52" x14ac:dyDescent="0.2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  <c r="AO334" s="98"/>
      <c r="AP334" s="98"/>
      <c r="AQ334" s="98"/>
      <c r="AR334" s="98"/>
      <c r="AS334" s="98"/>
      <c r="AT334" s="98"/>
      <c r="AU334" s="98"/>
      <c r="AV334" s="98"/>
      <c r="AW334" s="98"/>
      <c r="AX334" s="98"/>
      <c r="AY334" s="98"/>
      <c r="AZ334" s="98"/>
    </row>
    <row r="335" spans="1:52" x14ac:dyDescent="0.2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  <c r="AO335" s="98"/>
      <c r="AP335" s="98"/>
      <c r="AQ335" s="98"/>
      <c r="AR335" s="98"/>
      <c r="AS335" s="98"/>
      <c r="AT335" s="98"/>
      <c r="AU335" s="98"/>
      <c r="AV335" s="98"/>
      <c r="AW335" s="98"/>
      <c r="AX335" s="98"/>
      <c r="AY335" s="98"/>
      <c r="AZ335" s="98"/>
    </row>
    <row r="336" spans="1:52" x14ac:dyDescent="0.2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  <c r="AO336" s="98"/>
      <c r="AP336" s="98"/>
      <c r="AQ336" s="98"/>
      <c r="AR336" s="98"/>
      <c r="AS336" s="98"/>
      <c r="AT336" s="98"/>
      <c r="AU336" s="98"/>
      <c r="AV336" s="98"/>
      <c r="AW336" s="98"/>
      <c r="AX336" s="98"/>
      <c r="AY336" s="98"/>
      <c r="AZ336" s="98"/>
    </row>
    <row r="337" spans="1:52" x14ac:dyDescent="0.2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  <c r="AO337" s="98"/>
      <c r="AP337" s="98"/>
      <c r="AQ337" s="98"/>
      <c r="AR337" s="98"/>
      <c r="AS337" s="98"/>
      <c r="AT337" s="98"/>
      <c r="AU337" s="98"/>
      <c r="AV337" s="98"/>
      <c r="AW337" s="98"/>
      <c r="AX337" s="98"/>
      <c r="AY337" s="98"/>
      <c r="AZ337" s="98"/>
    </row>
    <row r="338" spans="1:52" x14ac:dyDescent="0.2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  <c r="AO338" s="98"/>
      <c r="AP338" s="98"/>
      <c r="AQ338" s="98"/>
      <c r="AR338" s="98"/>
      <c r="AS338" s="98"/>
      <c r="AT338" s="98"/>
      <c r="AU338" s="98"/>
      <c r="AV338" s="98"/>
      <c r="AW338" s="98"/>
      <c r="AX338" s="98"/>
      <c r="AY338" s="98"/>
      <c r="AZ338" s="98"/>
    </row>
    <row r="339" spans="1:52" x14ac:dyDescent="0.2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  <c r="AO339" s="98"/>
      <c r="AP339" s="98"/>
      <c r="AQ339" s="98"/>
      <c r="AR339" s="98"/>
      <c r="AS339" s="98"/>
      <c r="AT339" s="98"/>
      <c r="AU339" s="98"/>
      <c r="AV339" s="98"/>
      <c r="AW339" s="98"/>
      <c r="AX339" s="98"/>
      <c r="AY339" s="98"/>
      <c r="AZ339" s="98"/>
    </row>
    <row r="340" spans="1:52" x14ac:dyDescent="0.2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  <c r="AO340" s="98"/>
      <c r="AP340" s="98"/>
      <c r="AQ340" s="98"/>
      <c r="AR340" s="98"/>
      <c r="AS340" s="98"/>
      <c r="AT340" s="98"/>
      <c r="AU340" s="98"/>
      <c r="AV340" s="98"/>
      <c r="AW340" s="98"/>
      <c r="AX340" s="98"/>
      <c r="AY340" s="98"/>
      <c r="AZ340" s="98"/>
    </row>
    <row r="341" spans="1:52" x14ac:dyDescent="0.2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  <c r="AO341" s="98"/>
      <c r="AP341" s="98"/>
      <c r="AQ341" s="98"/>
      <c r="AR341" s="98"/>
      <c r="AS341" s="98"/>
      <c r="AT341" s="98"/>
      <c r="AU341" s="98"/>
      <c r="AV341" s="98"/>
      <c r="AW341" s="98"/>
      <c r="AX341" s="98"/>
      <c r="AY341" s="98"/>
      <c r="AZ341" s="98"/>
    </row>
    <row r="342" spans="1:52" x14ac:dyDescent="0.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  <c r="AO342" s="98"/>
      <c r="AP342" s="98"/>
      <c r="AQ342" s="98"/>
      <c r="AR342" s="98"/>
      <c r="AS342" s="98"/>
      <c r="AT342" s="98"/>
      <c r="AU342" s="98"/>
      <c r="AV342" s="98"/>
      <c r="AW342" s="98"/>
      <c r="AX342" s="98"/>
      <c r="AY342" s="98"/>
      <c r="AZ342" s="98"/>
    </row>
    <row r="343" spans="1:52" x14ac:dyDescent="0.2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  <c r="AO343" s="98"/>
      <c r="AP343" s="98"/>
      <c r="AQ343" s="98"/>
      <c r="AR343" s="98"/>
      <c r="AS343" s="98"/>
      <c r="AT343" s="98"/>
      <c r="AU343" s="98"/>
      <c r="AV343" s="98"/>
      <c r="AW343" s="98"/>
      <c r="AX343" s="98"/>
      <c r="AY343" s="98"/>
      <c r="AZ343" s="98"/>
    </row>
    <row r="344" spans="1:52" x14ac:dyDescent="0.2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  <c r="AO344" s="98"/>
      <c r="AP344" s="98"/>
      <c r="AQ344" s="98"/>
      <c r="AR344" s="98"/>
      <c r="AS344" s="98"/>
      <c r="AT344" s="98"/>
      <c r="AU344" s="98"/>
      <c r="AV344" s="98"/>
      <c r="AW344" s="98"/>
      <c r="AX344" s="98"/>
      <c r="AY344" s="98"/>
      <c r="AZ344" s="98"/>
    </row>
    <row r="345" spans="1:52" x14ac:dyDescent="0.2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  <c r="AO345" s="98"/>
      <c r="AP345" s="98"/>
      <c r="AQ345" s="98"/>
      <c r="AR345" s="98"/>
      <c r="AS345" s="98"/>
      <c r="AT345" s="98"/>
      <c r="AU345" s="98"/>
      <c r="AV345" s="98"/>
      <c r="AW345" s="98"/>
      <c r="AX345" s="98"/>
      <c r="AY345" s="98"/>
      <c r="AZ345" s="98"/>
    </row>
    <row r="346" spans="1:52" x14ac:dyDescent="0.2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  <c r="AO346" s="98"/>
      <c r="AP346" s="98"/>
      <c r="AQ346" s="98"/>
      <c r="AR346" s="98"/>
      <c r="AS346" s="98"/>
      <c r="AT346" s="98"/>
      <c r="AU346" s="98"/>
      <c r="AV346" s="98"/>
      <c r="AW346" s="98"/>
      <c r="AX346" s="98"/>
      <c r="AY346" s="98"/>
      <c r="AZ346" s="98"/>
    </row>
    <row r="347" spans="1:52" x14ac:dyDescent="0.2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  <c r="AO347" s="98"/>
      <c r="AP347" s="98"/>
      <c r="AQ347" s="98"/>
      <c r="AR347" s="98"/>
      <c r="AS347" s="98"/>
      <c r="AT347" s="98"/>
      <c r="AU347" s="98"/>
      <c r="AV347" s="98"/>
      <c r="AW347" s="98"/>
      <c r="AX347" s="98"/>
      <c r="AY347" s="98"/>
      <c r="AZ347" s="98"/>
    </row>
    <row r="348" spans="1:52" x14ac:dyDescent="0.2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  <c r="AO348" s="98"/>
      <c r="AP348" s="98"/>
      <c r="AQ348" s="98"/>
      <c r="AR348" s="98"/>
      <c r="AS348" s="98"/>
      <c r="AT348" s="98"/>
      <c r="AU348" s="98"/>
      <c r="AV348" s="98"/>
      <c r="AW348" s="98"/>
      <c r="AX348" s="98"/>
      <c r="AY348" s="98"/>
      <c r="AZ348" s="98"/>
    </row>
    <row r="349" spans="1:52" x14ac:dyDescent="0.2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  <c r="AO349" s="98"/>
      <c r="AP349" s="98"/>
      <c r="AQ349" s="98"/>
      <c r="AR349" s="98"/>
      <c r="AS349" s="98"/>
      <c r="AT349" s="98"/>
      <c r="AU349" s="98"/>
      <c r="AV349" s="98"/>
      <c r="AW349" s="98"/>
      <c r="AX349" s="98"/>
      <c r="AY349" s="98"/>
      <c r="AZ349" s="98"/>
    </row>
    <row r="350" spans="1:52" x14ac:dyDescent="0.2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  <c r="AO350" s="98"/>
      <c r="AP350" s="98"/>
      <c r="AQ350" s="98"/>
      <c r="AR350" s="98"/>
      <c r="AS350" s="98"/>
      <c r="AT350" s="98"/>
      <c r="AU350" s="98"/>
      <c r="AV350" s="98"/>
      <c r="AW350" s="98"/>
      <c r="AX350" s="98"/>
      <c r="AY350" s="98"/>
      <c r="AZ350" s="98"/>
    </row>
    <row r="351" spans="1:52" x14ac:dyDescent="0.2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  <c r="AO351" s="98"/>
      <c r="AP351" s="98"/>
      <c r="AQ351" s="98"/>
      <c r="AR351" s="98"/>
      <c r="AS351" s="98"/>
      <c r="AT351" s="98"/>
      <c r="AU351" s="98"/>
      <c r="AV351" s="98"/>
      <c r="AW351" s="98"/>
      <c r="AX351" s="98"/>
      <c r="AY351" s="98"/>
      <c r="AZ351" s="98"/>
    </row>
    <row r="352" spans="1:52" x14ac:dyDescent="0.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  <c r="AO352" s="98"/>
      <c r="AP352" s="98"/>
      <c r="AQ352" s="98"/>
      <c r="AR352" s="98"/>
      <c r="AS352" s="98"/>
      <c r="AT352" s="98"/>
      <c r="AU352" s="98"/>
      <c r="AV352" s="98"/>
      <c r="AW352" s="98"/>
      <c r="AX352" s="98"/>
      <c r="AY352" s="98"/>
      <c r="AZ352" s="98"/>
    </row>
    <row r="353" spans="1:52" x14ac:dyDescent="0.2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  <c r="AO353" s="98"/>
      <c r="AP353" s="98"/>
      <c r="AQ353" s="98"/>
      <c r="AR353" s="98"/>
      <c r="AS353" s="98"/>
      <c r="AT353" s="98"/>
      <c r="AU353" s="98"/>
      <c r="AV353" s="98"/>
      <c r="AW353" s="98"/>
      <c r="AX353" s="98"/>
      <c r="AY353" s="98"/>
      <c r="AZ353" s="98"/>
    </row>
    <row r="354" spans="1:52" x14ac:dyDescent="0.2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  <c r="AO354" s="98"/>
      <c r="AP354" s="98"/>
      <c r="AQ354" s="98"/>
      <c r="AR354" s="98"/>
      <c r="AS354" s="98"/>
      <c r="AT354" s="98"/>
      <c r="AU354" s="98"/>
      <c r="AV354" s="98"/>
      <c r="AW354" s="98"/>
      <c r="AX354" s="98"/>
      <c r="AY354" s="98"/>
      <c r="AZ354" s="98"/>
    </row>
    <row r="355" spans="1:52" x14ac:dyDescent="0.2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  <c r="AO355" s="98"/>
      <c r="AP355" s="98"/>
      <c r="AQ355" s="98"/>
      <c r="AR355" s="98"/>
      <c r="AS355" s="98"/>
      <c r="AT355" s="98"/>
      <c r="AU355" s="98"/>
      <c r="AV355" s="98"/>
      <c r="AW355" s="98"/>
      <c r="AX355" s="98"/>
      <c r="AY355" s="98"/>
      <c r="AZ355" s="98"/>
    </row>
    <row r="356" spans="1:52" x14ac:dyDescent="0.2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  <c r="AO356" s="98"/>
      <c r="AP356" s="98"/>
      <c r="AQ356" s="98"/>
      <c r="AR356" s="98"/>
      <c r="AS356" s="98"/>
      <c r="AT356" s="98"/>
      <c r="AU356" s="98"/>
      <c r="AV356" s="98"/>
      <c r="AW356" s="98"/>
      <c r="AX356" s="98"/>
      <c r="AY356" s="98"/>
      <c r="AZ356" s="98"/>
    </row>
    <row r="357" spans="1:52" x14ac:dyDescent="0.2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  <c r="AO357" s="98"/>
      <c r="AP357" s="98"/>
      <c r="AQ357" s="98"/>
      <c r="AR357" s="98"/>
      <c r="AS357" s="98"/>
      <c r="AT357" s="98"/>
      <c r="AU357" s="98"/>
      <c r="AV357" s="98"/>
      <c r="AW357" s="98"/>
      <c r="AX357" s="98"/>
      <c r="AY357" s="98"/>
      <c r="AZ357" s="98"/>
    </row>
    <row r="358" spans="1:52" x14ac:dyDescent="0.2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  <c r="AO358" s="98"/>
      <c r="AP358" s="98"/>
      <c r="AQ358" s="98"/>
      <c r="AR358" s="98"/>
      <c r="AS358" s="98"/>
      <c r="AT358" s="98"/>
      <c r="AU358" s="98"/>
      <c r="AV358" s="98"/>
      <c r="AW358" s="98"/>
      <c r="AX358" s="98"/>
      <c r="AY358" s="98"/>
      <c r="AZ358" s="98"/>
    </row>
    <row r="359" spans="1:52" x14ac:dyDescent="0.2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  <c r="AO359" s="98"/>
      <c r="AP359" s="98"/>
      <c r="AQ359" s="98"/>
      <c r="AR359" s="98"/>
      <c r="AS359" s="98"/>
      <c r="AT359" s="98"/>
      <c r="AU359" s="98"/>
      <c r="AV359" s="98"/>
      <c r="AW359" s="98"/>
      <c r="AX359" s="98"/>
      <c r="AY359" s="98"/>
      <c r="AZ359" s="98"/>
    </row>
    <row r="360" spans="1:52" x14ac:dyDescent="0.2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  <c r="AO360" s="98"/>
      <c r="AP360" s="98"/>
      <c r="AQ360" s="98"/>
      <c r="AR360" s="98"/>
      <c r="AS360" s="98"/>
      <c r="AT360" s="98"/>
      <c r="AU360" s="98"/>
      <c r="AV360" s="98"/>
      <c r="AW360" s="98"/>
      <c r="AX360" s="98"/>
      <c r="AY360" s="98"/>
      <c r="AZ360" s="98"/>
    </row>
    <row r="361" spans="1:52" x14ac:dyDescent="0.2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  <c r="AO361" s="98"/>
      <c r="AP361" s="98"/>
      <c r="AQ361" s="98"/>
      <c r="AR361" s="98"/>
      <c r="AS361" s="98"/>
      <c r="AT361" s="98"/>
      <c r="AU361" s="98"/>
      <c r="AV361" s="98"/>
      <c r="AW361" s="98"/>
      <c r="AX361" s="98"/>
      <c r="AY361" s="98"/>
      <c r="AZ361" s="98"/>
    </row>
    <row r="362" spans="1:52" x14ac:dyDescent="0.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  <c r="AO362" s="98"/>
      <c r="AP362" s="98"/>
      <c r="AQ362" s="98"/>
      <c r="AR362" s="98"/>
      <c r="AS362" s="98"/>
      <c r="AT362" s="98"/>
      <c r="AU362" s="98"/>
      <c r="AV362" s="98"/>
      <c r="AW362" s="98"/>
      <c r="AX362" s="98"/>
      <c r="AY362" s="98"/>
      <c r="AZ362" s="98"/>
    </row>
    <row r="363" spans="1:52" x14ac:dyDescent="0.2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  <c r="AO363" s="98"/>
      <c r="AP363" s="98"/>
      <c r="AQ363" s="98"/>
      <c r="AR363" s="98"/>
      <c r="AS363" s="98"/>
      <c r="AT363" s="98"/>
      <c r="AU363" s="98"/>
      <c r="AV363" s="98"/>
      <c r="AW363" s="98"/>
      <c r="AX363" s="98"/>
      <c r="AY363" s="98"/>
      <c r="AZ363" s="98"/>
    </row>
    <row r="364" spans="1:52" x14ac:dyDescent="0.2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  <c r="AO364" s="98"/>
      <c r="AP364" s="98"/>
      <c r="AQ364" s="98"/>
      <c r="AR364" s="98"/>
      <c r="AS364" s="98"/>
      <c r="AT364" s="98"/>
      <c r="AU364" s="98"/>
      <c r="AV364" s="98"/>
      <c r="AW364" s="98"/>
      <c r="AX364" s="98"/>
      <c r="AY364" s="98"/>
      <c r="AZ364" s="98"/>
    </row>
    <row r="365" spans="1:52" x14ac:dyDescent="0.2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  <c r="AO365" s="98"/>
      <c r="AP365" s="98"/>
      <c r="AQ365" s="98"/>
      <c r="AR365" s="98"/>
      <c r="AS365" s="98"/>
      <c r="AT365" s="98"/>
      <c r="AU365" s="98"/>
      <c r="AV365" s="98"/>
      <c r="AW365" s="98"/>
      <c r="AX365" s="98"/>
      <c r="AY365" s="98"/>
      <c r="AZ365" s="98"/>
    </row>
    <row r="366" spans="1:52" x14ac:dyDescent="0.2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  <c r="AO366" s="98"/>
      <c r="AP366" s="98"/>
      <c r="AQ366" s="98"/>
      <c r="AR366" s="98"/>
      <c r="AS366" s="98"/>
      <c r="AT366" s="98"/>
      <c r="AU366" s="98"/>
      <c r="AV366" s="98"/>
      <c r="AW366" s="98"/>
      <c r="AX366" s="98"/>
      <c r="AY366" s="98"/>
      <c r="AZ366" s="98"/>
    </row>
    <row r="367" spans="1:52" x14ac:dyDescent="0.2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  <c r="AO367" s="98"/>
      <c r="AP367" s="98"/>
      <c r="AQ367" s="98"/>
      <c r="AR367" s="98"/>
      <c r="AS367" s="98"/>
      <c r="AT367" s="98"/>
      <c r="AU367" s="98"/>
      <c r="AV367" s="98"/>
      <c r="AW367" s="98"/>
      <c r="AX367" s="98"/>
      <c r="AY367" s="98"/>
      <c r="AZ367" s="98"/>
    </row>
    <row r="368" spans="1:52" x14ac:dyDescent="0.2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  <c r="AO368" s="98"/>
      <c r="AP368" s="98"/>
      <c r="AQ368" s="98"/>
      <c r="AR368" s="98"/>
      <c r="AS368" s="98"/>
      <c r="AT368" s="98"/>
      <c r="AU368" s="98"/>
      <c r="AV368" s="98"/>
      <c r="AW368" s="98"/>
      <c r="AX368" s="98"/>
      <c r="AY368" s="98"/>
      <c r="AZ368" s="98"/>
    </row>
    <row r="369" spans="1:52" x14ac:dyDescent="0.2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  <c r="AO369" s="98"/>
      <c r="AP369" s="98"/>
      <c r="AQ369" s="98"/>
      <c r="AR369" s="98"/>
      <c r="AS369" s="98"/>
      <c r="AT369" s="98"/>
      <c r="AU369" s="98"/>
      <c r="AV369" s="98"/>
      <c r="AW369" s="98"/>
      <c r="AX369" s="98"/>
      <c r="AY369" s="98"/>
      <c r="AZ369" s="98"/>
    </row>
    <row r="370" spans="1:52" x14ac:dyDescent="0.2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  <c r="AO370" s="98"/>
      <c r="AP370" s="98"/>
      <c r="AQ370" s="98"/>
      <c r="AR370" s="98"/>
      <c r="AS370" s="98"/>
      <c r="AT370" s="98"/>
      <c r="AU370" s="98"/>
      <c r="AV370" s="98"/>
      <c r="AW370" s="98"/>
      <c r="AX370" s="98"/>
      <c r="AY370" s="98"/>
      <c r="AZ370" s="98"/>
    </row>
    <row r="371" spans="1:52" x14ac:dyDescent="0.2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  <c r="AO371" s="98"/>
      <c r="AP371" s="98"/>
      <c r="AQ371" s="98"/>
      <c r="AR371" s="98"/>
      <c r="AS371" s="98"/>
      <c r="AT371" s="98"/>
      <c r="AU371" s="98"/>
      <c r="AV371" s="98"/>
      <c r="AW371" s="98"/>
      <c r="AX371" s="98"/>
      <c r="AY371" s="98"/>
      <c r="AZ371" s="98"/>
    </row>
    <row r="372" spans="1:52" x14ac:dyDescent="0.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  <c r="AO372" s="98"/>
      <c r="AP372" s="98"/>
      <c r="AQ372" s="98"/>
      <c r="AR372" s="98"/>
      <c r="AS372" s="98"/>
      <c r="AT372" s="98"/>
      <c r="AU372" s="98"/>
      <c r="AV372" s="98"/>
      <c r="AW372" s="98"/>
      <c r="AX372" s="98"/>
      <c r="AY372" s="98"/>
      <c r="AZ372" s="98"/>
    </row>
    <row r="373" spans="1:52" x14ac:dyDescent="0.2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  <c r="AO373" s="98"/>
      <c r="AP373" s="98"/>
      <c r="AQ373" s="98"/>
      <c r="AR373" s="98"/>
      <c r="AS373" s="98"/>
      <c r="AT373" s="98"/>
      <c r="AU373" s="98"/>
      <c r="AV373" s="98"/>
      <c r="AW373" s="98"/>
      <c r="AX373" s="98"/>
      <c r="AY373" s="98"/>
      <c r="AZ373" s="98"/>
    </row>
    <row r="374" spans="1:52" x14ac:dyDescent="0.2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8"/>
      <c r="AO374" s="98"/>
      <c r="AP374" s="98"/>
      <c r="AQ374" s="98"/>
      <c r="AR374" s="98"/>
      <c r="AS374" s="98"/>
      <c r="AT374" s="98"/>
      <c r="AU374" s="98"/>
      <c r="AV374" s="98"/>
      <c r="AW374" s="98"/>
      <c r="AX374" s="98"/>
      <c r="AY374" s="98"/>
      <c r="AZ374" s="98"/>
    </row>
    <row r="375" spans="1:52" x14ac:dyDescent="0.2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8"/>
      <c r="AO375" s="98"/>
      <c r="AP375" s="98"/>
      <c r="AQ375" s="98"/>
      <c r="AR375" s="98"/>
      <c r="AS375" s="98"/>
      <c r="AT375" s="98"/>
      <c r="AU375" s="98"/>
      <c r="AV375" s="98"/>
      <c r="AW375" s="98"/>
      <c r="AX375" s="98"/>
      <c r="AY375" s="98"/>
      <c r="AZ375" s="98"/>
    </row>
    <row r="376" spans="1:52" x14ac:dyDescent="0.2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8"/>
      <c r="AO376" s="98"/>
      <c r="AP376" s="98"/>
      <c r="AQ376" s="98"/>
      <c r="AR376" s="98"/>
      <c r="AS376" s="98"/>
      <c r="AT376" s="98"/>
      <c r="AU376" s="98"/>
      <c r="AV376" s="98"/>
      <c r="AW376" s="98"/>
      <c r="AX376" s="98"/>
      <c r="AY376" s="98"/>
      <c r="AZ376" s="98"/>
    </row>
    <row r="377" spans="1:52" x14ac:dyDescent="0.2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  <c r="AO377" s="98"/>
      <c r="AP377" s="98"/>
      <c r="AQ377" s="98"/>
      <c r="AR377" s="98"/>
      <c r="AS377" s="98"/>
      <c r="AT377" s="98"/>
      <c r="AU377" s="98"/>
      <c r="AV377" s="98"/>
      <c r="AW377" s="98"/>
      <c r="AX377" s="98"/>
      <c r="AY377" s="98"/>
      <c r="AZ377" s="98"/>
    </row>
    <row r="378" spans="1:52" x14ac:dyDescent="0.2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  <c r="AO378" s="98"/>
      <c r="AP378" s="98"/>
      <c r="AQ378" s="98"/>
      <c r="AR378" s="98"/>
      <c r="AS378" s="98"/>
      <c r="AT378" s="98"/>
      <c r="AU378" s="98"/>
      <c r="AV378" s="98"/>
      <c r="AW378" s="98"/>
      <c r="AX378" s="98"/>
      <c r="AY378" s="98"/>
      <c r="AZ378" s="98"/>
    </row>
    <row r="379" spans="1:52" x14ac:dyDescent="0.2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  <c r="AO379" s="98"/>
      <c r="AP379" s="98"/>
      <c r="AQ379" s="98"/>
      <c r="AR379" s="98"/>
      <c r="AS379" s="98"/>
      <c r="AT379" s="98"/>
      <c r="AU379" s="98"/>
      <c r="AV379" s="98"/>
      <c r="AW379" s="98"/>
      <c r="AX379" s="98"/>
      <c r="AY379" s="98"/>
      <c r="AZ379" s="98"/>
    </row>
    <row r="380" spans="1:52" x14ac:dyDescent="0.2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  <c r="AO380" s="98"/>
      <c r="AP380" s="98"/>
      <c r="AQ380" s="98"/>
      <c r="AR380" s="98"/>
      <c r="AS380" s="98"/>
      <c r="AT380" s="98"/>
      <c r="AU380" s="98"/>
      <c r="AV380" s="98"/>
      <c r="AW380" s="98"/>
      <c r="AX380" s="98"/>
      <c r="AY380" s="98"/>
      <c r="AZ380" s="98"/>
    </row>
    <row r="381" spans="1:52" x14ac:dyDescent="0.2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  <c r="AO381" s="98"/>
      <c r="AP381" s="98"/>
      <c r="AQ381" s="98"/>
      <c r="AR381" s="98"/>
      <c r="AS381" s="98"/>
      <c r="AT381" s="98"/>
      <c r="AU381" s="98"/>
      <c r="AV381" s="98"/>
      <c r="AW381" s="98"/>
      <c r="AX381" s="98"/>
      <c r="AY381" s="98"/>
      <c r="AZ381" s="98"/>
    </row>
    <row r="382" spans="1:52" x14ac:dyDescent="0.2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  <c r="AO382" s="98"/>
      <c r="AP382" s="98"/>
      <c r="AQ382" s="98"/>
      <c r="AR382" s="98"/>
      <c r="AS382" s="98"/>
      <c r="AT382" s="98"/>
      <c r="AU382" s="98"/>
      <c r="AV382" s="98"/>
      <c r="AW382" s="98"/>
      <c r="AX382" s="98"/>
      <c r="AY382" s="98"/>
      <c r="AZ382" s="98"/>
    </row>
    <row r="383" spans="1:52" x14ac:dyDescent="0.2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8"/>
      <c r="AP383" s="98"/>
      <c r="AQ383" s="98"/>
      <c r="AR383" s="98"/>
      <c r="AS383" s="98"/>
      <c r="AT383" s="98"/>
      <c r="AU383" s="98"/>
      <c r="AV383" s="98"/>
      <c r="AW383" s="98"/>
      <c r="AX383" s="98"/>
      <c r="AY383" s="98"/>
      <c r="AZ383" s="98"/>
    </row>
    <row r="384" spans="1:52" x14ac:dyDescent="0.2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8"/>
      <c r="AP384" s="98"/>
      <c r="AQ384" s="98"/>
      <c r="AR384" s="98"/>
      <c r="AS384" s="98"/>
      <c r="AT384" s="98"/>
      <c r="AU384" s="98"/>
      <c r="AV384" s="98"/>
      <c r="AW384" s="98"/>
      <c r="AX384" s="98"/>
      <c r="AY384" s="98"/>
      <c r="AZ384" s="98"/>
    </row>
    <row r="385" spans="1:52" x14ac:dyDescent="0.2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  <c r="AO385" s="98"/>
      <c r="AP385" s="98"/>
      <c r="AQ385" s="98"/>
      <c r="AR385" s="98"/>
      <c r="AS385" s="98"/>
      <c r="AT385" s="98"/>
      <c r="AU385" s="98"/>
      <c r="AV385" s="98"/>
      <c r="AW385" s="98"/>
      <c r="AX385" s="98"/>
      <c r="AY385" s="98"/>
      <c r="AZ385" s="98"/>
    </row>
    <row r="386" spans="1:52" x14ac:dyDescent="0.2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  <c r="AO386" s="98"/>
      <c r="AP386" s="98"/>
      <c r="AQ386" s="98"/>
      <c r="AR386" s="98"/>
      <c r="AS386" s="98"/>
      <c r="AT386" s="98"/>
      <c r="AU386" s="98"/>
      <c r="AV386" s="98"/>
      <c r="AW386" s="98"/>
      <c r="AX386" s="98"/>
      <c r="AY386" s="98"/>
      <c r="AZ386" s="98"/>
    </row>
    <row r="387" spans="1:52" x14ac:dyDescent="0.2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  <c r="AO387" s="98"/>
      <c r="AP387" s="98"/>
      <c r="AQ387" s="98"/>
      <c r="AR387" s="98"/>
      <c r="AS387" s="98"/>
      <c r="AT387" s="98"/>
      <c r="AU387" s="98"/>
      <c r="AV387" s="98"/>
      <c r="AW387" s="98"/>
      <c r="AX387" s="98"/>
      <c r="AY387" s="98"/>
      <c r="AZ387" s="98"/>
    </row>
    <row r="388" spans="1:52" x14ac:dyDescent="0.2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  <c r="AO388" s="98"/>
      <c r="AP388" s="98"/>
      <c r="AQ388" s="98"/>
      <c r="AR388" s="98"/>
      <c r="AS388" s="98"/>
      <c r="AT388" s="98"/>
      <c r="AU388" s="98"/>
      <c r="AV388" s="98"/>
      <c r="AW388" s="98"/>
      <c r="AX388" s="98"/>
      <c r="AY388" s="98"/>
      <c r="AZ388" s="98"/>
    </row>
    <row r="389" spans="1:52" x14ac:dyDescent="0.2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  <c r="AO389" s="98"/>
      <c r="AP389" s="98"/>
      <c r="AQ389" s="98"/>
      <c r="AR389" s="98"/>
      <c r="AS389" s="98"/>
      <c r="AT389" s="98"/>
      <c r="AU389" s="98"/>
      <c r="AV389" s="98"/>
      <c r="AW389" s="98"/>
      <c r="AX389" s="98"/>
      <c r="AY389" s="98"/>
      <c r="AZ389" s="98"/>
    </row>
    <row r="390" spans="1:52" x14ac:dyDescent="0.2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  <c r="AO390" s="98"/>
      <c r="AP390" s="98"/>
      <c r="AQ390" s="98"/>
      <c r="AR390" s="98"/>
      <c r="AS390" s="98"/>
      <c r="AT390" s="98"/>
      <c r="AU390" s="98"/>
      <c r="AV390" s="98"/>
      <c r="AW390" s="98"/>
      <c r="AX390" s="98"/>
      <c r="AY390" s="98"/>
      <c r="AZ390" s="98"/>
    </row>
    <row r="391" spans="1:52" x14ac:dyDescent="0.2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  <c r="AO391" s="98"/>
      <c r="AP391" s="98"/>
      <c r="AQ391" s="98"/>
      <c r="AR391" s="98"/>
      <c r="AS391" s="98"/>
      <c r="AT391" s="98"/>
      <c r="AU391" s="98"/>
      <c r="AV391" s="98"/>
      <c r="AW391" s="98"/>
      <c r="AX391" s="98"/>
      <c r="AY391" s="98"/>
      <c r="AZ391" s="98"/>
    </row>
    <row r="392" spans="1:52" x14ac:dyDescent="0.2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8"/>
      <c r="AO392" s="98"/>
      <c r="AP392" s="98"/>
      <c r="AQ392" s="98"/>
      <c r="AR392" s="98"/>
      <c r="AS392" s="98"/>
      <c r="AT392" s="98"/>
      <c r="AU392" s="98"/>
      <c r="AV392" s="98"/>
      <c r="AW392" s="98"/>
      <c r="AX392" s="98"/>
      <c r="AY392" s="98"/>
      <c r="AZ392" s="98"/>
    </row>
    <row r="393" spans="1:52" x14ac:dyDescent="0.2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8"/>
      <c r="AO393" s="98"/>
      <c r="AP393" s="98"/>
      <c r="AQ393" s="98"/>
      <c r="AR393" s="98"/>
      <c r="AS393" s="98"/>
      <c r="AT393" s="98"/>
      <c r="AU393" s="98"/>
      <c r="AV393" s="98"/>
      <c r="AW393" s="98"/>
      <c r="AX393" s="98"/>
      <c r="AY393" s="98"/>
      <c r="AZ393" s="98"/>
    </row>
    <row r="394" spans="1:52" x14ac:dyDescent="0.2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  <c r="AO394" s="98"/>
      <c r="AP394" s="98"/>
      <c r="AQ394" s="98"/>
      <c r="AR394" s="98"/>
      <c r="AS394" s="98"/>
      <c r="AT394" s="98"/>
      <c r="AU394" s="98"/>
      <c r="AV394" s="98"/>
      <c r="AW394" s="98"/>
      <c r="AX394" s="98"/>
      <c r="AY394" s="98"/>
      <c r="AZ394" s="98"/>
    </row>
    <row r="395" spans="1:52" x14ac:dyDescent="0.2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  <c r="AO395" s="98"/>
      <c r="AP395" s="98"/>
      <c r="AQ395" s="98"/>
      <c r="AR395" s="98"/>
      <c r="AS395" s="98"/>
      <c r="AT395" s="98"/>
      <c r="AU395" s="98"/>
      <c r="AV395" s="98"/>
      <c r="AW395" s="98"/>
      <c r="AX395" s="98"/>
      <c r="AY395" s="98"/>
      <c r="AZ395" s="98"/>
    </row>
    <row r="396" spans="1:52" x14ac:dyDescent="0.2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  <c r="AO396" s="98"/>
      <c r="AP396" s="98"/>
      <c r="AQ396" s="98"/>
      <c r="AR396" s="98"/>
      <c r="AS396" s="98"/>
      <c r="AT396" s="98"/>
      <c r="AU396" s="98"/>
      <c r="AV396" s="98"/>
      <c r="AW396" s="98"/>
      <c r="AX396" s="98"/>
      <c r="AY396" s="98"/>
      <c r="AZ396" s="98"/>
    </row>
    <row r="397" spans="1:52" x14ac:dyDescent="0.2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  <c r="AO397" s="98"/>
      <c r="AP397" s="98"/>
      <c r="AQ397" s="98"/>
      <c r="AR397" s="98"/>
      <c r="AS397" s="98"/>
      <c r="AT397" s="98"/>
      <c r="AU397" s="98"/>
      <c r="AV397" s="98"/>
      <c r="AW397" s="98"/>
      <c r="AX397" s="98"/>
      <c r="AY397" s="98"/>
      <c r="AZ397" s="98"/>
    </row>
    <row r="398" spans="1:52" x14ac:dyDescent="0.2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  <c r="AO398" s="98"/>
      <c r="AP398" s="98"/>
      <c r="AQ398" s="98"/>
      <c r="AR398" s="98"/>
      <c r="AS398" s="98"/>
      <c r="AT398" s="98"/>
      <c r="AU398" s="98"/>
      <c r="AV398" s="98"/>
      <c r="AW398" s="98"/>
      <c r="AX398" s="98"/>
      <c r="AY398" s="98"/>
      <c r="AZ398" s="98"/>
    </row>
    <row r="399" spans="1:52" x14ac:dyDescent="0.2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  <c r="AO399" s="98"/>
      <c r="AP399" s="98"/>
      <c r="AQ399" s="98"/>
      <c r="AR399" s="98"/>
      <c r="AS399" s="98"/>
      <c r="AT399" s="98"/>
      <c r="AU399" s="98"/>
      <c r="AV399" s="98"/>
      <c r="AW399" s="98"/>
      <c r="AX399" s="98"/>
      <c r="AY399" s="98"/>
      <c r="AZ399" s="98"/>
    </row>
    <row r="400" spans="1:52" x14ac:dyDescent="0.2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  <c r="AO400" s="98"/>
      <c r="AP400" s="98"/>
      <c r="AQ400" s="98"/>
      <c r="AR400" s="98"/>
      <c r="AS400" s="98"/>
      <c r="AT400" s="98"/>
      <c r="AU400" s="98"/>
      <c r="AV400" s="98"/>
      <c r="AW400" s="98"/>
      <c r="AX400" s="98"/>
      <c r="AY400" s="98"/>
      <c r="AZ400" s="98"/>
    </row>
    <row r="401" spans="1:52" x14ac:dyDescent="0.2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  <c r="AO401" s="98"/>
      <c r="AP401" s="98"/>
      <c r="AQ401" s="98"/>
      <c r="AR401" s="98"/>
      <c r="AS401" s="98"/>
      <c r="AT401" s="98"/>
      <c r="AU401" s="98"/>
      <c r="AV401" s="98"/>
      <c r="AW401" s="98"/>
      <c r="AX401" s="98"/>
      <c r="AY401" s="98"/>
      <c r="AZ401" s="98"/>
    </row>
    <row r="402" spans="1:52" x14ac:dyDescent="0.2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  <c r="AO402" s="98"/>
      <c r="AP402" s="98"/>
      <c r="AQ402" s="98"/>
      <c r="AR402" s="98"/>
      <c r="AS402" s="98"/>
      <c r="AT402" s="98"/>
      <c r="AU402" s="98"/>
      <c r="AV402" s="98"/>
      <c r="AW402" s="98"/>
      <c r="AX402" s="98"/>
      <c r="AY402" s="98"/>
      <c r="AZ402" s="98"/>
    </row>
    <row r="403" spans="1:52" x14ac:dyDescent="0.2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  <c r="AO403" s="98"/>
      <c r="AP403" s="98"/>
      <c r="AQ403" s="98"/>
      <c r="AR403" s="98"/>
      <c r="AS403" s="98"/>
      <c r="AT403" s="98"/>
      <c r="AU403" s="98"/>
      <c r="AV403" s="98"/>
      <c r="AW403" s="98"/>
      <c r="AX403" s="98"/>
      <c r="AY403" s="98"/>
      <c r="AZ403" s="98"/>
    </row>
    <row r="404" spans="1:52" x14ac:dyDescent="0.2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  <c r="AO404" s="98"/>
      <c r="AP404" s="98"/>
      <c r="AQ404" s="98"/>
      <c r="AR404" s="98"/>
      <c r="AS404" s="98"/>
      <c r="AT404" s="98"/>
      <c r="AU404" s="98"/>
      <c r="AV404" s="98"/>
      <c r="AW404" s="98"/>
      <c r="AX404" s="98"/>
      <c r="AY404" s="98"/>
      <c r="AZ404" s="98"/>
    </row>
    <row r="405" spans="1:52" x14ac:dyDescent="0.2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  <c r="AO405" s="98"/>
      <c r="AP405" s="98"/>
      <c r="AQ405" s="98"/>
      <c r="AR405" s="98"/>
      <c r="AS405" s="98"/>
      <c r="AT405" s="98"/>
      <c r="AU405" s="98"/>
      <c r="AV405" s="98"/>
      <c r="AW405" s="98"/>
      <c r="AX405" s="98"/>
      <c r="AY405" s="98"/>
      <c r="AZ405" s="98"/>
    </row>
    <row r="406" spans="1:52" x14ac:dyDescent="0.2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  <c r="AO406" s="98"/>
      <c r="AP406" s="98"/>
      <c r="AQ406" s="98"/>
      <c r="AR406" s="98"/>
      <c r="AS406" s="98"/>
      <c r="AT406" s="98"/>
      <c r="AU406" s="98"/>
      <c r="AV406" s="98"/>
      <c r="AW406" s="98"/>
      <c r="AX406" s="98"/>
      <c r="AY406" s="98"/>
      <c r="AZ406" s="98"/>
    </row>
    <row r="407" spans="1:52" x14ac:dyDescent="0.2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  <c r="AO407" s="98"/>
      <c r="AP407" s="98"/>
      <c r="AQ407" s="98"/>
      <c r="AR407" s="98"/>
      <c r="AS407" s="98"/>
      <c r="AT407" s="98"/>
      <c r="AU407" s="98"/>
      <c r="AV407" s="98"/>
      <c r="AW407" s="98"/>
      <c r="AX407" s="98"/>
      <c r="AY407" s="98"/>
      <c r="AZ407" s="98"/>
    </row>
    <row r="408" spans="1:52" x14ac:dyDescent="0.2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  <c r="AO408" s="98"/>
      <c r="AP408" s="98"/>
      <c r="AQ408" s="98"/>
      <c r="AR408" s="98"/>
      <c r="AS408" s="98"/>
      <c r="AT408" s="98"/>
      <c r="AU408" s="98"/>
      <c r="AV408" s="98"/>
      <c r="AW408" s="98"/>
      <c r="AX408" s="98"/>
      <c r="AY408" s="98"/>
      <c r="AZ408" s="98"/>
    </row>
    <row r="409" spans="1:52" x14ac:dyDescent="0.2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  <c r="AO409" s="98"/>
      <c r="AP409" s="98"/>
      <c r="AQ409" s="98"/>
      <c r="AR409" s="98"/>
      <c r="AS409" s="98"/>
      <c r="AT409" s="98"/>
      <c r="AU409" s="98"/>
      <c r="AV409" s="98"/>
      <c r="AW409" s="98"/>
      <c r="AX409" s="98"/>
      <c r="AY409" s="98"/>
      <c r="AZ409" s="98"/>
    </row>
    <row r="410" spans="1:52" x14ac:dyDescent="0.2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8"/>
      <c r="AO410" s="98"/>
      <c r="AP410" s="98"/>
      <c r="AQ410" s="98"/>
      <c r="AR410" s="98"/>
      <c r="AS410" s="98"/>
      <c r="AT410" s="98"/>
      <c r="AU410" s="98"/>
      <c r="AV410" s="98"/>
      <c r="AW410" s="98"/>
      <c r="AX410" s="98"/>
      <c r="AY410" s="98"/>
      <c r="AZ410" s="98"/>
    </row>
    <row r="411" spans="1:52" x14ac:dyDescent="0.2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  <c r="AO411" s="98"/>
      <c r="AP411" s="98"/>
      <c r="AQ411" s="98"/>
      <c r="AR411" s="98"/>
      <c r="AS411" s="98"/>
      <c r="AT411" s="98"/>
      <c r="AU411" s="98"/>
      <c r="AV411" s="98"/>
      <c r="AW411" s="98"/>
      <c r="AX411" s="98"/>
      <c r="AY411" s="98"/>
      <c r="AZ411" s="98"/>
    </row>
    <row r="412" spans="1:52" x14ac:dyDescent="0.2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8"/>
      <c r="AO412" s="98"/>
      <c r="AP412" s="98"/>
      <c r="AQ412" s="98"/>
      <c r="AR412" s="98"/>
      <c r="AS412" s="98"/>
      <c r="AT412" s="98"/>
      <c r="AU412" s="98"/>
      <c r="AV412" s="98"/>
      <c r="AW412" s="98"/>
      <c r="AX412" s="98"/>
      <c r="AY412" s="98"/>
      <c r="AZ412" s="98"/>
    </row>
    <row r="413" spans="1:52" x14ac:dyDescent="0.2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8"/>
      <c r="AO413" s="98"/>
      <c r="AP413" s="98"/>
      <c r="AQ413" s="98"/>
      <c r="AR413" s="98"/>
      <c r="AS413" s="98"/>
      <c r="AT413" s="98"/>
      <c r="AU413" s="98"/>
      <c r="AV413" s="98"/>
      <c r="AW413" s="98"/>
      <c r="AX413" s="98"/>
      <c r="AY413" s="98"/>
      <c r="AZ413" s="98"/>
    </row>
    <row r="414" spans="1:52" x14ac:dyDescent="0.2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8"/>
      <c r="AO414" s="98"/>
      <c r="AP414" s="98"/>
      <c r="AQ414" s="98"/>
      <c r="AR414" s="98"/>
      <c r="AS414" s="98"/>
      <c r="AT414" s="98"/>
      <c r="AU414" s="98"/>
      <c r="AV414" s="98"/>
      <c r="AW414" s="98"/>
      <c r="AX414" s="98"/>
      <c r="AY414" s="98"/>
      <c r="AZ414" s="98"/>
    </row>
    <row r="415" spans="1:52" x14ac:dyDescent="0.2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8"/>
      <c r="AO415" s="98"/>
      <c r="AP415" s="98"/>
      <c r="AQ415" s="98"/>
      <c r="AR415" s="98"/>
      <c r="AS415" s="98"/>
      <c r="AT415" s="98"/>
      <c r="AU415" s="98"/>
      <c r="AV415" s="98"/>
      <c r="AW415" s="98"/>
      <c r="AX415" s="98"/>
      <c r="AY415" s="98"/>
      <c r="AZ415" s="98"/>
    </row>
    <row r="416" spans="1:52" x14ac:dyDescent="0.2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8"/>
      <c r="AO416" s="98"/>
      <c r="AP416" s="98"/>
      <c r="AQ416" s="98"/>
      <c r="AR416" s="98"/>
      <c r="AS416" s="98"/>
      <c r="AT416" s="98"/>
      <c r="AU416" s="98"/>
      <c r="AV416" s="98"/>
      <c r="AW416" s="98"/>
      <c r="AX416" s="98"/>
      <c r="AY416" s="98"/>
      <c r="AZ416" s="98"/>
    </row>
    <row r="417" spans="1:52" x14ac:dyDescent="0.2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  <c r="AO417" s="98"/>
      <c r="AP417" s="98"/>
      <c r="AQ417" s="98"/>
      <c r="AR417" s="98"/>
      <c r="AS417" s="98"/>
      <c r="AT417" s="98"/>
      <c r="AU417" s="98"/>
      <c r="AV417" s="98"/>
      <c r="AW417" s="98"/>
      <c r="AX417" s="98"/>
      <c r="AY417" s="98"/>
      <c r="AZ417" s="98"/>
    </row>
    <row r="418" spans="1:52" x14ac:dyDescent="0.2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  <c r="AO418" s="98"/>
      <c r="AP418" s="98"/>
      <c r="AQ418" s="98"/>
      <c r="AR418" s="98"/>
      <c r="AS418" s="98"/>
      <c r="AT418" s="98"/>
      <c r="AU418" s="98"/>
      <c r="AV418" s="98"/>
      <c r="AW418" s="98"/>
      <c r="AX418" s="98"/>
      <c r="AY418" s="98"/>
      <c r="AZ418" s="98"/>
    </row>
    <row r="419" spans="1:52" x14ac:dyDescent="0.2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  <c r="AO419" s="98"/>
      <c r="AP419" s="98"/>
      <c r="AQ419" s="98"/>
      <c r="AR419" s="98"/>
      <c r="AS419" s="98"/>
      <c r="AT419" s="98"/>
      <c r="AU419" s="98"/>
      <c r="AV419" s="98"/>
      <c r="AW419" s="98"/>
      <c r="AX419" s="98"/>
      <c r="AY419" s="98"/>
      <c r="AZ419" s="98"/>
    </row>
    <row r="420" spans="1:52" x14ac:dyDescent="0.2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  <c r="AO420" s="98"/>
      <c r="AP420" s="98"/>
      <c r="AQ420" s="98"/>
      <c r="AR420" s="98"/>
      <c r="AS420" s="98"/>
      <c r="AT420" s="98"/>
      <c r="AU420" s="98"/>
      <c r="AV420" s="98"/>
      <c r="AW420" s="98"/>
      <c r="AX420" s="98"/>
      <c r="AY420" s="98"/>
      <c r="AZ420" s="98"/>
    </row>
    <row r="421" spans="1:52" x14ac:dyDescent="0.2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  <c r="AO421" s="98"/>
      <c r="AP421" s="98"/>
      <c r="AQ421" s="98"/>
      <c r="AR421" s="98"/>
      <c r="AS421" s="98"/>
      <c r="AT421" s="98"/>
      <c r="AU421" s="98"/>
      <c r="AV421" s="98"/>
      <c r="AW421" s="98"/>
      <c r="AX421" s="98"/>
      <c r="AY421" s="98"/>
      <c r="AZ421" s="98"/>
    </row>
    <row r="422" spans="1:52" x14ac:dyDescent="0.2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  <c r="AO422" s="98"/>
      <c r="AP422" s="98"/>
      <c r="AQ422" s="98"/>
      <c r="AR422" s="98"/>
      <c r="AS422" s="98"/>
      <c r="AT422" s="98"/>
      <c r="AU422" s="98"/>
      <c r="AV422" s="98"/>
      <c r="AW422" s="98"/>
      <c r="AX422" s="98"/>
      <c r="AY422" s="98"/>
      <c r="AZ422" s="98"/>
    </row>
    <row r="423" spans="1:52" x14ac:dyDescent="0.2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  <c r="AO423" s="98"/>
      <c r="AP423" s="98"/>
      <c r="AQ423" s="98"/>
      <c r="AR423" s="98"/>
      <c r="AS423" s="98"/>
      <c r="AT423" s="98"/>
      <c r="AU423" s="98"/>
      <c r="AV423" s="98"/>
      <c r="AW423" s="98"/>
      <c r="AX423" s="98"/>
      <c r="AY423" s="98"/>
      <c r="AZ423" s="98"/>
    </row>
    <row r="424" spans="1:52" x14ac:dyDescent="0.2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  <c r="AO424" s="98"/>
      <c r="AP424" s="98"/>
      <c r="AQ424" s="98"/>
      <c r="AR424" s="98"/>
      <c r="AS424" s="98"/>
      <c r="AT424" s="98"/>
      <c r="AU424" s="98"/>
      <c r="AV424" s="98"/>
      <c r="AW424" s="98"/>
      <c r="AX424" s="98"/>
      <c r="AY424" s="98"/>
      <c r="AZ424" s="98"/>
    </row>
    <row r="425" spans="1:52" x14ac:dyDescent="0.2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  <c r="AO425" s="98"/>
      <c r="AP425" s="98"/>
      <c r="AQ425" s="98"/>
      <c r="AR425" s="98"/>
      <c r="AS425" s="98"/>
      <c r="AT425" s="98"/>
      <c r="AU425" s="98"/>
      <c r="AV425" s="98"/>
      <c r="AW425" s="98"/>
      <c r="AX425" s="98"/>
      <c r="AY425" s="98"/>
      <c r="AZ425" s="98"/>
    </row>
    <row r="426" spans="1:52" x14ac:dyDescent="0.2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  <c r="AO426" s="98"/>
      <c r="AP426" s="98"/>
      <c r="AQ426" s="98"/>
      <c r="AR426" s="98"/>
      <c r="AS426" s="98"/>
      <c r="AT426" s="98"/>
      <c r="AU426" s="98"/>
      <c r="AV426" s="98"/>
      <c r="AW426" s="98"/>
      <c r="AX426" s="98"/>
      <c r="AY426" s="98"/>
      <c r="AZ426" s="98"/>
    </row>
    <row r="427" spans="1:52" x14ac:dyDescent="0.2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  <c r="AO427" s="98"/>
      <c r="AP427" s="98"/>
      <c r="AQ427" s="98"/>
      <c r="AR427" s="98"/>
      <c r="AS427" s="98"/>
      <c r="AT427" s="98"/>
      <c r="AU427" s="98"/>
      <c r="AV427" s="98"/>
      <c r="AW427" s="98"/>
      <c r="AX427" s="98"/>
      <c r="AY427" s="98"/>
      <c r="AZ427" s="98"/>
    </row>
    <row r="428" spans="1:52" x14ac:dyDescent="0.2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  <c r="AO428" s="98"/>
      <c r="AP428" s="98"/>
      <c r="AQ428" s="98"/>
      <c r="AR428" s="98"/>
      <c r="AS428" s="98"/>
      <c r="AT428" s="98"/>
      <c r="AU428" s="98"/>
      <c r="AV428" s="98"/>
      <c r="AW428" s="98"/>
      <c r="AX428" s="98"/>
      <c r="AY428" s="98"/>
      <c r="AZ428" s="98"/>
    </row>
    <row r="429" spans="1:52" x14ac:dyDescent="0.2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  <c r="AO429" s="98"/>
      <c r="AP429" s="98"/>
      <c r="AQ429" s="98"/>
      <c r="AR429" s="98"/>
      <c r="AS429" s="98"/>
      <c r="AT429" s="98"/>
      <c r="AU429" s="98"/>
      <c r="AV429" s="98"/>
      <c r="AW429" s="98"/>
      <c r="AX429" s="98"/>
      <c r="AY429" s="98"/>
      <c r="AZ429" s="98"/>
    </row>
    <row r="430" spans="1:52" x14ac:dyDescent="0.2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  <c r="AO430" s="98"/>
      <c r="AP430" s="98"/>
      <c r="AQ430" s="98"/>
      <c r="AR430" s="98"/>
      <c r="AS430" s="98"/>
      <c r="AT430" s="98"/>
      <c r="AU430" s="98"/>
      <c r="AV430" s="98"/>
      <c r="AW430" s="98"/>
      <c r="AX430" s="98"/>
      <c r="AY430" s="98"/>
      <c r="AZ430" s="98"/>
    </row>
    <row r="431" spans="1:52" x14ac:dyDescent="0.2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  <c r="AO431" s="98"/>
      <c r="AP431" s="98"/>
      <c r="AQ431" s="98"/>
      <c r="AR431" s="98"/>
      <c r="AS431" s="98"/>
      <c r="AT431" s="98"/>
      <c r="AU431" s="98"/>
      <c r="AV431" s="98"/>
      <c r="AW431" s="98"/>
      <c r="AX431" s="98"/>
      <c r="AY431" s="98"/>
      <c r="AZ431" s="98"/>
    </row>
    <row r="432" spans="1:52" x14ac:dyDescent="0.2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  <c r="AO432" s="98"/>
      <c r="AP432" s="98"/>
      <c r="AQ432" s="98"/>
      <c r="AR432" s="98"/>
      <c r="AS432" s="98"/>
      <c r="AT432" s="98"/>
      <c r="AU432" s="98"/>
      <c r="AV432" s="98"/>
      <c r="AW432" s="98"/>
      <c r="AX432" s="98"/>
      <c r="AY432" s="98"/>
      <c r="AZ432" s="98"/>
    </row>
    <row r="433" spans="1:52" x14ac:dyDescent="0.2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  <c r="AO433" s="98"/>
      <c r="AP433" s="98"/>
      <c r="AQ433" s="98"/>
      <c r="AR433" s="98"/>
      <c r="AS433" s="98"/>
      <c r="AT433" s="98"/>
      <c r="AU433" s="98"/>
      <c r="AV433" s="98"/>
      <c r="AW433" s="98"/>
      <c r="AX433" s="98"/>
      <c r="AY433" s="98"/>
      <c r="AZ433" s="98"/>
    </row>
    <row r="434" spans="1:52" x14ac:dyDescent="0.2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  <c r="AO434" s="98"/>
      <c r="AP434" s="98"/>
      <c r="AQ434" s="98"/>
      <c r="AR434" s="98"/>
      <c r="AS434" s="98"/>
      <c r="AT434" s="98"/>
      <c r="AU434" s="98"/>
      <c r="AV434" s="98"/>
      <c r="AW434" s="98"/>
      <c r="AX434" s="98"/>
      <c r="AY434" s="98"/>
      <c r="AZ434" s="98"/>
    </row>
    <row r="435" spans="1:52" x14ac:dyDescent="0.2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  <c r="AO435" s="98"/>
      <c r="AP435" s="98"/>
      <c r="AQ435" s="98"/>
      <c r="AR435" s="98"/>
      <c r="AS435" s="98"/>
      <c r="AT435" s="98"/>
      <c r="AU435" s="98"/>
      <c r="AV435" s="98"/>
      <c r="AW435" s="98"/>
      <c r="AX435" s="98"/>
      <c r="AY435" s="98"/>
      <c r="AZ435" s="98"/>
    </row>
    <row r="436" spans="1:52" x14ac:dyDescent="0.2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  <c r="AO436" s="98"/>
      <c r="AP436" s="98"/>
      <c r="AQ436" s="98"/>
      <c r="AR436" s="98"/>
      <c r="AS436" s="98"/>
      <c r="AT436" s="98"/>
      <c r="AU436" s="98"/>
      <c r="AV436" s="98"/>
      <c r="AW436" s="98"/>
      <c r="AX436" s="98"/>
      <c r="AY436" s="98"/>
      <c r="AZ436" s="98"/>
    </row>
    <row r="437" spans="1:52" x14ac:dyDescent="0.2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  <c r="AO437" s="98"/>
      <c r="AP437" s="98"/>
      <c r="AQ437" s="98"/>
      <c r="AR437" s="98"/>
      <c r="AS437" s="98"/>
      <c r="AT437" s="98"/>
      <c r="AU437" s="98"/>
      <c r="AV437" s="98"/>
      <c r="AW437" s="98"/>
      <c r="AX437" s="98"/>
      <c r="AY437" s="98"/>
      <c r="AZ437" s="98"/>
    </row>
    <row r="438" spans="1:52" x14ac:dyDescent="0.2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  <c r="AO438" s="98"/>
      <c r="AP438" s="98"/>
      <c r="AQ438" s="98"/>
      <c r="AR438" s="98"/>
      <c r="AS438" s="98"/>
      <c r="AT438" s="98"/>
      <c r="AU438" s="98"/>
      <c r="AV438" s="98"/>
      <c r="AW438" s="98"/>
      <c r="AX438" s="98"/>
      <c r="AY438" s="98"/>
      <c r="AZ438" s="98"/>
    </row>
    <row r="439" spans="1:52" x14ac:dyDescent="0.2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  <c r="AO439" s="98"/>
      <c r="AP439" s="98"/>
      <c r="AQ439" s="98"/>
      <c r="AR439" s="98"/>
      <c r="AS439" s="98"/>
      <c r="AT439" s="98"/>
      <c r="AU439" s="98"/>
      <c r="AV439" s="98"/>
      <c r="AW439" s="98"/>
      <c r="AX439" s="98"/>
      <c r="AY439" s="98"/>
      <c r="AZ439" s="98"/>
    </row>
    <row r="440" spans="1:52" x14ac:dyDescent="0.2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  <c r="AO440" s="98"/>
      <c r="AP440" s="98"/>
      <c r="AQ440" s="98"/>
      <c r="AR440" s="98"/>
      <c r="AS440" s="98"/>
      <c r="AT440" s="98"/>
      <c r="AU440" s="98"/>
      <c r="AV440" s="98"/>
      <c r="AW440" s="98"/>
      <c r="AX440" s="98"/>
      <c r="AY440" s="98"/>
      <c r="AZ440" s="98"/>
    </row>
    <row r="441" spans="1:52" x14ac:dyDescent="0.2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  <c r="AO441" s="98"/>
      <c r="AP441" s="98"/>
      <c r="AQ441" s="98"/>
      <c r="AR441" s="98"/>
      <c r="AS441" s="98"/>
      <c r="AT441" s="98"/>
      <c r="AU441" s="98"/>
      <c r="AV441" s="98"/>
      <c r="AW441" s="98"/>
      <c r="AX441" s="98"/>
      <c r="AY441" s="98"/>
      <c r="AZ441" s="98"/>
    </row>
    <row r="442" spans="1:52" x14ac:dyDescent="0.2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  <c r="AO442" s="98"/>
      <c r="AP442" s="98"/>
      <c r="AQ442" s="98"/>
      <c r="AR442" s="98"/>
      <c r="AS442" s="98"/>
      <c r="AT442" s="98"/>
      <c r="AU442" s="98"/>
      <c r="AV442" s="98"/>
      <c r="AW442" s="98"/>
      <c r="AX442" s="98"/>
      <c r="AY442" s="98"/>
      <c r="AZ442" s="98"/>
    </row>
    <row r="443" spans="1:52" x14ac:dyDescent="0.2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  <c r="AO443" s="98"/>
      <c r="AP443" s="98"/>
      <c r="AQ443" s="98"/>
      <c r="AR443" s="98"/>
      <c r="AS443" s="98"/>
      <c r="AT443" s="98"/>
      <c r="AU443" s="98"/>
      <c r="AV443" s="98"/>
      <c r="AW443" s="98"/>
      <c r="AX443" s="98"/>
      <c r="AY443" s="98"/>
      <c r="AZ443" s="98"/>
    </row>
    <row r="444" spans="1:52" x14ac:dyDescent="0.2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  <c r="AO444" s="98"/>
      <c r="AP444" s="98"/>
      <c r="AQ444" s="98"/>
      <c r="AR444" s="98"/>
      <c r="AS444" s="98"/>
      <c r="AT444" s="98"/>
      <c r="AU444" s="98"/>
      <c r="AV444" s="98"/>
      <c r="AW444" s="98"/>
      <c r="AX444" s="98"/>
      <c r="AY444" s="98"/>
      <c r="AZ444" s="98"/>
    </row>
    <row r="445" spans="1:52" x14ac:dyDescent="0.2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  <c r="AO445" s="98"/>
      <c r="AP445" s="98"/>
      <c r="AQ445" s="98"/>
      <c r="AR445" s="98"/>
      <c r="AS445" s="98"/>
      <c r="AT445" s="98"/>
      <c r="AU445" s="98"/>
      <c r="AV445" s="98"/>
      <c r="AW445" s="98"/>
      <c r="AX445" s="98"/>
      <c r="AY445" s="98"/>
      <c r="AZ445" s="98"/>
    </row>
    <row r="446" spans="1:52" x14ac:dyDescent="0.2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  <c r="AO446" s="98"/>
      <c r="AP446" s="98"/>
      <c r="AQ446" s="98"/>
      <c r="AR446" s="98"/>
      <c r="AS446" s="98"/>
      <c r="AT446" s="98"/>
      <c r="AU446" s="98"/>
      <c r="AV446" s="98"/>
      <c r="AW446" s="98"/>
      <c r="AX446" s="98"/>
      <c r="AY446" s="98"/>
      <c r="AZ446" s="98"/>
    </row>
    <row r="447" spans="1:52" x14ac:dyDescent="0.2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  <c r="AO447" s="98"/>
      <c r="AP447" s="98"/>
      <c r="AQ447" s="98"/>
      <c r="AR447" s="98"/>
      <c r="AS447" s="98"/>
      <c r="AT447" s="98"/>
      <c r="AU447" s="98"/>
      <c r="AV447" s="98"/>
      <c r="AW447" s="98"/>
      <c r="AX447" s="98"/>
      <c r="AY447" s="98"/>
      <c r="AZ447" s="98"/>
    </row>
    <row r="448" spans="1:52" x14ac:dyDescent="0.2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  <c r="AO448" s="98"/>
      <c r="AP448" s="98"/>
      <c r="AQ448" s="98"/>
      <c r="AR448" s="98"/>
      <c r="AS448" s="98"/>
      <c r="AT448" s="98"/>
      <c r="AU448" s="98"/>
      <c r="AV448" s="98"/>
      <c r="AW448" s="98"/>
      <c r="AX448" s="98"/>
      <c r="AY448" s="98"/>
      <c r="AZ448" s="98"/>
    </row>
    <row r="449" spans="1:52" x14ac:dyDescent="0.2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  <c r="AO449" s="98"/>
      <c r="AP449" s="98"/>
      <c r="AQ449" s="98"/>
      <c r="AR449" s="98"/>
      <c r="AS449" s="98"/>
      <c r="AT449" s="98"/>
      <c r="AU449" s="98"/>
      <c r="AV449" s="98"/>
      <c r="AW449" s="98"/>
      <c r="AX449" s="98"/>
      <c r="AY449" s="98"/>
      <c r="AZ449" s="98"/>
    </row>
    <row r="450" spans="1:52" x14ac:dyDescent="0.2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  <c r="AO450" s="98"/>
      <c r="AP450" s="98"/>
      <c r="AQ450" s="98"/>
      <c r="AR450" s="98"/>
      <c r="AS450" s="98"/>
      <c r="AT450" s="98"/>
      <c r="AU450" s="98"/>
      <c r="AV450" s="98"/>
      <c r="AW450" s="98"/>
      <c r="AX450" s="98"/>
      <c r="AY450" s="98"/>
      <c r="AZ450" s="98"/>
    </row>
    <row r="451" spans="1:52" x14ac:dyDescent="0.2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8"/>
      <c r="AO451" s="98"/>
      <c r="AP451" s="98"/>
      <c r="AQ451" s="98"/>
      <c r="AR451" s="98"/>
      <c r="AS451" s="98"/>
      <c r="AT451" s="98"/>
      <c r="AU451" s="98"/>
      <c r="AV451" s="98"/>
      <c r="AW451" s="98"/>
      <c r="AX451" s="98"/>
      <c r="AY451" s="98"/>
      <c r="AZ451" s="98"/>
    </row>
    <row r="452" spans="1:52" x14ac:dyDescent="0.2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8"/>
      <c r="AO452" s="98"/>
      <c r="AP452" s="98"/>
      <c r="AQ452" s="98"/>
      <c r="AR452" s="98"/>
      <c r="AS452" s="98"/>
      <c r="AT452" s="98"/>
      <c r="AU452" s="98"/>
      <c r="AV452" s="98"/>
      <c r="AW452" s="98"/>
      <c r="AX452" s="98"/>
      <c r="AY452" s="98"/>
      <c r="AZ452" s="98"/>
    </row>
    <row r="453" spans="1:52" x14ac:dyDescent="0.2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8"/>
      <c r="AO453" s="98"/>
      <c r="AP453" s="98"/>
      <c r="AQ453" s="98"/>
      <c r="AR453" s="98"/>
      <c r="AS453" s="98"/>
      <c r="AT453" s="98"/>
      <c r="AU453" s="98"/>
      <c r="AV453" s="98"/>
      <c r="AW453" s="98"/>
      <c r="AX453" s="98"/>
      <c r="AY453" s="98"/>
      <c r="AZ453" s="98"/>
    </row>
    <row r="454" spans="1:52" x14ac:dyDescent="0.2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8"/>
      <c r="AO454" s="98"/>
      <c r="AP454" s="98"/>
      <c r="AQ454" s="98"/>
      <c r="AR454" s="98"/>
      <c r="AS454" s="98"/>
      <c r="AT454" s="98"/>
      <c r="AU454" s="98"/>
      <c r="AV454" s="98"/>
      <c r="AW454" s="98"/>
      <c r="AX454" s="98"/>
      <c r="AY454" s="98"/>
      <c r="AZ454" s="98"/>
    </row>
    <row r="455" spans="1:52" x14ac:dyDescent="0.2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8"/>
      <c r="AO455" s="98"/>
      <c r="AP455" s="98"/>
      <c r="AQ455" s="98"/>
      <c r="AR455" s="98"/>
      <c r="AS455" s="98"/>
      <c r="AT455" s="98"/>
      <c r="AU455" s="98"/>
      <c r="AV455" s="98"/>
      <c r="AW455" s="98"/>
      <c r="AX455" s="98"/>
      <c r="AY455" s="98"/>
      <c r="AZ455" s="98"/>
    </row>
    <row r="456" spans="1:52" x14ac:dyDescent="0.2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  <c r="AO456" s="98"/>
      <c r="AP456" s="98"/>
      <c r="AQ456" s="98"/>
      <c r="AR456" s="98"/>
      <c r="AS456" s="98"/>
      <c r="AT456" s="98"/>
      <c r="AU456" s="98"/>
      <c r="AV456" s="98"/>
      <c r="AW456" s="98"/>
      <c r="AX456" s="98"/>
      <c r="AY456" s="98"/>
      <c r="AZ456" s="98"/>
    </row>
    <row r="457" spans="1:52" x14ac:dyDescent="0.2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8"/>
      <c r="AO457" s="98"/>
      <c r="AP457" s="98"/>
      <c r="AQ457" s="98"/>
      <c r="AR457" s="98"/>
      <c r="AS457" s="98"/>
      <c r="AT457" s="98"/>
      <c r="AU457" s="98"/>
      <c r="AV457" s="98"/>
      <c r="AW457" s="98"/>
      <c r="AX457" s="98"/>
      <c r="AY457" s="98"/>
      <c r="AZ457" s="98"/>
    </row>
    <row r="458" spans="1:52" x14ac:dyDescent="0.2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8"/>
      <c r="AO458" s="98"/>
      <c r="AP458" s="98"/>
      <c r="AQ458" s="98"/>
      <c r="AR458" s="98"/>
      <c r="AS458" s="98"/>
      <c r="AT458" s="98"/>
      <c r="AU458" s="98"/>
      <c r="AV458" s="98"/>
      <c r="AW458" s="98"/>
      <c r="AX458" s="98"/>
      <c r="AY458" s="98"/>
      <c r="AZ458" s="98"/>
    </row>
    <row r="459" spans="1:52" x14ac:dyDescent="0.2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8"/>
      <c r="AO459" s="98"/>
      <c r="AP459" s="98"/>
      <c r="AQ459" s="98"/>
      <c r="AR459" s="98"/>
      <c r="AS459" s="98"/>
      <c r="AT459" s="98"/>
      <c r="AU459" s="98"/>
      <c r="AV459" s="98"/>
      <c r="AW459" s="98"/>
      <c r="AX459" s="98"/>
      <c r="AY459" s="98"/>
      <c r="AZ459" s="98"/>
    </row>
    <row r="460" spans="1:52" x14ac:dyDescent="0.2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8"/>
      <c r="AO460" s="98"/>
      <c r="AP460" s="98"/>
      <c r="AQ460" s="98"/>
      <c r="AR460" s="98"/>
      <c r="AS460" s="98"/>
      <c r="AT460" s="98"/>
      <c r="AU460" s="98"/>
      <c r="AV460" s="98"/>
      <c r="AW460" s="98"/>
      <c r="AX460" s="98"/>
      <c r="AY460" s="98"/>
      <c r="AZ460" s="98"/>
    </row>
    <row r="461" spans="1:52" x14ac:dyDescent="0.2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8"/>
      <c r="AO461" s="98"/>
      <c r="AP461" s="98"/>
      <c r="AQ461" s="98"/>
      <c r="AR461" s="98"/>
      <c r="AS461" s="98"/>
      <c r="AT461" s="98"/>
      <c r="AU461" s="98"/>
      <c r="AV461" s="98"/>
      <c r="AW461" s="98"/>
      <c r="AX461" s="98"/>
      <c r="AY461" s="98"/>
      <c r="AZ461" s="98"/>
    </row>
    <row r="462" spans="1:52" x14ac:dyDescent="0.2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8"/>
      <c r="AO462" s="98"/>
      <c r="AP462" s="98"/>
      <c r="AQ462" s="98"/>
      <c r="AR462" s="98"/>
      <c r="AS462" s="98"/>
      <c r="AT462" s="98"/>
      <c r="AU462" s="98"/>
      <c r="AV462" s="98"/>
      <c r="AW462" s="98"/>
      <c r="AX462" s="98"/>
      <c r="AY462" s="98"/>
      <c r="AZ462" s="98"/>
    </row>
    <row r="463" spans="1:52" x14ac:dyDescent="0.2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  <c r="AO463" s="98"/>
      <c r="AP463" s="98"/>
      <c r="AQ463" s="98"/>
      <c r="AR463" s="98"/>
      <c r="AS463" s="98"/>
      <c r="AT463" s="98"/>
      <c r="AU463" s="98"/>
      <c r="AV463" s="98"/>
      <c r="AW463" s="98"/>
      <c r="AX463" s="98"/>
      <c r="AY463" s="98"/>
      <c r="AZ463" s="98"/>
    </row>
    <row r="464" spans="1:52" x14ac:dyDescent="0.2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8"/>
      <c r="AO464" s="98"/>
      <c r="AP464" s="98"/>
      <c r="AQ464" s="98"/>
      <c r="AR464" s="98"/>
      <c r="AS464" s="98"/>
      <c r="AT464" s="98"/>
      <c r="AU464" s="98"/>
      <c r="AV464" s="98"/>
      <c r="AW464" s="98"/>
      <c r="AX464" s="98"/>
      <c r="AY464" s="98"/>
      <c r="AZ464" s="98"/>
    </row>
    <row r="465" spans="1:52" x14ac:dyDescent="0.2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8"/>
      <c r="AO465" s="98"/>
      <c r="AP465" s="98"/>
      <c r="AQ465" s="98"/>
      <c r="AR465" s="98"/>
      <c r="AS465" s="98"/>
      <c r="AT465" s="98"/>
      <c r="AU465" s="98"/>
      <c r="AV465" s="98"/>
      <c r="AW465" s="98"/>
      <c r="AX465" s="98"/>
      <c r="AY465" s="98"/>
      <c r="AZ465" s="98"/>
    </row>
    <row r="466" spans="1:52" x14ac:dyDescent="0.2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8"/>
      <c r="AO466" s="98"/>
      <c r="AP466" s="98"/>
      <c r="AQ466" s="98"/>
      <c r="AR466" s="98"/>
      <c r="AS466" s="98"/>
      <c r="AT466" s="98"/>
      <c r="AU466" s="98"/>
      <c r="AV466" s="98"/>
      <c r="AW466" s="98"/>
      <c r="AX466" s="98"/>
      <c r="AY466" s="98"/>
      <c r="AZ466" s="98"/>
    </row>
    <row r="467" spans="1:52" x14ac:dyDescent="0.2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8"/>
      <c r="AO467" s="98"/>
      <c r="AP467" s="98"/>
      <c r="AQ467" s="98"/>
      <c r="AR467" s="98"/>
      <c r="AS467" s="98"/>
      <c r="AT467" s="98"/>
      <c r="AU467" s="98"/>
      <c r="AV467" s="98"/>
      <c r="AW467" s="98"/>
      <c r="AX467" s="98"/>
      <c r="AY467" s="98"/>
      <c r="AZ467" s="98"/>
    </row>
    <row r="468" spans="1:52" x14ac:dyDescent="0.2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8"/>
      <c r="AO468" s="98"/>
      <c r="AP468" s="98"/>
      <c r="AQ468" s="98"/>
      <c r="AR468" s="98"/>
      <c r="AS468" s="98"/>
      <c r="AT468" s="98"/>
      <c r="AU468" s="98"/>
      <c r="AV468" s="98"/>
      <c r="AW468" s="98"/>
      <c r="AX468" s="98"/>
      <c r="AY468" s="98"/>
      <c r="AZ468" s="98"/>
    </row>
    <row r="469" spans="1:52" x14ac:dyDescent="0.2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  <c r="AO469" s="98"/>
      <c r="AP469" s="98"/>
      <c r="AQ469" s="98"/>
      <c r="AR469" s="98"/>
      <c r="AS469" s="98"/>
      <c r="AT469" s="98"/>
      <c r="AU469" s="98"/>
      <c r="AV469" s="98"/>
      <c r="AW469" s="98"/>
      <c r="AX469" s="98"/>
      <c r="AY469" s="98"/>
      <c r="AZ469" s="98"/>
    </row>
    <row r="470" spans="1:52" x14ac:dyDescent="0.2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8"/>
      <c r="AO470" s="98"/>
      <c r="AP470" s="98"/>
      <c r="AQ470" s="98"/>
      <c r="AR470" s="98"/>
      <c r="AS470" s="98"/>
      <c r="AT470" s="98"/>
      <c r="AU470" s="98"/>
      <c r="AV470" s="98"/>
      <c r="AW470" s="98"/>
      <c r="AX470" s="98"/>
      <c r="AY470" s="98"/>
      <c r="AZ470" s="98"/>
    </row>
    <row r="471" spans="1:52" x14ac:dyDescent="0.2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8"/>
      <c r="AO471" s="98"/>
      <c r="AP471" s="98"/>
      <c r="AQ471" s="98"/>
      <c r="AR471" s="98"/>
      <c r="AS471" s="98"/>
      <c r="AT471" s="98"/>
      <c r="AU471" s="98"/>
      <c r="AV471" s="98"/>
      <c r="AW471" s="98"/>
      <c r="AX471" s="98"/>
      <c r="AY471" s="98"/>
      <c r="AZ471" s="98"/>
    </row>
    <row r="472" spans="1:52" x14ac:dyDescent="0.2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8"/>
      <c r="AO472" s="98"/>
      <c r="AP472" s="98"/>
      <c r="AQ472" s="98"/>
      <c r="AR472" s="98"/>
      <c r="AS472" s="98"/>
      <c r="AT472" s="98"/>
      <c r="AU472" s="98"/>
      <c r="AV472" s="98"/>
      <c r="AW472" s="98"/>
      <c r="AX472" s="98"/>
      <c r="AY472" s="98"/>
      <c r="AZ472" s="98"/>
    </row>
    <row r="473" spans="1:52" x14ac:dyDescent="0.2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8"/>
      <c r="AO473" s="98"/>
      <c r="AP473" s="98"/>
      <c r="AQ473" s="98"/>
      <c r="AR473" s="98"/>
      <c r="AS473" s="98"/>
      <c r="AT473" s="98"/>
      <c r="AU473" s="98"/>
      <c r="AV473" s="98"/>
      <c r="AW473" s="98"/>
      <c r="AX473" s="98"/>
      <c r="AY473" s="98"/>
      <c r="AZ473" s="98"/>
    </row>
    <row r="474" spans="1:52" x14ac:dyDescent="0.2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8"/>
      <c r="AO474" s="98"/>
      <c r="AP474" s="98"/>
      <c r="AQ474" s="98"/>
      <c r="AR474" s="98"/>
      <c r="AS474" s="98"/>
      <c r="AT474" s="98"/>
      <c r="AU474" s="98"/>
      <c r="AV474" s="98"/>
      <c r="AW474" s="98"/>
      <c r="AX474" s="98"/>
      <c r="AY474" s="98"/>
      <c r="AZ474" s="98"/>
    </row>
    <row r="475" spans="1:52" x14ac:dyDescent="0.2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8"/>
      <c r="AO475" s="98"/>
      <c r="AP475" s="98"/>
      <c r="AQ475" s="98"/>
      <c r="AR475" s="98"/>
      <c r="AS475" s="98"/>
      <c r="AT475" s="98"/>
      <c r="AU475" s="98"/>
      <c r="AV475" s="98"/>
      <c r="AW475" s="98"/>
      <c r="AX475" s="98"/>
      <c r="AY475" s="98"/>
      <c r="AZ475" s="98"/>
    </row>
    <row r="476" spans="1:52" x14ac:dyDescent="0.2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8"/>
      <c r="AO476" s="98"/>
      <c r="AP476" s="98"/>
      <c r="AQ476" s="98"/>
      <c r="AR476" s="98"/>
      <c r="AS476" s="98"/>
      <c r="AT476" s="98"/>
      <c r="AU476" s="98"/>
      <c r="AV476" s="98"/>
      <c r="AW476" s="98"/>
      <c r="AX476" s="98"/>
      <c r="AY476" s="98"/>
      <c r="AZ476" s="98"/>
    </row>
    <row r="477" spans="1:52" x14ac:dyDescent="0.2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8"/>
      <c r="AO477" s="98"/>
      <c r="AP477" s="98"/>
      <c r="AQ477" s="98"/>
      <c r="AR477" s="98"/>
      <c r="AS477" s="98"/>
      <c r="AT477" s="98"/>
      <c r="AU477" s="98"/>
      <c r="AV477" s="98"/>
      <c r="AW477" s="98"/>
      <c r="AX477" s="98"/>
      <c r="AY477" s="98"/>
      <c r="AZ477" s="98"/>
    </row>
    <row r="478" spans="1:52" x14ac:dyDescent="0.2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8"/>
      <c r="AO478" s="98"/>
      <c r="AP478" s="98"/>
      <c r="AQ478" s="98"/>
      <c r="AR478" s="98"/>
      <c r="AS478" s="98"/>
      <c r="AT478" s="98"/>
      <c r="AU478" s="98"/>
      <c r="AV478" s="98"/>
      <c r="AW478" s="98"/>
      <c r="AX478" s="98"/>
      <c r="AY478" s="98"/>
      <c r="AZ478" s="98"/>
    </row>
    <row r="479" spans="1:52" x14ac:dyDescent="0.2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  <c r="AO479" s="98"/>
      <c r="AP479" s="98"/>
      <c r="AQ479" s="98"/>
      <c r="AR479" s="98"/>
      <c r="AS479" s="98"/>
      <c r="AT479" s="98"/>
      <c r="AU479" s="98"/>
      <c r="AV479" s="98"/>
      <c r="AW479" s="98"/>
      <c r="AX479" s="98"/>
      <c r="AY479" s="98"/>
      <c r="AZ479" s="98"/>
    </row>
    <row r="480" spans="1:52" x14ac:dyDescent="0.2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  <c r="AO480" s="98"/>
      <c r="AP480" s="98"/>
      <c r="AQ480" s="98"/>
      <c r="AR480" s="98"/>
      <c r="AS480" s="98"/>
      <c r="AT480" s="98"/>
      <c r="AU480" s="98"/>
      <c r="AV480" s="98"/>
      <c r="AW480" s="98"/>
      <c r="AX480" s="98"/>
      <c r="AY480" s="98"/>
      <c r="AZ480" s="98"/>
    </row>
    <row r="481" spans="1:52" x14ac:dyDescent="0.2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  <c r="AO481" s="98"/>
      <c r="AP481" s="98"/>
      <c r="AQ481" s="98"/>
      <c r="AR481" s="98"/>
      <c r="AS481" s="98"/>
      <c r="AT481" s="98"/>
      <c r="AU481" s="98"/>
      <c r="AV481" s="98"/>
      <c r="AW481" s="98"/>
      <c r="AX481" s="98"/>
      <c r="AY481" s="98"/>
      <c r="AZ481" s="98"/>
    </row>
    <row r="482" spans="1:52" x14ac:dyDescent="0.2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8"/>
      <c r="AO482" s="98"/>
      <c r="AP482" s="98"/>
      <c r="AQ482" s="98"/>
      <c r="AR482" s="98"/>
      <c r="AS482" s="98"/>
      <c r="AT482" s="98"/>
      <c r="AU482" s="98"/>
      <c r="AV482" s="98"/>
      <c r="AW482" s="98"/>
      <c r="AX482" s="98"/>
      <c r="AY482" s="98"/>
      <c r="AZ482" s="98"/>
    </row>
    <row r="483" spans="1:52" x14ac:dyDescent="0.2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  <c r="AO483" s="98"/>
      <c r="AP483" s="98"/>
      <c r="AQ483" s="98"/>
      <c r="AR483" s="98"/>
      <c r="AS483" s="98"/>
      <c r="AT483" s="98"/>
      <c r="AU483" s="98"/>
      <c r="AV483" s="98"/>
      <c r="AW483" s="98"/>
      <c r="AX483" s="98"/>
      <c r="AY483" s="98"/>
      <c r="AZ483" s="98"/>
    </row>
    <row r="484" spans="1:52" x14ac:dyDescent="0.2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  <c r="AO484" s="98"/>
      <c r="AP484" s="98"/>
      <c r="AQ484" s="98"/>
      <c r="AR484" s="98"/>
      <c r="AS484" s="98"/>
      <c r="AT484" s="98"/>
      <c r="AU484" s="98"/>
      <c r="AV484" s="98"/>
      <c r="AW484" s="98"/>
      <c r="AX484" s="98"/>
      <c r="AY484" s="98"/>
      <c r="AZ484" s="98"/>
    </row>
    <row r="485" spans="1:52" x14ac:dyDescent="0.2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8"/>
      <c r="AO485" s="98"/>
      <c r="AP485" s="98"/>
      <c r="AQ485" s="98"/>
      <c r="AR485" s="98"/>
      <c r="AS485" s="98"/>
      <c r="AT485" s="98"/>
      <c r="AU485" s="98"/>
      <c r="AV485" s="98"/>
      <c r="AW485" s="98"/>
      <c r="AX485" s="98"/>
      <c r="AY485" s="98"/>
      <c r="AZ485" s="9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45" t="s">
        <v>111</v>
      </c>
      <c r="B1" s="345" t="s">
        <v>112</v>
      </c>
      <c r="C1" s="345" t="s">
        <v>113</v>
      </c>
      <c r="D1" s="345"/>
      <c r="E1" s="345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spans="1:40" ht="15.75" x14ac:dyDescent="0.2">
      <c r="A2" s="345"/>
      <c r="B2" s="345"/>
      <c r="C2" s="78" t="s">
        <v>114</v>
      </c>
      <c r="D2" s="78" t="s">
        <v>115</v>
      </c>
      <c r="E2" s="78" t="s">
        <v>116</v>
      </c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spans="1:40" ht="15.75" x14ac:dyDescent="0.2">
      <c r="A3" s="79"/>
      <c r="B3" s="80"/>
      <c r="C3" s="80"/>
      <c r="D3" s="80"/>
      <c r="E3" s="81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spans="1:40" ht="15.75" x14ac:dyDescent="0.2">
      <c r="A4" s="82" t="s">
        <v>117</v>
      </c>
      <c r="B4" s="83" t="s">
        <v>114</v>
      </c>
      <c r="C4" s="84">
        <f>SUM(C5:C55)</f>
        <v>5784442</v>
      </c>
      <c r="D4" s="84">
        <f>SUM(D5:D55)</f>
        <v>2890950</v>
      </c>
      <c r="E4" s="84">
        <f>SUM(E5:E55)</f>
        <v>2893492</v>
      </c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spans="1:40" ht="15.75" x14ac:dyDescent="0.2">
      <c r="A5" s="85" t="s">
        <v>117</v>
      </c>
      <c r="B5" s="86" t="s">
        <v>118</v>
      </c>
      <c r="C5" s="87">
        <v>2974</v>
      </c>
      <c r="D5" s="87">
        <v>1442</v>
      </c>
      <c r="E5" s="88">
        <v>1532</v>
      </c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spans="1:40" ht="15.75" x14ac:dyDescent="0.2">
      <c r="A6" s="89" t="s">
        <v>117</v>
      </c>
      <c r="B6" s="90" t="s">
        <v>119</v>
      </c>
      <c r="C6" s="91">
        <v>3382</v>
      </c>
      <c r="D6" s="91">
        <v>1690</v>
      </c>
      <c r="E6" s="92">
        <v>1692</v>
      </c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spans="1:40" ht="15.75" x14ac:dyDescent="0.2">
      <c r="A7" s="85" t="s">
        <v>117</v>
      </c>
      <c r="B7" s="86" t="s">
        <v>120</v>
      </c>
      <c r="C7" s="87">
        <v>35289</v>
      </c>
      <c r="D7" s="87">
        <v>17829</v>
      </c>
      <c r="E7" s="88">
        <v>17460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spans="1:40" ht="15.75" x14ac:dyDescent="0.2">
      <c r="A8" s="89" t="s">
        <v>117</v>
      </c>
      <c r="B8" s="90" t="s">
        <v>121</v>
      </c>
      <c r="C8" s="91">
        <v>18030</v>
      </c>
      <c r="D8" s="91">
        <v>8852</v>
      </c>
      <c r="E8" s="92">
        <v>9178</v>
      </c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spans="1:40" ht="15.75" x14ac:dyDescent="0.2">
      <c r="A9" s="85" t="s">
        <v>117</v>
      </c>
      <c r="B9" s="86" t="s">
        <v>122</v>
      </c>
      <c r="C9" s="87">
        <v>656464</v>
      </c>
      <c r="D9" s="87">
        <v>331513</v>
      </c>
      <c r="E9" s="88">
        <v>324951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spans="1:40" ht="15.75" x14ac:dyDescent="0.2">
      <c r="A10" s="89" t="s">
        <v>117</v>
      </c>
      <c r="B10" s="90" t="s">
        <v>123</v>
      </c>
      <c r="C10" s="91">
        <v>14992</v>
      </c>
      <c r="D10" s="91">
        <v>7667</v>
      </c>
      <c r="E10" s="92">
        <v>7325</v>
      </c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spans="1:40" ht="15.75" x14ac:dyDescent="0.2">
      <c r="A11" s="85" t="s">
        <v>117</v>
      </c>
      <c r="B11" s="86" t="s">
        <v>124</v>
      </c>
      <c r="C11" s="87">
        <v>3661</v>
      </c>
      <c r="D11" s="87">
        <v>1824</v>
      </c>
      <c r="E11" s="88">
        <v>1837</v>
      </c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spans="1:40" ht="15.75" x14ac:dyDescent="0.2">
      <c r="A12" s="89" t="s">
        <v>117</v>
      </c>
      <c r="B12" s="90" t="s">
        <v>125</v>
      </c>
      <c r="C12" s="91">
        <v>122337</v>
      </c>
      <c r="D12" s="91">
        <v>62377</v>
      </c>
      <c r="E12" s="92">
        <v>59960</v>
      </c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spans="1:40" ht="15.75" x14ac:dyDescent="0.2">
      <c r="A13" s="85" t="s">
        <v>117</v>
      </c>
      <c r="B13" s="86" t="s">
        <v>126</v>
      </c>
      <c r="C13" s="87">
        <v>7340</v>
      </c>
      <c r="D13" s="87">
        <v>3707</v>
      </c>
      <c r="E13" s="88">
        <v>3633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spans="1:40" ht="15.75" x14ac:dyDescent="0.2">
      <c r="A14" s="89" t="s">
        <v>117</v>
      </c>
      <c r="B14" s="90" t="s">
        <v>127</v>
      </c>
      <c r="C14" s="91">
        <v>9930</v>
      </c>
      <c r="D14" s="91">
        <v>4961</v>
      </c>
      <c r="E14" s="92">
        <v>4969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spans="1:40" ht="15.75" x14ac:dyDescent="0.2">
      <c r="A15" s="85" t="s">
        <v>117</v>
      </c>
      <c r="B15" s="86" t="s">
        <v>128</v>
      </c>
      <c r="C15" s="87">
        <v>68747</v>
      </c>
      <c r="D15" s="87">
        <v>35206</v>
      </c>
      <c r="E15" s="88">
        <v>33541</v>
      </c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spans="1:40" ht="15.75" x14ac:dyDescent="0.2">
      <c r="A16" s="89" t="s">
        <v>117</v>
      </c>
      <c r="B16" s="90" t="s">
        <v>129</v>
      </c>
      <c r="C16" s="91">
        <v>36088</v>
      </c>
      <c r="D16" s="91">
        <v>18060</v>
      </c>
      <c r="E16" s="92">
        <v>18028</v>
      </c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spans="1:40" ht="15.75" x14ac:dyDescent="0.2">
      <c r="A17" s="85" t="s">
        <v>117</v>
      </c>
      <c r="B17" s="86" t="s">
        <v>130</v>
      </c>
      <c r="C17" s="87">
        <v>1360</v>
      </c>
      <c r="D17" s="87">
        <v>657</v>
      </c>
      <c r="E17" s="88">
        <v>703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spans="1:40" ht="15.75" x14ac:dyDescent="0.2">
      <c r="A18" s="89" t="s">
        <v>117</v>
      </c>
      <c r="B18" s="90" t="s">
        <v>131</v>
      </c>
      <c r="C18" s="91">
        <v>3256</v>
      </c>
      <c r="D18" s="91">
        <v>1672</v>
      </c>
      <c r="E18" s="92">
        <v>1584</v>
      </c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spans="1:40" ht="15.75" x14ac:dyDescent="0.2">
      <c r="A19" s="85" t="s">
        <v>117</v>
      </c>
      <c r="B19" s="86" t="s">
        <v>132</v>
      </c>
      <c r="C19" s="87">
        <v>104478</v>
      </c>
      <c r="D19" s="87">
        <v>52883</v>
      </c>
      <c r="E19" s="88">
        <v>51595</v>
      </c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spans="1:40" ht="15.75" x14ac:dyDescent="0.2">
      <c r="A20" s="89" t="s">
        <v>117</v>
      </c>
      <c r="B20" s="90" t="s">
        <v>133</v>
      </c>
      <c r="C20" s="91">
        <v>40903</v>
      </c>
      <c r="D20" s="91">
        <v>20444</v>
      </c>
      <c r="E20" s="92">
        <v>20459</v>
      </c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spans="1:40" ht="15.75" x14ac:dyDescent="0.2">
      <c r="A21" s="85" t="s">
        <v>117</v>
      </c>
      <c r="B21" s="86" t="s">
        <v>134</v>
      </c>
      <c r="C21" s="87">
        <v>397205</v>
      </c>
      <c r="D21" s="87">
        <v>200708</v>
      </c>
      <c r="E21" s="88">
        <v>196497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spans="1:40" ht="15.75" x14ac:dyDescent="0.2">
      <c r="A22" s="89" t="s">
        <v>117</v>
      </c>
      <c r="B22" s="90" t="s">
        <v>135</v>
      </c>
      <c r="C22" s="91">
        <v>5506</v>
      </c>
      <c r="D22" s="91">
        <v>2796</v>
      </c>
      <c r="E22" s="92">
        <v>2710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spans="1:40" ht="15.75" x14ac:dyDescent="0.2">
      <c r="A23" s="85" t="s">
        <v>117</v>
      </c>
      <c r="B23" s="86" t="s">
        <v>136</v>
      </c>
      <c r="C23" s="87">
        <v>481213</v>
      </c>
      <c r="D23" s="87">
        <v>242161</v>
      </c>
      <c r="E23" s="88">
        <v>239052</v>
      </c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spans="1:40" ht="15.75" x14ac:dyDescent="0.2">
      <c r="A24" s="89" t="s">
        <v>117</v>
      </c>
      <c r="B24" s="90" t="s">
        <v>137</v>
      </c>
      <c r="C24" s="91">
        <v>14109</v>
      </c>
      <c r="D24" s="91">
        <v>7115</v>
      </c>
      <c r="E24" s="92">
        <v>6994</v>
      </c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spans="1:40" ht="15.75" x14ac:dyDescent="0.2">
      <c r="A25" s="85" t="s">
        <v>117</v>
      </c>
      <c r="B25" s="86" t="s">
        <v>138</v>
      </c>
      <c r="C25" s="87">
        <v>1808</v>
      </c>
      <c r="D25" s="87">
        <v>890</v>
      </c>
      <c r="E25" s="88">
        <v>918</v>
      </c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spans="1:40" ht="15.75" x14ac:dyDescent="0.2">
      <c r="A26" s="89" t="s">
        <v>117</v>
      </c>
      <c r="B26" s="90" t="s">
        <v>139</v>
      </c>
      <c r="C26" s="91">
        <v>6282</v>
      </c>
      <c r="D26" s="91">
        <v>3224</v>
      </c>
      <c r="E26" s="92">
        <v>3058</v>
      </c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spans="1:40" ht="15.75" x14ac:dyDescent="0.2">
      <c r="A27" s="85" t="s">
        <v>117</v>
      </c>
      <c r="B27" s="86" t="s">
        <v>140</v>
      </c>
      <c r="C27" s="87">
        <v>102149</v>
      </c>
      <c r="D27" s="87">
        <v>51844</v>
      </c>
      <c r="E27" s="88">
        <v>50305</v>
      </c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spans="1:40" ht="15.75" x14ac:dyDescent="0.2">
      <c r="A28" s="89" t="s">
        <v>117</v>
      </c>
      <c r="B28" s="90" t="s">
        <v>141</v>
      </c>
      <c r="C28" s="91">
        <v>643143</v>
      </c>
      <c r="D28" s="91">
        <v>318993</v>
      </c>
      <c r="E28" s="92">
        <v>324150</v>
      </c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spans="1:40" ht="15.75" x14ac:dyDescent="0.2">
      <c r="A29" s="85" t="s">
        <v>117</v>
      </c>
      <c r="B29" s="86" t="s">
        <v>142</v>
      </c>
      <c r="C29" s="87">
        <v>16086</v>
      </c>
      <c r="D29" s="87">
        <v>8082</v>
      </c>
      <c r="E29" s="88">
        <v>8004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spans="1:40" ht="15.75" x14ac:dyDescent="0.2">
      <c r="A30" s="89" t="s">
        <v>117</v>
      </c>
      <c r="B30" s="90" t="s">
        <v>143</v>
      </c>
      <c r="C30" s="91">
        <v>1386</v>
      </c>
      <c r="D30" s="91">
        <v>724</v>
      </c>
      <c r="E30" s="92">
        <v>662</v>
      </c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spans="1:40" ht="15.75" x14ac:dyDescent="0.2">
      <c r="A31" s="85" t="s">
        <v>117</v>
      </c>
      <c r="B31" s="86" t="s">
        <v>144</v>
      </c>
      <c r="C31" s="87">
        <v>7026</v>
      </c>
      <c r="D31" s="87">
        <v>3480</v>
      </c>
      <c r="E31" s="88">
        <v>3546</v>
      </c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spans="1:40" ht="15.75" x14ac:dyDescent="0.2">
      <c r="A32" s="89" t="s">
        <v>117</v>
      </c>
      <c r="B32" s="90" t="s">
        <v>145</v>
      </c>
      <c r="C32" s="91">
        <v>3298</v>
      </c>
      <c r="D32" s="91">
        <v>1716</v>
      </c>
      <c r="E32" s="92">
        <v>1582</v>
      </c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spans="1:40" ht="15.75" x14ac:dyDescent="0.2">
      <c r="A33" s="85" t="s">
        <v>117</v>
      </c>
      <c r="B33" s="86" t="s">
        <v>146</v>
      </c>
      <c r="C33" s="87">
        <v>471523</v>
      </c>
      <c r="D33" s="87">
        <v>237717</v>
      </c>
      <c r="E33" s="88">
        <v>233806</v>
      </c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spans="1:40" ht="31.5" x14ac:dyDescent="0.2">
      <c r="A34" s="89" t="s">
        <v>117</v>
      </c>
      <c r="B34" s="90" t="s">
        <v>147</v>
      </c>
      <c r="C34" s="91">
        <v>5351</v>
      </c>
      <c r="D34" s="91">
        <v>2657</v>
      </c>
      <c r="E34" s="92">
        <v>2694</v>
      </c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spans="1:40" ht="15.75" x14ac:dyDescent="0.2">
      <c r="A35" s="85" t="s">
        <v>117</v>
      </c>
      <c r="B35" s="86" t="s">
        <v>148</v>
      </c>
      <c r="C35" s="87">
        <v>84666</v>
      </c>
      <c r="D35" s="87">
        <v>41878</v>
      </c>
      <c r="E35" s="88">
        <v>42788</v>
      </c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spans="1:40" ht="15.75" x14ac:dyDescent="0.2">
      <c r="A36" s="89" t="s">
        <v>117</v>
      </c>
      <c r="B36" s="90" t="s">
        <v>149</v>
      </c>
      <c r="C36" s="91">
        <v>1407</v>
      </c>
      <c r="D36" s="91">
        <v>699</v>
      </c>
      <c r="E36" s="92">
        <v>708</v>
      </c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spans="1:40" ht="15.75" x14ac:dyDescent="0.2">
      <c r="A37" s="85" t="s">
        <v>117</v>
      </c>
      <c r="B37" s="86" t="s">
        <v>150</v>
      </c>
      <c r="C37" s="87">
        <v>1959</v>
      </c>
      <c r="D37" s="87">
        <v>989</v>
      </c>
      <c r="E37" s="88">
        <v>970</v>
      </c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spans="1:40" ht="15.75" x14ac:dyDescent="0.2">
      <c r="A38" s="89" t="s">
        <v>117</v>
      </c>
      <c r="B38" s="90" t="s">
        <v>151</v>
      </c>
      <c r="C38" s="91">
        <v>5389</v>
      </c>
      <c r="D38" s="91">
        <v>2776</v>
      </c>
      <c r="E38" s="92">
        <v>2613</v>
      </c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spans="1:40" ht="15.75" x14ac:dyDescent="0.2">
      <c r="A39" s="85" t="s">
        <v>117</v>
      </c>
      <c r="B39" s="86" t="s">
        <v>152</v>
      </c>
      <c r="C39" s="87">
        <v>5119</v>
      </c>
      <c r="D39" s="87">
        <v>2639</v>
      </c>
      <c r="E39" s="88">
        <v>2480</v>
      </c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spans="1:40" ht="15.75" x14ac:dyDescent="0.2">
      <c r="A40" s="89" t="s">
        <v>117</v>
      </c>
      <c r="B40" s="90" t="s">
        <v>153</v>
      </c>
      <c r="C40" s="91">
        <v>1483</v>
      </c>
      <c r="D40" s="91">
        <v>764</v>
      </c>
      <c r="E40" s="92">
        <v>719</v>
      </c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spans="1:40" ht="15.75" x14ac:dyDescent="0.2">
      <c r="A41" s="85" t="s">
        <v>117</v>
      </c>
      <c r="B41" s="86" t="s">
        <v>154</v>
      </c>
      <c r="C41" s="87">
        <v>7652</v>
      </c>
      <c r="D41" s="87">
        <v>3795</v>
      </c>
      <c r="E41" s="88">
        <v>3857</v>
      </c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spans="1:40" ht="15.75" x14ac:dyDescent="0.2">
      <c r="A42" s="89" t="s">
        <v>117</v>
      </c>
      <c r="B42" s="90" t="s">
        <v>155</v>
      </c>
      <c r="C42" s="91">
        <v>6048</v>
      </c>
      <c r="D42" s="91">
        <v>3056</v>
      </c>
      <c r="E42" s="92">
        <v>2992</v>
      </c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spans="1:40" ht="15.75" x14ac:dyDescent="0.2">
      <c r="A43" s="85" t="s">
        <v>117</v>
      </c>
      <c r="B43" s="86" t="s">
        <v>156</v>
      </c>
      <c r="C43" s="87">
        <v>67428</v>
      </c>
      <c r="D43" s="87">
        <v>33569</v>
      </c>
      <c r="E43" s="88">
        <v>33859</v>
      </c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spans="1:40" ht="15.75" x14ac:dyDescent="0.2">
      <c r="A44" s="89" t="s">
        <v>117</v>
      </c>
      <c r="B44" s="90" t="s">
        <v>157</v>
      </c>
      <c r="C44" s="91">
        <v>1142994</v>
      </c>
      <c r="D44" s="91">
        <v>564805</v>
      </c>
      <c r="E44" s="92">
        <v>578189</v>
      </c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spans="1:40" ht="15.75" x14ac:dyDescent="0.2">
      <c r="A45" s="85" t="s">
        <v>117</v>
      </c>
      <c r="B45" s="86" t="s">
        <v>158</v>
      </c>
      <c r="C45" s="87">
        <v>906</v>
      </c>
      <c r="D45" s="87">
        <v>457</v>
      </c>
      <c r="E45" s="88">
        <v>449</v>
      </c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spans="1:40" ht="15.75" x14ac:dyDescent="0.2">
      <c r="A46" s="89" t="s">
        <v>117</v>
      </c>
      <c r="B46" s="90" t="s">
        <v>159</v>
      </c>
      <c r="C46" s="91">
        <v>147624</v>
      </c>
      <c r="D46" s="91">
        <v>76004</v>
      </c>
      <c r="E46" s="92">
        <v>71620</v>
      </c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spans="1:40" ht="15.75" x14ac:dyDescent="0.2">
      <c r="A47" s="85" t="s">
        <v>117</v>
      </c>
      <c r="B47" s="86" t="s">
        <v>160</v>
      </c>
      <c r="C47" s="87">
        <v>2377</v>
      </c>
      <c r="D47" s="87">
        <v>1230</v>
      </c>
      <c r="E47" s="88">
        <v>1147</v>
      </c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spans="1:40" ht="15.75" x14ac:dyDescent="0.2">
      <c r="A48" s="89" t="s">
        <v>117</v>
      </c>
      <c r="B48" s="90" t="s">
        <v>161</v>
      </c>
      <c r="C48" s="91">
        <v>34709</v>
      </c>
      <c r="D48" s="91">
        <v>17035</v>
      </c>
      <c r="E48" s="92">
        <v>17674</v>
      </c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spans="1:40" ht="15.75" x14ac:dyDescent="0.2">
      <c r="A49" s="85" t="s">
        <v>117</v>
      </c>
      <c r="B49" s="86" t="s">
        <v>162</v>
      </c>
      <c r="C49" s="87">
        <v>86766</v>
      </c>
      <c r="D49" s="87">
        <v>44135</v>
      </c>
      <c r="E49" s="88">
        <v>42631</v>
      </c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spans="1:40" ht="31.5" x14ac:dyDescent="0.2">
      <c r="A50" s="89" t="s">
        <v>117</v>
      </c>
      <c r="B50" s="90" t="s">
        <v>163</v>
      </c>
      <c r="C50" s="91">
        <v>412199</v>
      </c>
      <c r="D50" s="91">
        <v>202958</v>
      </c>
      <c r="E50" s="92">
        <v>209241</v>
      </c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spans="1:40" ht="31.5" x14ac:dyDescent="0.2">
      <c r="A51" s="85" t="s">
        <v>117</v>
      </c>
      <c r="B51" s="86" t="s">
        <v>164</v>
      </c>
      <c r="C51" s="87">
        <v>132169</v>
      </c>
      <c r="D51" s="87">
        <v>62586</v>
      </c>
      <c r="E51" s="88">
        <v>69583</v>
      </c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spans="1:40" ht="15.75" x14ac:dyDescent="0.2">
      <c r="A52" s="89" t="s">
        <v>117</v>
      </c>
      <c r="B52" s="90" t="s">
        <v>165</v>
      </c>
      <c r="C52" s="91">
        <v>306322</v>
      </c>
      <c r="D52" s="91">
        <v>152617</v>
      </c>
      <c r="E52" s="92">
        <v>153705</v>
      </c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spans="1:40" ht="15.75" x14ac:dyDescent="0.2">
      <c r="A53" s="85" t="s">
        <v>117</v>
      </c>
      <c r="B53" s="86" t="s">
        <v>166</v>
      </c>
      <c r="C53" s="87">
        <v>46784</v>
      </c>
      <c r="D53" s="87">
        <v>23460</v>
      </c>
      <c r="E53" s="88">
        <v>23324</v>
      </c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spans="1:40" ht="15.75" x14ac:dyDescent="0.2">
      <c r="A54" s="89" t="s">
        <v>117</v>
      </c>
      <c r="B54" s="90" t="s">
        <v>167</v>
      </c>
      <c r="C54" s="91">
        <v>1552</v>
      </c>
      <c r="D54" s="91">
        <v>820</v>
      </c>
      <c r="E54" s="92">
        <v>732</v>
      </c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</row>
    <row r="55" spans="1:40" ht="15.75" x14ac:dyDescent="0.2">
      <c r="A55" s="93" t="s">
        <v>117</v>
      </c>
      <c r="B55" s="94" t="s">
        <v>168</v>
      </c>
      <c r="C55" s="95">
        <v>3573</v>
      </c>
      <c r="D55" s="95">
        <v>1787</v>
      </c>
      <c r="E55" s="96">
        <v>1786</v>
      </c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</row>
    <row r="56" spans="1:40" x14ac:dyDescent="0.2">
      <c r="A56" s="97" t="s">
        <v>169</v>
      </c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</row>
    <row r="57" spans="1:40" x14ac:dyDescent="0.2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</row>
    <row r="58" spans="1:40" x14ac:dyDescent="0.2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</row>
    <row r="59" spans="1:40" x14ac:dyDescent="0.2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</row>
    <row r="60" spans="1:40" x14ac:dyDescent="0.2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</row>
    <row r="61" spans="1:40" x14ac:dyDescent="0.2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</row>
    <row r="62" spans="1:40" x14ac:dyDescent="0.2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</row>
    <row r="63" spans="1:40" x14ac:dyDescent="0.2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</row>
    <row r="64" spans="1:40" x14ac:dyDescent="0.2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</row>
    <row r="65" spans="1:40" x14ac:dyDescent="0.2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</row>
    <row r="66" spans="1:40" x14ac:dyDescent="0.2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</row>
    <row r="67" spans="1:40" x14ac:dyDescent="0.2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</row>
    <row r="68" spans="1:40" x14ac:dyDescent="0.2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</row>
    <row r="69" spans="1:40" x14ac:dyDescent="0.2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</row>
    <row r="70" spans="1:40" x14ac:dyDescent="0.2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</row>
    <row r="71" spans="1:40" x14ac:dyDescent="0.2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</row>
    <row r="72" spans="1:40" x14ac:dyDescent="0.2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</row>
    <row r="73" spans="1:40" x14ac:dyDescent="0.2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</row>
    <row r="74" spans="1:40" x14ac:dyDescent="0.2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</row>
    <row r="75" spans="1:40" x14ac:dyDescent="0.2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</row>
    <row r="76" spans="1:40" x14ac:dyDescent="0.2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</row>
    <row r="77" spans="1:40" x14ac:dyDescent="0.2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</row>
    <row r="78" spans="1:40" x14ac:dyDescent="0.2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</row>
    <row r="79" spans="1:40" x14ac:dyDescent="0.2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</row>
    <row r="80" spans="1:40" x14ac:dyDescent="0.2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</row>
    <row r="81" spans="1:40" x14ac:dyDescent="0.2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</row>
    <row r="82" spans="1:40" x14ac:dyDescent="0.2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</row>
    <row r="83" spans="1:40" x14ac:dyDescent="0.2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</row>
    <row r="84" spans="1:40" x14ac:dyDescent="0.2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</row>
    <row r="85" spans="1:40" x14ac:dyDescent="0.2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</row>
    <row r="86" spans="1:40" x14ac:dyDescent="0.2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</row>
    <row r="87" spans="1:40" x14ac:dyDescent="0.2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</row>
    <row r="88" spans="1:40" x14ac:dyDescent="0.2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</row>
    <row r="89" spans="1:40" x14ac:dyDescent="0.2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</row>
    <row r="90" spans="1:40" x14ac:dyDescent="0.2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</row>
    <row r="91" spans="1:40" x14ac:dyDescent="0.2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</row>
    <row r="92" spans="1:40" x14ac:dyDescent="0.2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</row>
    <row r="93" spans="1:40" x14ac:dyDescent="0.2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</row>
    <row r="94" spans="1:40" x14ac:dyDescent="0.2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</row>
    <row r="95" spans="1:40" x14ac:dyDescent="0.2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</row>
    <row r="96" spans="1:40" x14ac:dyDescent="0.2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</row>
    <row r="97" spans="1:40" x14ac:dyDescent="0.2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</row>
    <row r="98" spans="1:40" x14ac:dyDescent="0.2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</row>
    <row r="99" spans="1:40" x14ac:dyDescent="0.2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</row>
    <row r="100" spans="1:40" x14ac:dyDescent="0.2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</row>
    <row r="101" spans="1:40" x14ac:dyDescent="0.2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</row>
    <row r="102" spans="1:40" x14ac:dyDescent="0.2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</row>
    <row r="103" spans="1:40" x14ac:dyDescent="0.2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</row>
    <row r="104" spans="1:40" x14ac:dyDescent="0.2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</row>
    <row r="105" spans="1:40" x14ac:dyDescent="0.2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</row>
    <row r="106" spans="1:40" x14ac:dyDescent="0.2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</row>
    <row r="107" spans="1:40" x14ac:dyDescent="0.2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</row>
    <row r="108" spans="1:40" x14ac:dyDescent="0.2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</row>
    <row r="109" spans="1:40" x14ac:dyDescent="0.2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</row>
    <row r="110" spans="1:40" x14ac:dyDescent="0.2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</row>
    <row r="111" spans="1:40" x14ac:dyDescent="0.2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</row>
    <row r="112" spans="1:40" x14ac:dyDescent="0.2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</row>
    <row r="113" spans="1:40" x14ac:dyDescent="0.2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</row>
    <row r="114" spans="1:40" x14ac:dyDescent="0.2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</row>
    <row r="115" spans="1:40" x14ac:dyDescent="0.2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</row>
    <row r="116" spans="1:40" x14ac:dyDescent="0.2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</row>
    <row r="117" spans="1:40" x14ac:dyDescent="0.2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</row>
    <row r="118" spans="1:40" x14ac:dyDescent="0.2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</row>
    <row r="119" spans="1:40" x14ac:dyDescent="0.2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</row>
    <row r="120" spans="1:40" x14ac:dyDescent="0.2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</row>
    <row r="121" spans="1:40" x14ac:dyDescent="0.2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</row>
    <row r="122" spans="1:40" x14ac:dyDescent="0.2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</row>
    <row r="123" spans="1:40" x14ac:dyDescent="0.2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</row>
    <row r="124" spans="1:40" x14ac:dyDescent="0.2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</row>
    <row r="125" spans="1:40" x14ac:dyDescent="0.2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</row>
    <row r="126" spans="1:40" x14ac:dyDescent="0.2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</row>
    <row r="127" spans="1:40" x14ac:dyDescent="0.2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</row>
    <row r="128" spans="1:40" x14ac:dyDescent="0.2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</row>
    <row r="129" spans="1:40" x14ac:dyDescent="0.2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</row>
    <row r="130" spans="1:40" x14ac:dyDescent="0.2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</row>
    <row r="131" spans="1:40" x14ac:dyDescent="0.2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</row>
    <row r="132" spans="1:40" x14ac:dyDescent="0.2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</row>
    <row r="133" spans="1:40" x14ac:dyDescent="0.2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</row>
    <row r="134" spans="1:40" x14ac:dyDescent="0.2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</row>
    <row r="135" spans="1:40" x14ac:dyDescent="0.2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</row>
    <row r="136" spans="1:40" x14ac:dyDescent="0.2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</row>
    <row r="137" spans="1:40" x14ac:dyDescent="0.2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</row>
    <row r="138" spans="1:40" x14ac:dyDescent="0.2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</row>
    <row r="139" spans="1:40" x14ac:dyDescent="0.2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</row>
    <row r="140" spans="1:40" x14ac:dyDescent="0.2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</row>
    <row r="141" spans="1:40" x14ac:dyDescent="0.2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</row>
    <row r="142" spans="1:40" x14ac:dyDescent="0.2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</row>
    <row r="143" spans="1:40" x14ac:dyDescent="0.2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</row>
    <row r="144" spans="1:40" x14ac:dyDescent="0.2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</row>
    <row r="145" spans="1:40" x14ac:dyDescent="0.2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</row>
    <row r="146" spans="1:40" x14ac:dyDescent="0.2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</row>
    <row r="147" spans="1:40" x14ac:dyDescent="0.2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</row>
    <row r="148" spans="1:40" x14ac:dyDescent="0.2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</row>
    <row r="149" spans="1:40" x14ac:dyDescent="0.2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</row>
    <row r="150" spans="1:40" x14ac:dyDescent="0.2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</row>
    <row r="151" spans="1:40" x14ac:dyDescent="0.2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</row>
    <row r="152" spans="1:40" x14ac:dyDescent="0.2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</row>
    <row r="153" spans="1:40" x14ac:dyDescent="0.2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</row>
    <row r="154" spans="1:40" x14ac:dyDescent="0.2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</row>
    <row r="155" spans="1:40" x14ac:dyDescent="0.2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</row>
    <row r="156" spans="1:40" x14ac:dyDescent="0.2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</row>
    <row r="157" spans="1:40" x14ac:dyDescent="0.2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</row>
    <row r="158" spans="1:40" x14ac:dyDescent="0.2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</row>
    <row r="159" spans="1:40" x14ac:dyDescent="0.2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</row>
    <row r="160" spans="1:40" x14ac:dyDescent="0.2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</row>
    <row r="161" spans="1:40" x14ac:dyDescent="0.2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</row>
    <row r="162" spans="1:40" x14ac:dyDescent="0.2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</row>
    <row r="163" spans="1:40" x14ac:dyDescent="0.2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</row>
    <row r="164" spans="1:40" x14ac:dyDescent="0.2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</row>
    <row r="165" spans="1:40" x14ac:dyDescent="0.2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</row>
    <row r="166" spans="1:40" x14ac:dyDescent="0.2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</row>
    <row r="167" spans="1:40" x14ac:dyDescent="0.2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</row>
    <row r="168" spans="1:40" x14ac:dyDescent="0.2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</row>
    <row r="169" spans="1:40" x14ac:dyDescent="0.2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</row>
    <row r="170" spans="1:40" x14ac:dyDescent="0.2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</row>
    <row r="171" spans="1:40" x14ac:dyDescent="0.2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</row>
    <row r="172" spans="1:40" x14ac:dyDescent="0.2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</row>
    <row r="173" spans="1:40" x14ac:dyDescent="0.2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</row>
    <row r="174" spans="1:40" x14ac:dyDescent="0.2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</row>
    <row r="175" spans="1:40" x14ac:dyDescent="0.2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</row>
    <row r="176" spans="1:40" x14ac:dyDescent="0.2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</row>
    <row r="177" spans="1:40" x14ac:dyDescent="0.2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</row>
    <row r="178" spans="1:40" x14ac:dyDescent="0.2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</row>
    <row r="179" spans="1:40" x14ac:dyDescent="0.2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</row>
    <row r="180" spans="1:40" x14ac:dyDescent="0.2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</row>
    <row r="181" spans="1:40" x14ac:dyDescent="0.2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</row>
    <row r="182" spans="1:40" x14ac:dyDescent="0.2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</row>
    <row r="183" spans="1:40" x14ac:dyDescent="0.2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</row>
    <row r="184" spans="1:40" x14ac:dyDescent="0.2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</row>
    <row r="185" spans="1:40" x14ac:dyDescent="0.2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</row>
    <row r="186" spans="1:40" x14ac:dyDescent="0.2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</row>
    <row r="187" spans="1:40" x14ac:dyDescent="0.2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</row>
    <row r="188" spans="1:40" x14ac:dyDescent="0.2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</row>
    <row r="189" spans="1:40" x14ac:dyDescent="0.2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</row>
    <row r="190" spans="1:40" x14ac:dyDescent="0.2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</row>
    <row r="191" spans="1:40" x14ac:dyDescent="0.2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</row>
    <row r="192" spans="1:40" x14ac:dyDescent="0.2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</row>
    <row r="193" spans="1:40" x14ac:dyDescent="0.2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</row>
    <row r="194" spans="1:40" x14ac:dyDescent="0.2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</row>
    <row r="195" spans="1:40" x14ac:dyDescent="0.2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</row>
    <row r="196" spans="1:40" x14ac:dyDescent="0.2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</row>
    <row r="197" spans="1:40" x14ac:dyDescent="0.2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</row>
    <row r="198" spans="1:40" x14ac:dyDescent="0.2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</row>
    <row r="199" spans="1:40" x14ac:dyDescent="0.2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</row>
    <row r="200" spans="1:40" x14ac:dyDescent="0.2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</row>
    <row r="201" spans="1:40" x14ac:dyDescent="0.2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</row>
    <row r="202" spans="1:40" x14ac:dyDescent="0.2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</row>
    <row r="203" spans="1:40" x14ac:dyDescent="0.2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</row>
    <row r="204" spans="1:40" x14ac:dyDescent="0.2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</row>
    <row r="205" spans="1:40" x14ac:dyDescent="0.2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</row>
    <row r="206" spans="1:40" x14ac:dyDescent="0.2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</row>
    <row r="207" spans="1:40" x14ac:dyDescent="0.2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</row>
    <row r="208" spans="1:40" x14ac:dyDescent="0.2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</row>
    <row r="209" spans="1:40" x14ac:dyDescent="0.2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</row>
    <row r="210" spans="1:40" x14ac:dyDescent="0.2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</row>
    <row r="211" spans="1:40" x14ac:dyDescent="0.2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</row>
    <row r="212" spans="1:40" x14ac:dyDescent="0.2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</row>
    <row r="213" spans="1:40" x14ac:dyDescent="0.2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</row>
    <row r="214" spans="1:40" x14ac:dyDescent="0.2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</row>
    <row r="215" spans="1:40" x14ac:dyDescent="0.2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</row>
    <row r="216" spans="1:40" x14ac:dyDescent="0.2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</row>
    <row r="217" spans="1:40" x14ac:dyDescent="0.2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</row>
    <row r="218" spans="1:40" x14ac:dyDescent="0.2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</row>
    <row r="219" spans="1:40" x14ac:dyDescent="0.2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</row>
    <row r="220" spans="1:40" x14ac:dyDescent="0.2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</row>
    <row r="221" spans="1:40" x14ac:dyDescent="0.2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</row>
    <row r="222" spans="1:40" x14ac:dyDescent="0.2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</row>
    <row r="223" spans="1:40" x14ac:dyDescent="0.2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</row>
    <row r="224" spans="1:40" x14ac:dyDescent="0.2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</row>
    <row r="225" spans="1:40" x14ac:dyDescent="0.2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</row>
    <row r="226" spans="1:40" x14ac:dyDescent="0.2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</row>
    <row r="227" spans="1:40" x14ac:dyDescent="0.2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</row>
    <row r="228" spans="1:40" x14ac:dyDescent="0.2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</row>
    <row r="229" spans="1:40" x14ac:dyDescent="0.2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</row>
    <row r="230" spans="1:40" x14ac:dyDescent="0.2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</row>
    <row r="231" spans="1:40" x14ac:dyDescent="0.2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</row>
    <row r="232" spans="1:40" x14ac:dyDescent="0.2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</row>
    <row r="233" spans="1:40" x14ac:dyDescent="0.2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</row>
    <row r="234" spans="1:40" x14ac:dyDescent="0.2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</row>
    <row r="235" spans="1:40" x14ac:dyDescent="0.2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</row>
    <row r="236" spans="1:40" x14ac:dyDescent="0.2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</row>
    <row r="237" spans="1:40" x14ac:dyDescent="0.2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</row>
    <row r="238" spans="1:40" x14ac:dyDescent="0.2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</row>
    <row r="239" spans="1:40" x14ac:dyDescent="0.2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</row>
    <row r="240" spans="1:40" x14ac:dyDescent="0.2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</row>
    <row r="241" spans="1:40" x14ac:dyDescent="0.2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</row>
    <row r="242" spans="1:40" x14ac:dyDescent="0.2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</row>
    <row r="243" spans="1:40" x14ac:dyDescent="0.2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</row>
    <row r="244" spans="1:40" x14ac:dyDescent="0.2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</row>
    <row r="245" spans="1:40" x14ac:dyDescent="0.2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</row>
    <row r="246" spans="1:40" x14ac:dyDescent="0.2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</row>
    <row r="247" spans="1:40" x14ac:dyDescent="0.2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</row>
    <row r="248" spans="1:40" x14ac:dyDescent="0.2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</row>
    <row r="249" spans="1:40" x14ac:dyDescent="0.2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</row>
    <row r="250" spans="1:40" x14ac:dyDescent="0.2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</row>
    <row r="251" spans="1:40" x14ac:dyDescent="0.2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</row>
    <row r="252" spans="1:40" x14ac:dyDescent="0.2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</row>
    <row r="253" spans="1:40" x14ac:dyDescent="0.2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</row>
    <row r="254" spans="1:40" x14ac:dyDescent="0.2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</row>
    <row r="255" spans="1:40" x14ac:dyDescent="0.2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</row>
    <row r="256" spans="1:40" x14ac:dyDescent="0.2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</row>
    <row r="257" spans="1:40" x14ac:dyDescent="0.2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</row>
    <row r="258" spans="1:40" x14ac:dyDescent="0.2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</row>
    <row r="259" spans="1:40" x14ac:dyDescent="0.2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</row>
    <row r="260" spans="1:40" x14ac:dyDescent="0.2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</row>
    <row r="261" spans="1:40" x14ac:dyDescent="0.2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</row>
    <row r="262" spans="1:40" x14ac:dyDescent="0.2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</row>
    <row r="263" spans="1:40" x14ac:dyDescent="0.2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</row>
    <row r="264" spans="1:40" x14ac:dyDescent="0.2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</row>
    <row r="265" spans="1:40" x14ac:dyDescent="0.2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</row>
    <row r="266" spans="1:40" x14ac:dyDescent="0.2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</row>
    <row r="267" spans="1:40" x14ac:dyDescent="0.2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</row>
    <row r="268" spans="1:40" x14ac:dyDescent="0.2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</row>
    <row r="269" spans="1:40" x14ac:dyDescent="0.2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</row>
    <row r="270" spans="1:40" x14ac:dyDescent="0.2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</row>
    <row r="271" spans="1:40" x14ac:dyDescent="0.2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</row>
    <row r="272" spans="1:40" x14ac:dyDescent="0.2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</row>
    <row r="273" spans="1:40" x14ac:dyDescent="0.2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</row>
    <row r="274" spans="1:40" x14ac:dyDescent="0.2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</row>
    <row r="275" spans="1:40" x14ac:dyDescent="0.2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</row>
    <row r="276" spans="1:40" x14ac:dyDescent="0.2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</row>
    <row r="277" spans="1:40" x14ac:dyDescent="0.2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</row>
    <row r="278" spans="1:40" x14ac:dyDescent="0.2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</row>
    <row r="279" spans="1:40" x14ac:dyDescent="0.2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</row>
    <row r="280" spans="1:40" x14ac:dyDescent="0.2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</row>
    <row r="281" spans="1:40" x14ac:dyDescent="0.2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</row>
    <row r="282" spans="1:40" x14ac:dyDescent="0.2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</row>
    <row r="283" spans="1:40" x14ac:dyDescent="0.2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</row>
    <row r="284" spans="1:40" x14ac:dyDescent="0.2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</row>
    <row r="285" spans="1:40" x14ac:dyDescent="0.2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</row>
    <row r="286" spans="1:40" x14ac:dyDescent="0.2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</row>
    <row r="287" spans="1:40" x14ac:dyDescent="0.2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</row>
    <row r="288" spans="1:40" x14ac:dyDescent="0.2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</row>
    <row r="289" spans="1:40" x14ac:dyDescent="0.2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</row>
    <row r="290" spans="1:40" x14ac:dyDescent="0.2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</row>
    <row r="291" spans="1:40" x14ac:dyDescent="0.2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</row>
    <row r="292" spans="1:40" x14ac:dyDescent="0.2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</row>
    <row r="293" spans="1:40" x14ac:dyDescent="0.2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</row>
    <row r="294" spans="1:40" x14ac:dyDescent="0.2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</row>
    <row r="295" spans="1:40" x14ac:dyDescent="0.2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</row>
    <row r="296" spans="1:40" x14ac:dyDescent="0.2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</row>
    <row r="297" spans="1:40" x14ac:dyDescent="0.2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</row>
    <row r="298" spans="1:40" x14ac:dyDescent="0.2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</row>
    <row r="299" spans="1:40" x14ac:dyDescent="0.2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</row>
    <row r="300" spans="1:40" x14ac:dyDescent="0.2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</row>
    <row r="301" spans="1:40" x14ac:dyDescent="0.2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</row>
    <row r="302" spans="1:40" x14ac:dyDescent="0.2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</row>
    <row r="303" spans="1:40" x14ac:dyDescent="0.2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</row>
    <row r="304" spans="1:40" x14ac:dyDescent="0.2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</row>
    <row r="305" spans="1:40" x14ac:dyDescent="0.2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</row>
    <row r="306" spans="1:40" x14ac:dyDescent="0.2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</row>
    <row r="307" spans="1:40" x14ac:dyDescent="0.2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</row>
    <row r="308" spans="1:40" x14ac:dyDescent="0.2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</row>
    <row r="309" spans="1:40" x14ac:dyDescent="0.2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</row>
    <row r="310" spans="1:40" x14ac:dyDescent="0.2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</row>
    <row r="311" spans="1:40" x14ac:dyDescent="0.2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</row>
    <row r="312" spans="1:40" x14ac:dyDescent="0.2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</row>
    <row r="313" spans="1:40" x14ac:dyDescent="0.2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</row>
    <row r="314" spans="1:40" x14ac:dyDescent="0.2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</row>
    <row r="315" spans="1:40" x14ac:dyDescent="0.2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</row>
    <row r="316" spans="1:40" x14ac:dyDescent="0.2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</row>
    <row r="317" spans="1:40" x14ac:dyDescent="0.2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</row>
    <row r="318" spans="1:40" x14ac:dyDescent="0.2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</row>
    <row r="319" spans="1:40" x14ac:dyDescent="0.2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</row>
    <row r="320" spans="1:40" x14ac:dyDescent="0.2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</row>
    <row r="321" spans="1:40" x14ac:dyDescent="0.2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</row>
    <row r="322" spans="1:40" x14ac:dyDescent="0.2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</row>
    <row r="323" spans="1:40" x14ac:dyDescent="0.2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</row>
    <row r="324" spans="1:40" x14ac:dyDescent="0.2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</row>
    <row r="325" spans="1:40" x14ac:dyDescent="0.2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</row>
    <row r="326" spans="1:40" x14ac:dyDescent="0.2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</row>
    <row r="327" spans="1:40" x14ac:dyDescent="0.2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</row>
    <row r="328" spans="1:40" x14ac:dyDescent="0.2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</row>
    <row r="329" spans="1:40" x14ac:dyDescent="0.2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</row>
    <row r="330" spans="1:40" x14ac:dyDescent="0.2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</row>
    <row r="331" spans="1:40" x14ac:dyDescent="0.2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</row>
    <row r="332" spans="1:40" x14ac:dyDescent="0.2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</row>
    <row r="333" spans="1:40" x14ac:dyDescent="0.2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</row>
    <row r="334" spans="1:40" x14ac:dyDescent="0.2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</row>
    <row r="335" spans="1:40" x14ac:dyDescent="0.2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</row>
    <row r="336" spans="1:40" x14ac:dyDescent="0.2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</row>
    <row r="337" spans="1:40" x14ac:dyDescent="0.2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</row>
    <row r="338" spans="1:40" x14ac:dyDescent="0.2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</row>
    <row r="339" spans="1:40" x14ac:dyDescent="0.2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</row>
    <row r="340" spans="1:40" x14ac:dyDescent="0.2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</row>
    <row r="341" spans="1:40" x14ac:dyDescent="0.2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</row>
    <row r="342" spans="1:40" x14ac:dyDescent="0.2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</row>
    <row r="343" spans="1:40" x14ac:dyDescent="0.2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</row>
    <row r="344" spans="1:40" x14ac:dyDescent="0.2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</row>
    <row r="345" spans="1:40" x14ac:dyDescent="0.2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</row>
    <row r="346" spans="1:40" x14ac:dyDescent="0.2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</row>
    <row r="347" spans="1:40" x14ac:dyDescent="0.2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</row>
    <row r="348" spans="1:40" x14ac:dyDescent="0.2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</row>
    <row r="349" spans="1:40" x14ac:dyDescent="0.2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</row>
    <row r="350" spans="1:40" x14ac:dyDescent="0.2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</row>
    <row r="351" spans="1:40" x14ac:dyDescent="0.2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</row>
    <row r="352" spans="1:40" x14ac:dyDescent="0.2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</row>
    <row r="353" spans="1:40" x14ac:dyDescent="0.2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</row>
    <row r="354" spans="1:40" x14ac:dyDescent="0.2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</row>
    <row r="355" spans="1:40" x14ac:dyDescent="0.2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</row>
    <row r="356" spans="1:40" x14ac:dyDescent="0.2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</row>
    <row r="357" spans="1:40" x14ac:dyDescent="0.2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</row>
    <row r="358" spans="1:40" x14ac:dyDescent="0.2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</row>
    <row r="359" spans="1:40" x14ac:dyDescent="0.2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</row>
    <row r="360" spans="1:40" x14ac:dyDescent="0.2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</row>
    <row r="361" spans="1:40" x14ac:dyDescent="0.2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</row>
    <row r="362" spans="1:40" x14ac:dyDescent="0.2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</row>
    <row r="363" spans="1:40" x14ac:dyDescent="0.2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</row>
    <row r="364" spans="1:40" x14ac:dyDescent="0.2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</row>
    <row r="365" spans="1:40" x14ac:dyDescent="0.2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</row>
    <row r="366" spans="1:40" x14ac:dyDescent="0.2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</row>
    <row r="367" spans="1:40" x14ac:dyDescent="0.2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</row>
    <row r="368" spans="1:40" x14ac:dyDescent="0.2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</row>
    <row r="369" spans="1:40" x14ac:dyDescent="0.2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</row>
    <row r="370" spans="1:40" x14ac:dyDescent="0.2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</row>
    <row r="371" spans="1:40" x14ac:dyDescent="0.2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</row>
    <row r="372" spans="1:40" x14ac:dyDescent="0.2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</row>
    <row r="373" spans="1:40" x14ac:dyDescent="0.2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47" t="s">
        <v>2</v>
      </c>
      <c r="D3" s="347"/>
      <c r="E3" s="347"/>
      <c r="F3" s="347"/>
      <c r="G3" s="347"/>
      <c r="H3" s="346" t="s">
        <v>0</v>
      </c>
      <c r="I3" s="346"/>
      <c r="J3" s="346"/>
      <c r="K3" s="346"/>
      <c r="L3" s="346"/>
      <c r="M3" s="346"/>
      <c r="N3" s="346"/>
      <c r="O3" s="346" t="s">
        <v>1</v>
      </c>
      <c r="P3" s="346"/>
      <c r="Q3" s="346"/>
      <c r="R3" s="346"/>
      <c r="S3" s="346"/>
      <c r="T3" s="346"/>
      <c r="U3" s="346"/>
      <c r="V3" s="346"/>
      <c r="W3" s="301"/>
      <c r="X3" s="346"/>
      <c r="Y3" s="346"/>
      <c r="Z3" s="302" t="s">
        <v>1</v>
      </c>
      <c r="AB3" s="347" t="s">
        <v>260</v>
      </c>
      <c r="AC3" s="347"/>
      <c r="AD3" s="347"/>
      <c r="AE3" s="347"/>
      <c r="AF3" s="347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261</v>
      </c>
      <c r="F4" s="9" t="s">
        <v>262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7" t="s">
        <v>263</v>
      </c>
      <c r="P4" s="207" t="s">
        <v>264</v>
      </c>
      <c r="Q4" s="207" t="s">
        <v>265</v>
      </c>
      <c r="R4" s="5" t="s">
        <v>266</v>
      </c>
      <c r="S4" s="303" t="s">
        <v>267</v>
      </c>
      <c r="T4" s="303" t="s">
        <v>268</v>
      </c>
      <c r="U4" s="5" t="s">
        <v>269</v>
      </c>
      <c r="V4" s="207" t="s">
        <v>270</v>
      </c>
      <c r="W4" s="304" t="s">
        <v>271</v>
      </c>
      <c r="X4" s="303" t="s">
        <v>272</v>
      </c>
      <c r="Y4" s="5" t="s">
        <v>13</v>
      </c>
      <c r="Z4" s="305" t="s">
        <v>8</v>
      </c>
      <c r="AB4" s="11" t="s">
        <v>14</v>
      </c>
      <c r="AC4" s="11" t="s">
        <v>12</v>
      </c>
      <c r="AD4" s="11" t="s">
        <v>13</v>
      </c>
      <c r="AE4" s="11" t="s">
        <v>273</v>
      </c>
      <c r="AF4" s="11" t="s">
        <v>16</v>
      </c>
    </row>
    <row r="5" spans="1:32" s="12" customFormat="1" ht="22.5" x14ac:dyDescent="0.2">
      <c r="B5" s="298"/>
      <c r="C5" s="306" t="s">
        <v>274</v>
      </c>
      <c r="D5" s="299" t="s">
        <v>275</v>
      </c>
      <c r="E5" s="299" t="s">
        <v>26</v>
      </c>
      <c r="F5" s="299" t="s">
        <v>27</v>
      </c>
      <c r="G5" s="307" t="s">
        <v>28</v>
      </c>
      <c r="H5" s="298" t="s">
        <v>18</v>
      </c>
      <c r="I5" s="299" t="s">
        <v>19</v>
      </c>
      <c r="J5" s="308" t="s">
        <v>20</v>
      </c>
      <c r="K5" s="297" t="s">
        <v>21</v>
      </c>
      <c r="L5" s="299" t="s">
        <v>22</v>
      </c>
      <c r="M5" s="308" t="s">
        <v>23</v>
      </c>
      <c r="N5" s="309" t="s">
        <v>24</v>
      </c>
      <c r="O5" s="297" t="s">
        <v>258</v>
      </c>
      <c r="P5" s="297" t="s">
        <v>259</v>
      </c>
      <c r="Q5" s="297" t="s">
        <v>239</v>
      </c>
      <c r="R5" s="297" t="s">
        <v>249</v>
      </c>
      <c r="S5" s="298" t="s">
        <v>250</v>
      </c>
      <c r="T5" s="298" t="s">
        <v>251</v>
      </c>
      <c r="U5" s="297" t="s">
        <v>252</v>
      </c>
      <c r="V5" s="297" t="s">
        <v>253</v>
      </c>
      <c r="W5" s="297" t="s">
        <v>254</v>
      </c>
      <c r="X5" s="297" t="s">
        <v>255</v>
      </c>
      <c r="Y5" s="299" t="s">
        <v>256</v>
      </c>
      <c r="Z5" s="300" t="s">
        <v>257</v>
      </c>
      <c r="AA5" s="310"/>
      <c r="AB5" s="297">
        <f>+AE5*0.5</f>
        <v>428748291.0465607</v>
      </c>
      <c r="AC5" s="297">
        <f>+AE5*0.25</f>
        <v>214374145.52328035</v>
      </c>
      <c r="AD5" s="297">
        <f>+AE5*0.25</f>
        <v>214374145.52328035</v>
      </c>
      <c r="AE5" s="297">
        <v>857496582.09312141</v>
      </c>
    </row>
    <row r="6" spans="1:32" s="13" customFormat="1" ht="23.25" customHeight="1" thickBot="1" x14ac:dyDescent="0.25">
      <c r="B6" s="311"/>
      <c r="C6" s="312"/>
      <c r="D6" s="312"/>
      <c r="E6" s="312"/>
      <c r="F6" s="312"/>
      <c r="G6" s="313"/>
      <c r="H6" s="311"/>
      <c r="I6" s="312"/>
      <c r="J6" s="314"/>
      <c r="K6" s="312"/>
      <c r="L6" s="312"/>
      <c r="M6" s="314"/>
      <c r="N6" s="315"/>
      <c r="O6" s="316"/>
      <c r="P6" s="316"/>
      <c r="Q6" s="316"/>
      <c r="R6" s="316"/>
      <c r="S6" s="317"/>
      <c r="T6" s="317"/>
      <c r="U6" s="316"/>
      <c r="V6" s="316"/>
      <c r="W6" s="316"/>
      <c r="X6" s="318"/>
      <c r="Y6" s="4"/>
      <c r="Z6" s="319"/>
      <c r="AA6" s="312"/>
      <c r="AB6" s="297" t="s">
        <v>31</v>
      </c>
      <c r="AC6" s="297" t="s">
        <v>29</v>
      </c>
      <c r="AD6" s="297" t="s">
        <v>30</v>
      </c>
      <c r="AE6" s="320" t="s">
        <v>32</v>
      </c>
      <c r="AF6" s="320" t="s">
        <v>33</v>
      </c>
    </row>
    <row r="7" spans="1:32" ht="13.5" thickTop="1" x14ac:dyDescent="0.2">
      <c r="A7" s="321" t="s">
        <v>276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6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2">
        <f t="shared" ref="L7:L58" si="3">+K7/$K$58</f>
        <v>7.3102605507790314E-4</v>
      </c>
      <c r="M7" s="18">
        <f>+L7*M$4</f>
        <v>1.0965390826168547E-4</v>
      </c>
      <c r="N7" s="196">
        <f>+M7+J7</f>
        <v>5.4667099651324028E-4</v>
      </c>
      <c r="O7" s="323">
        <v>296</v>
      </c>
      <c r="P7" s="323">
        <v>291</v>
      </c>
      <c r="Q7" s="324">
        <v>1.7570912812999999</v>
      </c>
      <c r="R7" s="325">
        <f>+P7/P$58</f>
        <v>2.7055597858981759E-4</v>
      </c>
      <c r="S7" s="324">
        <f t="shared" ref="S7:S57" si="4">+Q7*R7</f>
        <v>4.7539155108375792E-4</v>
      </c>
      <c r="T7" s="324">
        <f>+S7/S$58</f>
        <v>2.4656536212427173E-4</v>
      </c>
      <c r="U7" s="323">
        <f>+AD$5*0.85*T7</f>
        <v>44928.652997874604</v>
      </c>
      <c r="V7" s="325">
        <f t="shared" ref="V7:V57" si="5">+O7/P7</f>
        <v>1.0171821305841924</v>
      </c>
      <c r="W7" s="325">
        <f>+V7/V$58</f>
        <v>1.351657209931304E-2</v>
      </c>
      <c r="X7" s="323">
        <f>AD$5*0.15*W7</f>
        <v>434640.53912910668</v>
      </c>
      <c r="Y7" s="17">
        <f t="shared" ref="Y7:Y57" si="6">+X7+U7</f>
        <v>479569.19212698127</v>
      </c>
      <c r="Z7" s="196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26">
        <f>+AE7/AE$58</f>
        <v>7.0785737933703964E-4</v>
      </c>
    </row>
    <row r="8" spans="1:32" x14ac:dyDescent="0.2">
      <c r="A8" s="321" t="s">
        <v>277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7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27">
        <f t="shared" si="3"/>
        <v>1.528919951867623E-2</v>
      </c>
      <c r="M8" s="27">
        <f t="shared" ref="M8:M57" si="11">+L8*M$4</f>
        <v>2.2933799278014345E-3</v>
      </c>
      <c r="N8" s="197">
        <f t="shared" ref="N8:N57" si="12">+M8+J8</f>
        <v>2.7903509407357849E-3</v>
      </c>
      <c r="O8" s="328">
        <v>250</v>
      </c>
      <c r="P8" s="328">
        <v>278</v>
      </c>
      <c r="Q8" s="329">
        <v>1.7189329948000001</v>
      </c>
      <c r="R8" s="330">
        <f t="shared" ref="R8:R57" si="13">+P8/P$58</f>
        <v>2.5846928538821062E-4</v>
      </c>
      <c r="S8" s="329">
        <f t="shared" si="4"/>
        <v>4.4429138279617278E-4</v>
      </c>
      <c r="T8" s="329">
        <f t="shared" ref="T8:T57" si="14">+S8/S$58</f>
        <v>2.3043502863712235E-4</v>
      </c>
      <c r="U8" s="328">
        <f t="shared" ref="U8:U57" si="15">+AD$5*0.85*T8</f>
        <v>41989.415508308382</v>
      </c>
      <c r="V8" s="330">
        <f t="shared" si="5"/>
        <v>0.89928057553956831</v>
      </c>
      <c r="W8" s="330">
        <f t="shared" ref="W8:W57" si="16">+V8/V$58</f>
        <v>1.1949866568941082E-2</v>
      </c>
      <c r="X8" s="328">
        <f t="shared" ref="X8:X57" si="17">AD$5*0.15*W8</f>
        <v>384261.36522509373</v>
      </c>
      <c r="Y8" s="26">
        <f t="shared" si="6"/>
        <v>426250.78073340212</v>
      </c>
      <c r="Z8" s="197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1">
        <f t="shared" ref="AF8:AF57" si="21">+AE8/AE$58</f>
        <v>1.2662314817524589E-3</v>
      </c>
    </row>
    <row r="9" spans="1:32" x14ac:dyDescent="0.2">
      <c r="A9" s="321" t="s">
        <v>278</v>
      </c>
      <c r="B9" s="23" t="s">
        <v>279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7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27">
        <f t="shared" si="3"/>
        <v>1.0825108640759142E-2</v>
      </c>
      <c r="M9" s="27">
        <f t="shared" si="11"/>
        <v>1.6237662961138713E-3</v>
      </c>
      <c r="N9" s="197">
        <f t="shared" si="12"/>
        <v>1.8305191687332182E-3</v>
      </c>
      <c r="O9" s="328">
        <v>366</v>
      </c>
      <c r="P9" s="328">
        <v>167</v>
      </c>
      <c r="Q9" s="329">
        <v>1.7050555638</v>
      </c>
      <c r="R9" s="330">
        <f t="shared" si="13"/>
        <v>1.5526752035910496E-4</v>
      </c>
      <c r="S9" s="329">
        <f t="shared" si="4"/>
        <v>2.6473974946572169E-4</v>
      </c>
      <c r="T9" s="329">
        <f t="shared" si="14"/>
        <v>1.3730923918798022E-4</v>
      </c>
      <c r="U9" s="328">
        <f t="shared" si="15"/>
        <v>25020.218199868734</v>
      </c>
      <c r="V9" s="330">
        <f t="shared" si="5"/>
        <v>2.191616766467066</v>
      </c>
      <c r="W9" s="330">
        <f t="shared" si="16"/>
        <v>2.9122755057643529E-2</v>
      </c>
      <c r="X9" s="328">
        <f t="shared" si="17"/>
        <v>936474.85961491847</v>
      </c>
      <c r="Y9" s="26">
        <f t="shared" si="6"/>
        <v>961495.07781478716</v>
      </c>
      <c r="Z9" s="197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1">
        <f t="shared" si="21"/>
        <v>1.5998613052725593E-3</v>
      </c>
    </row>
    <row r="10" spans="1:32" ht="13.5" customHeight="1" x14ac:dyDescent="0.2">
      <c r="A10" s="321" t="s">
        <v>280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7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27">
        <f t="shared" si="3"/>
        <v>2.9693062578324213E-3</v>
      </c>
      <c r="M10" s="27">
        <f t="shared" si="11"/>
        <v>4.4539593867486317E-4</v>
      </c>
      <c r="N10" s="197">
        <f t="shared" si="12"/>
        <v>5.6309695860551979E-3</v>
      </c>
      <c r="O10" s="328">
        <v>6372</v>
      </c>
      <c r="P10" s="328">
        <v>6876</v>
      </c>
      <c r="Q10" s="329">
        <v>1.5964581414000001</v>
      </c>
      <c r="R10" s="330">
        <f t="shared" si="13"/>
        <v>6.3929309580191959E-3</v>
      </c>
      <c r="S10" s="329">
        <f t="shared" si="4"/>
        <v>1.0206046675337848E-2</v>
      </c>
      <c r="T10" s="329">
        <f t="shared" si="14"/>
        <v>5.2934419819306551E-3</v>
      </c>
      <c r="U10" s="328">
        <f t="shared" si="15"/>
        <v>964560.53649042733</v>
      </c>
      <c r="V10" s="330">
        <f t="shared" si="5"/>
        <v>0.92670157068062831</v>
      </c>
      <c r="W10" s="330">
        <f t="shared" si="16"/>
        <v>1.2314243652174133E-2</v>
      </c>
      <c r="X10" s="328">
        <f t="shared" si="17"/>
        <v>395978.31910504634</v>
      </c>
      <c r="Y10" s="26">
        <f t="shared" si="6"/>
        <v>1360538.8555954737</v>
      </c>
      <c r="Z10" s="197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1">
        <f t="shared" si="21"/>
        <v>7.5214844672133983E-3</v>
      </c>
    </row>
    <row r="11" spans="1:32" x14ac:dyDescent="0.2">
      <c r="A11" s="321" t="s">
        <v>281</v>
      </c>
      <c r="B11" s="23" t="s">
        <v>282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7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27">
        <f t="shared" si="3"/>
        <v>7.0752099556708276E-2</v>
      </c>
      <c r="M11" s="27">
        <f t="shared" si="11"/>
        <v>1.0612814933506241E-2</v>
      </c>
      <c r="N11" s="197">
        <f t="shared" si="12"/>
        <v>1.3262249399268022E-2</v>
      </c>
      <c r="O11" s="328">
        <v>7349</v>
      </c>
      <c r="P11" s="328">
        <v>5491</v>
      </c>
      <c r="Q11" s="329">
        <v>1.7933312159000001</v>
      </c>
      <c r="R11" s="330">
        <f t="shared" si="13"/>
        <v>5.1052332592326066E-3</v>
      </c>
      <c r="S11" s="329">
        <f t="shared" si="4"/>
        <v>9.1553741682327307E-3</v>
      </c>
      <c r="T11" s="329">
        <f t="shared" si="14"/>
        <v>4.7485028752136602E-3</v>
      </c>
      <c r="U11" s="328">
        <f t="shared" si="15"/>
        <v>865262.80943045311</v>
      </c>
      <c r="V11" s="330">
        <f t="shared" si="5"/>
        <v>1.3383718812602441</v>
      </c>
      <c r="W11" s="330">
        <f t="shared" si="16"/>
        <v>1.7784622325559021E-2</v>
      </c>
      <c r="X11" s="328">
        <f t="shared" si="17"/>
        <v>571884.48217439547</v>
      </c>
      <c r="Y11" s="26">
        <f t="shared" si="6"/>
        <v>1437147.2916048486</v>
      </c>
      <c r="Z11" s="197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1">
        <f t="shared" si="21"/>
        <v>5.1879880122372756E-3</v>
      </c>
    </row>
    <row r="12" spans="1:32" x14ac:dyDescent="0.2">
      <c r="A12" s="321" t="s">
        <v>283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7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27">
        <f t="shared" si="3"/>
        <v>3.4914677257452094E-3</v>
      </c>
      <c r="M12" s="27">
        <f t="shared" si="11"/>
        <v>5.2372015886178135E-4</v>
      </c>
      <c r="N12" s="197">
        <f t="shared" si="12"/>
        <v>9.6988409406329371E-2</v>
      </c>
      <c r="O12" s="328">
        <v>77936</v>
      </c>
      <c r="P12" s="328">
        <v>87455</v>
      </c>
      <c r="Q12" s="329">
        <v>1.8323297204</v>
      </c>
      <c r="R12" s="330">
        <f t="shared" si="13"/>
        <v>8.1310904149733673E-2</v>
      </c>
      <c r="S12" s="329">
        <f t="shared" si="4"/>
        <v>0.14898838626615271</v>
      </c>
      <c r="T12" s="329">
        <f t="shared" si="14"/>
        <v>7.7273934146028844E-2</v>
      </c>
      <c r="U12" s="328">
        <f t="shared" si="15"/>
        <v>14080703.563210595</v>
      </c>
      <c r="V12" s="330">
        <f t="shared" si="5"/>
        <v>0.89115545137499286</v>
      </c>
      <c r="W12" s="330">
        <f t="shared" si="16"/>
        <v>1.1841897874560577E-2</v>
      </c>
      <c r="X12" s="328">
        <f t="shared" si="17"/>
        <v>380789.51073493104</v>
      </c>
      <c r="Y12" s="26">
        <f t="shared" si="6"/>
        <v>14461493.073945526</v>
      </c>
      <c r="Z12" s="197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1">
        <f t="shared" si="21"/>
        <v>8.2560908699632271E-2</v>
      </c>
    </row>
    <row r="13" spans="1:32" x14ac:dyDescent="0.2">
      <c r="A13" s="321" t="s">
        <v>284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7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27">
        <f t="shared" si="3"/>
        <v>4.1906964854636471E-2</v>
      </c>
      <c r="M13" s="27">
        <f t="shared" si="11"/>
        <v>6.2860447281954702E-3</v>
      </c>
      <c r="N13" s="197">
        <f t="shared" si="12"/>
        <v>8.48905756850055E-3</v>
      </c>
      <c r="O13" s="328">
        <v>10274</v>
      </c>
      <c r="P13" s="328">
        <v>7471</v>
      </c>
      <c r="Q13" s="329">
        <v>2.3084826450000002</v>
      </c>
      <c r="R13" s="330">
        <f t="shared" si="13"/>
        <v>6.9461296084004373E-3</v>
      </c>
      <c r="S13" s="329">
        <f t="shared" si="4"/>
        <v>1.6035019650913057E-2</v>
      </c>
      <c r="T13" s="329">
        <f t="shared" si="14"/>
        <v>8.3166821494490614E-3</v>
      </c>
      <c r="U13" s="328">
        <f t="shared" si="15"/>
        <v>1515449.384970332</v>
      </c>
      <c r="V13" s="330">
        <f t="shared" si="5"/>
        <v>1.375184044973899</v>
      </c>
      <c r="W13" s="330">
        <f t="shared" si="16"/>
        <v>1.8273791619834338E-2</v>
      </c>
      <c r="X13" s="328">
        <f t="shared" si="17"/>
        <v>587614.26959587005</v>
      </c>
      <c r="Y13" s="26">
        <f t="shared" si="6"/>
        <v>2103063.6545662023</v>
      </c>
      <c r="Z13" s="197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1">
        <f t="shared" si="21"/>
        <v>4.6812615782115255E-3</v>
      </c>
    </row>
    <row r="14" spans="1:32" x14ac:dyDescent="0.2">
      <c r="A14" s="321" t="s">
        <v>285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7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27">
        <f t="shared" si="3"/>
        <v>7.2744106589521839E-3</v>
      </c>
      <c r="M14" s="27">
        <f t="shared" si="11"/>
        <v>1.0911615988428275E-3</v>
      </c>
      <c r="N14" s="197">
        <f t="shared" si="12"/>
        <v>1.6291305161558545E-3</v>
      </c>
      <c r="O14" s="328">
        <v>1472</v>
      </c>
      <c r="P14" s="328">
        <v>1100</v>
      </c>
      <c r="Q14" s="329">
        <v>1.4822637890000001</v>
      </c>
      <c r="R14" s="330">
        <f t="shared" si="13"/>
        <v>1.0227201939821285E-3</v>
      </c>
      <c r="S14" s="329">
        <f t="shared" si="4"/>
        <v>1.515941109818765E-3</v>
      </c>
      <c r="T14" s="329">
        <f t="shared" si="14"/>
        <v>7.8625412641311154E-4</v>
      </c>
      <c r="U14" s="328">
        <f t="shared" si="15"/>
        <v>143269.67303686944</v>
      </c>
      <c r="V14" s="330">
        <f t="shared" si="5"/>
        <v>1.3381818181818181</v>
      </c>
      <c r="W14" s="330">
        <f t="shared" si="16"/>
        <v>1.7782096719548338E-2</v>
      </c>
      <c r="X14" s="328">
        <f t="shared" si="17"/>
        <v>571803.26847982523</v>
      </c>
      <c r="Y14" s="26">
        <f t="shared" si="6"/>
        <v>715072.94151669461</v>
      </c>
      <c r="Z14" s="197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1">
        <f t="shared" si="21"/>
        <v>1.3233070855046137E-3</v>
      </c>
    </row>
    <row r="15" spans="1:32" x14ac:dyDescent="0.2">
      <c r="A15" s="321" t="s">
        <v>286</v>
      </c>
      <c r="B15" s="23" t="s">
        <v>287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7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27">
        <f t="shared" si="3"/>
        <v>1.7783105037065667E-2</v>
      </c>
      <c r="M15" s="27">
        <f t="shared" si="11"/>
        <v>2.6674657555598499E-3</v>
      </c>
      <c r="N15" s="197">
        <f t="shared" si="12"/>
        <v>2.0644385569087237E-2</v>
      </c>
      <c r="O15" s="328">
        <v>26523</v>
      </c>
      <c r="P15" s="328">
        <v>24758</v>
      </c>
      <c r="Q15" s="329">
        <v>1.8739893594999999</v>
      </c>
      <c r="R15" s="330">
        <f t="shared" si="13"/>
        <v>2.3018642329645032E-2</v>
      </c>
      <c r="S15" s="329">
        <f t="shared" si="4"/>
        <v>4.3136690795891081E-2</v>
      </c>
      <c r="T15" s="329">
        <f t="shared" si="14"/>
        <v>2.2373165367967789E-2</v>
      </c>
      <c r="U15" s="328">
        <f t="shared" si="15"/>
        <v>4076793.9771477715</v>
      </c>
      <c r="V15" s="330">
        <f t="shared" si="5"/>
        <v>1.0712900880523468</v>
      </c>
      <c r="W15" s="330">
        <f t="shared" si="16"/>
        <v>1.4235572253046412E-2</v>
      </c>
      <c r="X15" s="328">
        <f t="shared" si="17"/>
        <v>457760.79566726153</v>
      </c>
      <c r="Y15" s="26">
        <f t="shared" si="6"/>
        <v>4534554.7728150329</v>
      </c>
      <c r="Z15" s="197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1">
        <f t="shared" si="21"/>
        <v>1.2925669720850156E-2</v>
      </c>
    </row>
    <row r="16" spans="1:32" x14ac:dyDescent="0.2">
      <c r="A16" s="321" t="s">
        <v>288</v>
      </c>
      <c r="B16" s="23" t="s">
        <v>289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7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27">
        <f t="shared" si="3"/>
        <v>1.6257146598001131E-3</v>
      </c>
      <c r="M16" s="27">
        <f t="shared" si="11"/>
        <v>2.4385719897001694E-4</v>
      </c>
      <c r="N16" s="197">
        <f t="shared" si="12"/>
        <v>1.5596470294580621E-2</v>
      </c>
      <c r="O16" s="328">
        <v>8234</v>
      </c>
      <c r="P16" s="328">
        <v>27842</v>
      </c>
      <c r="Q16" s="329">
        <v>1.8343045897000001</v>
      </c>
      <c r="R16" s="330">
        <f t="shared" si="13"/>
        <v>2.5885977855318563E-2</v>
      </c>
      <c r="S16" s="329">
        <f t="shared" si="4"/>
        <v>4.7482767988883408E-2</v>
      </c>
      <c r="T16" s="329">
        <f t="shared" si="14"/>
        <v>2.4627290613709465E-2</v>
      </c>
      <c r="U16" s="328">
        <f t="shared" si="15"/>
        <v>4487536.2245873492</v>
      </c>
      <c r="V16" s="330">
        <f t="shared" si="5"/>
        <v>0.29574024854536313</v>
      </c>
      <c r="W16" s="330">
        <f t="shared" si="16"/>
        <v>3.9298708382110078E-3</v>
      </c>
      <c r="X16" s="328">
        <f t="shared" si="17"/>
        <v>126369.40544375136</v>
      </c>
      <c r="Y16" s="26">
        <f t="shared" si="6"/>
        <v>4613905.6300311005</v>
      </c>
      <c r="Z16" s="197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1">
        <f t="shared" si="21"/>
        <v>9.5762326685371255E-3</v>
      </c>
    </row>
    <row r="17" spans="1:32" x14ac:dyDescent="0.2">
      <c r="A17" s="321" t="s">
        <v>290</v>
      </c>
      <c r="B17" s="23" t="s">
        <v>291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7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27">
        <f t="shared" si="3"/>
        <v>1.5702252620159483E-2</v>
      </c>
      <c r="M17" s="27">
        <f t="shared" si="11"/>
        <v>2.3553378930239225E-3</v>
      </c>
      <c r="N17" s="197">
        <f t="shared" si="12"/>
        <v>3.4339207537389233E-3</v>
      </c>
      <c r="O17" s="328">
        <v>3737</v>
      </c>
      <c r="P17" s="328">
        <v>763</v>
      </c>
      <c r="Q17" s="329">
        <v>1.7930753231000001</v>
      </c>
      <c r="R17" s="330">
        <f t="shared" si="13"/>
        <v>7.0939591637123999E-4</v>
      </c>
      <c r="S17" s="329">
        <f t="shared" si="4"/>
        <v>1.2720003119531817E-3</v>
      </c>
      <c r="T17" s="329">
        <f t="shared" si="14"/>
        <v>6.5973241809605702E-4</v>
      </c>
      <c r="U17" s="328">
        <f t="shared" si="15"/>
        <v>120215.1373928473</v>
      </c>
      <c r="V17" s="330">
        <f t="shared" si="5"/>
        <v>4.8977719528178243</v>
      </c>
      <c r="W17" s="330">
        <f t="shared" si="16"/>
        <v>6.5082826109257794E-2</v>
      </c>
      <c r="X17" s="328">
        <f t="shared" si="17"/>
        <v>2092811.285311857</v>
      </c>
      <c r="Y17" s="26">
        <f t="shared" si="6"/>
        <v>2213026.4227047041</v>
      </c>
      <c r="Z17" s="197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1">
        <f t="shared" si="21"/>
        <v>3.6662042980092941E-3</v>
      </c>
    </row>
    <row r="18" spans="1:32" x14ac:dyDescent="0.2">
      <c r="A18" s="321" t="s">
        <v>292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7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27">
        <f t="shared" si="3"/>
        <v>6.6489079811211327E-2</v>
      </c>
      <c r="M18" s="27">
        <f t="shared" si="11"/>
        <v>9.9733619716816987E-3</v>
      </c>
      <c r="N18" s="197">
        <f t="shared" si="12"/>
        <v>1.1432534697417387E-2</v>
      </c>
      <c r="O18" s="328">
        <v>4127</v>
      </c>
      <c r="P18" s="328">
        <v>1614</v>
      </c>
      <c r="Q18" s="329">
        <v>1.7681716602999999</v>
      </c>
      <c r="R18" s="330">
        <f t="shared" si="13"/>
        <v>1.5006094482610502E-3</v>
      </c>
      <c r="S18" s="329">
        <f t="shared" si="4"/>
        <v>2.6533350995936078E-3</v>
      </c>
      <c r="T18" s="329">
        <f t="shared" si="14"/>
        <v>1.3761719748213892E-3</v>
      </c>
      <c r="U18" s="328">
        <f t="shared" si="15"/>
        <v>250763.33751610751</v>
      </c>
      <c r="V18" s="330">
        <f t="shared" si="5"/>
        <v>2.5570012391573731</v>
      </c>
      <c r="W18" s="330">
        <f t="shared" si="16"/>
        <v>3.3978075870496942E-2</v>
      </c>
      <c r="X18" s="328">
        <f t="shared" si="17"/>
        <v>1092603.1471894458</v>
      </c>
      <c r="Y18" s="26">
        <f t="shared" si="6"/>
        <v>1343366.4847055534</v>
      </c>
      <c r="Z18" s="197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1">
        <f t="shared" si="21"/>
        <v>4.5624241048985844E-3</v>
      </c>
    </row>
    <row r="19" spans="1:32" x14ac:dyDescent="0.2">
      <c r="A19" s="321" t="s">
        <v>293</v>
      </c>
      <c r="B19" s="23" t="s">
        <v>294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7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27">
        <f t="shared" si="3"/>
        <v>2.1619043462538417E-3</v>
      </c>
      <c r="M19" s="27">
        <f t="shared" si="11"/>
        <v>3.2428565193807623E-4</v>
      </c>
      <c r="N19" s="197">
        <f t="shared" si="12"/>
        <v>1.0426375015095319E-2</v>
      </c>
      <c r="O19" s="328">
        <v>10747</v>
      </c>
      <c r="P19" s="328">
        <v>15877</v>
      </c>
      <c r="Q19" s="329">
        <v>1.8900298334000001</v>
      </c>
      <c r="R19" s="330">
        <f t="shared" si="13"/>
        <v>1.4761571381685684E-2</v>
      </c>
      <c r="S19" s="329">
        <f t="shared" si="4"/>
        <v>2.7899810299249601E-2</v>
      </c>
      <c r="T19" s="329">
        <f t="shared" si="14"/>
        <v>1.4470444024405789E-2</v>
      </c>
      <c r="U19" s="328">
        <f t="shared" si="15"/>
        <v>2636775.7121132817</v>
      </c>
      <c r="V19" s="330">
        <f t="shared" si="5"/>
        <v>0.67689110033381616</v>
      </c>
      <c r="W19" s="330">
        <f t="shared" si="16"/>
        <v>8.9946992637304091E-3</v>
      </c>
      <c r="X19" s="328">
        <f t="shared" si="17"/>
        <v>289234.64533516282</v>
      </c>
      <c r="Y19" s="26">
        <f t="shared" si="6"/>
        <v>2926010.3574484447</v>
      </c>
      <c r="Z19" s="197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1">
        <f t="shared" si="21"/>
        <v>7.1818628586260841E-3</v>
      </c>
    </row>
    <row r="20" spans="1:32" x14ac:dyDescent="0.2">
      <c r="A20" s="321" t="s">
        <v>295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7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27">
        <f t="shared" si="3"/>
        <v>7.87715644892793E-2</v>
      </c>
      <c r="M20" s="27">
        <f t="shared" si="11"/>
        <v>1.1815734673391894E-2</v>
      </c>
      <c r="N20" s="197">
        <f t="shared" si="12"/>
        <v>1.7118718089942704E-2</v>
      </c>
      <c r="O20" s="328">
        <v>25568</v>
      </c>
      <c r="P20" s="328">
        <v>20948</v>
      </c>
      <c r="Q20" s="329">
        <v>2.5216163224999999</v>
      </c>
      <c r="R20" s="330">
        <f t="shared" si="13"/>
        <v>1.9476311475943298E-2</v>
      </c>
      <c r="S20" s="329">
        <f t="shared" si="4"/>
        <v>4.9111784919832688E-2</v>
      </c>
      <c r="T20" s="329">
        <f t="shared" si="14"/>
        <v>2.5472192355379904E-2</v>
      </c>
      <c r="U20" s="328">
        <f t="shared" si="15"/>
        <v>4641492.5501708211</v>
      </c>
      <c r="V20" s="330">
        <f t="shared" si="5"/>
        <v>1.220546114187512</v>
      </c>
      <c r="W20" s="330">
        <f t="shared" si="16"/>
        <v>1.6218923884827686E-2</v>
      </c>
      <c r="X20" s="328">
        <f t="shared" si="17"/>
        <v>521537.69236755872</v>
      </c>
      <c r="Y20" s="26">
        <f t="shared" si="6"/>
        <v>5163030.2425383795</v>
      </c>
      <c r="Z20" s="197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1">
        <f t="shared" si="21"/>
        <v>1.0323874173887923E-2</v>
      </c>
    </row>
    <row r="21" spans="1:32" x14ac:dyDescent="0.2">
      <c r="A21" s="321" t="s">
        <v>296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7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27">
        <f t="shared" si="3"/>
        <v>1.1233485669395412E-2</v>
      </c>
      <c r="M21" s="27">
        <f t="shared" si="11"/>
        <v>1.6850228504093118E-3</v>
      </c>
      <c r="N21" s="197">
        <f t="shared" si="12"/>
        <v>1.8848692660186307E-3</v>
      </c>
      <c r="O21" s="328">
        <v>347</v>
      </c>
      <c r="P21" s="328">
        <v>179</v>
      </c>
      <c r="Q21" s="329">
        <v>1.9685182910000001</v>
      </c>
      <c r="R21" s="330">
        <f t="shared" si="13"/>
        <v>1.6642446792981908E-4</v>
      </c>
      <c r="S21" s="329">
        <f t="shared" si="4"/>
        <v>3.2760960918979179E-4</v>
      </c>
      <c r="T21" s="329">
        <f t="shared" si="14"/>
        <v>1.699171593208232E-4</v>
      </c>
      <c r="U21" s="328">
        <f t="shared" si="15"/>
        <v>30961.968963272881</v>
      </c>
      <c r="V21" s="330">
        <f t="shared" si="5"/>
        <v>1.9385474860335195</v>
      </c>
      <c r="W21" s="330">
        <f t="shared" si="16"/>
        <v>2.5759906780770288E-2</v>
      </c>
      <c r="X21" s="328">
        <f t="shared" si="17"/>
        <v>828338.70073304791</v>
      </c>
      <c r="Y21" s="26">
        <f t="shared" si="6"/>
        <v>859300.66969632078</v>
      </c>
      <c r="Z21" s="197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1">
        <f t="shared" si="21"/>
        <v>1.496094752600499E-3</v>
      </c>
    </row>
    <row r="22" spans="1:32" x14ac:dyDescent="0.2">
      <c r="A22" s="321" t="s">
        <v>297</v>
      </c>
      <c r="B22" s="23" t="s">
        <v>298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7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27">
        <f t="shared" si="3"/>
        <v>9.5812732634624129E-3</v>
      </c>
      <c r="M22" s="27">
        <f t="shared" si="11"/>
        <v>1.4371909895193619E-3</v>
      </c>
      <c r="N22" s="197">
        <f t="shared" si="12"/>
        <v>1.9156468198310843E-3</v>
      </c>
      <c r="O22" s="328">
        <v>355</v>
      </c>
      <c r="P22" s="328">
        <v>468</v>
      </c>
      <c r="Q22" s="329">
        <v>1.9393994637</v>
      </c>
      <c r="R22" s="330">
        <f t="shared" si="13"/>
        <v>4.3512095525785101E-4</v>
      </c>
      <c r="S22" s="329">
        <f t="shared" si="4"/>
        <v>8.43873347271708E-4</v>
      </c>
      <c r="T22" s="329">
        <f t="shared" si="14"/>
        <v>4.3768118508360012E-4</v>
      </c>
      <c r="U22" s="328">
        <f t="shared" si="15"/>
        <v>79753.400554326479</v>
      </c>
      <c r="V22" s="330">
        <f t="shared" si="5"/>
        <v>0.75854700854700852</v>
      </c>
      <c r="W22" s="330">
        <f t="shared" si="16"/>
        <v>1.0079763518707652E-2</v>
      </c>
      <c r="X22" s="328">
        <f t="shared" si="17"/>
        <v>324126.10370995296</v>
      </c>
      <c r="Y22" s="26">
        <f t="shared" si="6"/>
        <v>403879.50426427944</v>
      </c>
      <c r="Z22" s="197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1">
        <f t="shared" si="21"/>
        <v>1.0032195565828478E-3</v>
      </c>
    </row>
    <row r="23" spans="1:32" x14ac:dyDescent="0.2">
      <c r="A23" s="321" t="s">
        <v>299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7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27">
        <f t="shared" si="3"/>
        <v>0.11017295234770028</v>
      </c>
      <c r="M23" s="27">
        <f t="shared" si="11"/>
        <v>1.6525942852155039E-2</v>
      </c>
      <c r="N23" s="197">
        <f t="shared" si="12"/>
        <v>2.2536470747499135E-2</v>
      </c>
      <c r="O23" s="328">
        <v>23646</v>
      </c>
      <c r="P23" s="328">
        <v>15246</v>
      </c>
      <c r="Q23" s="329">
        <v>2.0430424666000002</v>
      </c>
      <c r="R23" s="330">
        <f t="shared" si="13"/>
        <v>1.4174901888592301E-2</v>
      </c>
      <c r="S23" s="329">
        <f t="shared" si="4"/>
        <v>2.8959926518282615E-2</v>
      </c>
      <c r="T23" s="329">
        <f t="shared" si="14"/>
        <v>1.5020281182520606E-2</v>
      </c>
      <c r="U23" s="328">
        <f t="shared" si="15"/>
        <v>2736965.9524189229</v>
      </c>
      <c r="V23" s="330">
        <f t="shared" si="5"/>
        <v>1.5509641873278237</v>
      </c>
      <c r="W23" s="330">
        <f t="shared" si="16"/>
        <v>2.060960238205228E-2</v>
      </c>
      <c r="X23" s="328">
        <f t="shared" si="17"/>
        <v>662724.88503405312</v>
      </c>
      <c r="Y23" s="26">
        <f t="shared" si="6"/>
        <v>3399690.837452976</v>
      </c>
      <c r="Z23" s="197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1">
        <f t="shared" si="21"/>
        <v>9.64396905555686E-3</v>
      </c>
    </row>
    <row r="24" spans="1:32" x14ac:dyDescent="0.2">
      <c r="A24" s="321" t="s">
        <v>300</v>
      </c>
      <c r="B24" s="23" t="s">
        <v>301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7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27">
        <f t="shared" si="3"/>
        <v>1.6085690593611857E-2</v>
      </c>
      <c r="M24" s="27">
        <f t="shared" si="11"/>
        <v>2.4128535890417784E-3</v>
      </c>
      <c r="N24" s="197">
        <f t="shared" si="12"/>
        <v>6.0780497347938486E-2</v>
      </c>
      <c r="O24" s="328">
        <v>49018</v>
      </c>
      <c r="P24" s="328">
        <v>87249</v>
      </c>
      <c r="Q24" s="329">
        <v>1.8532766358999999</v>
      </c>
      <c r="R24" s="330">
        <f t="shared" si="13"/>
        <v>8.1119376549769751E-2</v>
      </c>
      <c r="S24" s="329">
        <f t="shared" si="4"/>
        <v>0.15033664527846263</v>
      </c>
      <c r="T24" s="329">
        <f t="shared" si="14"/>
        <v>7.7973218705987155E-2</v>
      </c>
      <c r="U24" s="328">
        <f t="shared" si="15"/>
        <v>14208125.813726477</v>
      </c>
      <c r="V24" s="330">
        <f t="shared" si="5"/>
        <v>0.56181732741922541</v>
      </c>
      <c r="W24" s="330">
        <f t="shared" si="16"/>
        <v>7.4655700138420563E-3</v>
      </c>
      <c r="X24" s="328">
        <f t="shared" si="17"/>
        <v>240063.77888424226</v>
      </c>
      <c r="Y24" s="26">
        <f t="shared" si="6"/>
        <v>14448189.592610719</v>
      </c>
      <c r="Z24" s="197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1">
        <f t="shared" si="21"/>
        <v>3.8791918566718465E-2</v>
      </c>
    </row>
    <row r="25" spans="1:32" x14ac:dyDescent="0.2">
      <c r="A25" s="321" t="s">
        <v>302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7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27">
        <f t="shared" si="3"/>
        <v>2.9437437262689294E-2</v>
      </c>
      <c r="M25" s="27">
        <f t="shared" si="11"/>
        <v>4.4156155894033936E-3</v>
      </c>
      <c r="N25" s="197">
        <f t="shared" si="12"/>
        <v>5.2246996808334749E-3</v>
      </c>
      <c r="O25" s="328">
        <v>2284</v>
      </c>
      <c r="P25" s="328">
        <v>950</v>
      </c>
      <c r="Q25" s="329">
        <v>2.0503201405999998</v>
      </c>
      <c r="R25" s="330">
        <f t="shared" si="13"/>
        <v>8.8325834934820178E-4</v>
      </c>
      <c r="S25" s="329">
        <f t="shared" si="4"/>
        <v>1.8109623830217289E-3</v>
      </c>
      <c r="T25" s="329">
        <f t="shared" si="14"/>
        <v>9.3926910300624043E-4</v>
      </c>
      <c r="U25" s="328">
        <f t="shared" si="15"/>
        <v>171151.75966737367</v>
      </c>
      <c r="V25" s="330">
        <f t="shared" si="5"/>
        <v>2.4042105263157896</v>
      </c>
      <c r="W25" s="330">
        <f t="shared" si="16"/>
        <v>3.1947754432346431E-2</v>
      </c>
      <c r="X25" s="328">
        <f t="shared" si="17"/>
        <v>1027315.8836732788</v>
      </c>
      <c r="Y25" s="26">
        <f t="shared" si="6"/>
        <v>1198467.6433406526</v>
      </c>
      <c r="Z25" s="197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1">
        <f t="shared" si="21"/>
        <v>2.7527031212207231E-3</v>
      </c>
    </row>
    <row r="26" spans="1:32" x14ac:dyDescent="0.2">
      <c r="A26" s="321" t="s">
        <v>303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7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27">
        <f t="shared" si="3"/>
        <v>2.3286842777961352E-3</v>
      </c>
      <c r="M26" s="27">
        <f t="shared" si="11"/>
        <v>3.4930264166942025E-4</v>
      </c>
      <c r="N26" s="197">
        <f t="shared" si="12"/>
        <v>7.1061577049468819E-2</v>
      </c>
      <c r="O26" s="328">
        <v>95635</v>
      </c>
      <c r="P26" s="328">
        <v>113990</v>
      </c>
      <c r="Q26" s="329">
        <v>1.9916235985999999</v>
      </c>
      <c r="R26" s="330">
        <f t="shared" si="13"/>
        <v>0.10598170446547529</v>
      </c>
      <c r="S26" s="329">
        <f t="shared" si="4"/>
        <v>0.21107566363329158</v>
      </c>
      <c r="T26" s="329">
        <f t="shared" si="14"/>
        <v>0.10947596212157762</v>
      </c>
      <c r="U26" s="328">
        <f t="shared" si="15"/>
        <v>19948493.459879376</v>
      </c>
      <c r="V26" s="330">
        <f t="shared" si="5"/>
        <v>0.83897710325467145</v>
      </c>
      <c r="W26" s="330">
        <f t="shared" si="16"/>
        <v>1.1148538855378512E-2</v>
      </c>
      <c r="X26" s="328">
        <f t="shared" si="17"/>
        <v>358493.77364322881</v>
      </c>
      <c r="Y26" s="26">
        <f t="shared" si="6"/>
        <v>20306987.233522605</v>
      </c>
      <c r="Z26" s="197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1">
        <f t="shared" si="21"/>
        <v>5.3694530872684436E-2</v>
      </c>
    </row>
    <row r="27" spans="1:32" x14ac:dyDescent="0.2">
      <c r="A27" s="321" t="s">
        <v>304</v>
      </c>
      <c r="B27" s="23" t="s">
        <v>305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7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27">
        <f t="shared" si="3"/>
        <v>3.8636831243648327E-2</v>
      </c>
      <c r="M27" s="27">
        <f t="shared" si="11"/>
        <v>5.7955246865472486E-3</v>
      </c>
      <c r="N27" s="197">
        <f t="shared" si="12"/>
        <v>7.8687843026001014E-3</v>
      </c>
      <c r="O27" s="328">
        <v>5621</v>
      </c>
      <c r="P27" s="328">
        <v>1660</v>
      </c>
      <c r="Q27" s="329">
        <v>2.1173054283999999</v>
      </c>
      <c r="R27" s="330">
        <f t="shared" si="13"/>
        <v>1.543377747282121E-3</v>
      </c>
      <c r="S27" s="329">
        <f t="shared" si="4"/>
        <v>3.2678020823921979E-3</v>
      </c>
      <c r="T27" s="329">
        <f t="shared" si="14"/>
        <v>1.6948698435187855E-3</v>
      </c>
      <c r="U27" s="328">
        <f t="shared" si="15"/>
        <v>308835.83330588823</v>
      </c>
      <c r="V27" s="330">
        <f t="shared" si="5"/>
        <v>3.3861445783132531</v>
      </c>
      <c r="W27" s="330">
        <f t="shared" si="16"/>
        <v>4.499594119411314E-2</v>
      </c>
      <c r="X27" s="328">
        <f t="shared" si="17"/>
        <v>1446894.9668255663</v>
      </c>
      <c r="Y27" s="26">
        <f t="shared" si="6"/>
        <v>1755730.8001314546</v>
      </c>
      <c r="Z27" s="197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1">
        <f t="shared" si="21"/>
        <v>4.3878068052810894E-3</v>
      </c>
    </row>
    <row r="28" spans="1:32" x14ac:dyDescent="0.2">
      <c r="A28" s="321" t="s">
        <v>306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7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27">
        <f t="shared" si="3"/>
        <v>6.0461621911453867E-3</v>
      </c>
      <c r="M28" s="27">
        <f t="shared" si="11"/>
        <v>9.0692432867180801E-4</v>
      </c>
      <c r="N28" s="197">
        <f t="shared" si="12"/>
        <v>1.1726025047171379E-3</v>
      </c>
      <c r="O28" s="328">
        <v>196</v>
      </c>
      <c r="P28" s="328">
        <v>185</v>
      </c>
      <c r="Q28" s="329">
        <v>1.7757863003000001</v>
      </c>
      <c r="R28" s="330">
        <f t="shared" si="13"/>
        <v>1.7200294171517615E-4</v>
      </c>
      <c r="S28" s="329">
        <f t="shared" si="4"/>
        <v>3.054404675091092E-4</v>
      </c>
      <c r="T28" s="329">
        <f t="shared" si="14"/>
        <v>1.5841896917835949E-4</v>
      </c>
      <c r="U28" s="328">
        <f t="shared" si="15"/>
        <v>28866.791479446249</v>
      </c>
      <c r="V28" s="330">
        <f t="shared" si="5"/>
        <v>1.0594594594594595</v>
      </c>
      <c r="W28" s="330">
        <f t="shared" si="16"/>
        <v>1.4078363883426199E-2</v>
      </c>
      <c r="X28" s="328">
        <f t="shared" si="17"/>
        <v>452705.5841812953</v>
      </c>
      <c r="Y28" s="26">
        <f t="shared" si="6"/>
        <v>481572.37566074153</v>
      </c>
      <c r="Z28" s="197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1">
        <f t="shared" si="21"/>
        <v>8.7304835954561189E-4</v>
      </c>
    </row>
    <row r="29" spans="1:32" x14ac:dyDescent="0.2">
      <c r="A29" s="321" t="s">
        <v>307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7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27">
        <f t="shared" si="3"/>
        <v>2.0367414630496718E-2</v>
      </c>
      <c r="M29" s="27">
        <f t="shared" si="11"/>
        <v>3.0551121945745076E-3</v>
      </c>
      <c r="N29" s="197">
        <f t="shared" si="12"/>
        <v>3.9782262996169646E-3</v>
      </c>
      <c r="O29" s="328">
        <v>3611</v>
      </c>
      <c r="P29" s="328">
        <v>3897</v>
      </c>
      <c r="Q29" s="329">
        <v>2.6101222018999999</v>
      </c>
      <c r="R29" s="330">
        <f t="shared" si="13"/>
        <v>3.6232187235894133E-3</v>
      </c>
      <c r="S29" s="329">
        <f t="shared" si="4"/>
        <v>9.4570436327805069E-3</v>
      </c>
      <c r="T29" s="329">
        <f t="shared" si="14"/>
        <v>4.9049659856717437E-3</v>
      </c>
      <c r="U29" s="328">
        <f t="shared" si="15"/>
        <v>893773.20819926448</v>
      </c>
      <c r="V29" s="330">
        <f t="shared" si="5"/>
        <v>0.92661021298434698</v>
      </c>
      <c r="W29" s="330">
        <f t="shared" si="16"/>
        <v>1.2313029668118099E-2</v>
      </c>
      <c r="X29" s="328">
        <f t="shared" si="17"/>
        <v>395939.28208584263</v>
      </c>
      <c r="Y29" s="26">
        <f t="shared" si="6"/>
        <v>1289712.4902851072</v>
      </c>
      <c r="Z29" s="197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1">
        <f t="shared" si="21"/>
        <v>2.5027749981554131E-3</v>
      </c>
    </row>
    <row r="30" spans="1:32" x14ac:dyDescent="0.2">
      <c r="A30" s="321" t="s">
        <v>308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7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27">
        <f t="shared" si="3"/>
        <v>2.8757848008928175E-3</v>
      </c>
      <c r="M30" s="27">
        <f t="shared" si="11"/>
        <v>4.3136772013392259E-4</v>
      </c>
      <c r="N30" s="197">
        <f t="shared" si="12"/>
        <v>1.544174382901357E-2</v>
      </c>
      <c r="O30" s="328">
        <v>12989</v>
      </c>
      <c r="P30" s="328">
        <v>23008</v>
      </c>
      <c r="Q30" s="329">
        <v>1.8972127424</v>
      </c>
      <c r="R30" s="330">
        <f t="shared" si="13"/>
        <v>2.1391587475582556E-2</v>
      </c>
      <c r="S30" s="329">
        <f t="shared" si="4"/>
        <v>4.0584392338839474E-2</v>
      </c>
      <c r="T30" s="329">
        <f t="shared" si="14"/>
        <v>2.1049396798927165E-2</v>
      </c>
      <c r="U30" s="328">
        <f t="shared" si="15"/>
        <v>3835579.4846679112</v>
      </c>
      <c r="V30" s="330">
        <f t="shared" si="5"/>
        <v>0.56454276773296241</v>
      </c>
      <c r="W30" s="330">
        <f t="shared" si="16"/>
        <v>7.5017863505189922E-3</v>
      </c>
      <c r="X30" s="328">
        <f t="shared" si="17"/>
        <v>241228.3558186075</v>
      </c>
      <c r="Y30" s="26">
        <f t="shared" si="6"/>
        <v>4076807.8404865186</v>
      </c>
      <c r="Z30" s="197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1">
        <f t="shared" si="21"/>
        <v>9.0563921187779162E-3</v>
      </c>
    </row>
    <row r="31" spans="1:32" x14ac:dyDescent="0.2">
      <c r="A31" s="321" t="s">
        <v>309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7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27">
        <f t="shared" si="3"/>
        <v>1.8454900836081822E-3</v>
      </c>
      <c r="M31" s="27">
        <f t="shared" si="11"/>
        <v>2.7682351254122733E-4</v>
      </c>
      <c r="N31" s="197">
        <f t="shared" si="12"/>
        <v>9.4784046508294306E-2</v>
      </c>
      <c r="O31" s="328">
        <v>113831</v>
      </c>
      <c r="P31" s="328">
        <v>95688</v>
      </c>
      <c r="Q31" s="329">
        <v>1.8797706219999999</v>
      </c>
      <c r="R31" s="330">
        <f t="shared" si="13"/>
        <v>8.8965499928874453E-2</v>
      </c>
      <c r="S31" s="329">
        <f t="shared" si="4"/>
        <v>0.16723473313784129</v>
      </c>
      <c r="T31" s="329">
        <f t="shared" si="14"/>
        <v>8.6737537597976422E-2</v>
      </c>
      <c r="U31" s="328">
        <f t="shared" si="15"/>
        <v>15805142.681255659</v>
      </c>
      <c r="V31" s="330">
        <f t="shared" si="5"/>
        <v>1.1896058021904523</v>
      </c>
      <c r="W31" s="330">
        <f t="shared" si="16"/>
        <v>1.5807781233665195E-2</v>
      </c>
      <c r="X31" s="328">
        <f t="shared" si="17"/>
        <v>508316.93918788841</v>
      </c>
      <c r="Y31" s="26">
        <f t="shared" si="6"/>
        <v>16313459.620443547</v>
      </c>
      <c r="Z31" s="197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1">
        <f t="shared" si="21"/>
        <v>6.9565967864580469E-2</v>
      </c>
    </row>
    <row r="32" spans="1:32" x14ac:dyDescent="0.2">
      <c r="A32" s="321" t="s">
        <v>310</v>
      </c>
      <c r="B32" s="23" t="s">
        <v>311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7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27">
        <f t="shared" si="3"/>
        <v>7.7404592527012097E-3</v>
      </c>
      <c r="M32" s="27">
        <f t="shared" si="11"/>
        <v>1.1610688879051814E-3</v>
      </c>
      <c r="N32" s="197">
        <f t="shared" si="12"/>
        <v>1.4489358939188989E-3</v>
      </c>
      <c r="O32" s="328">
        <v>188</v>
      </c>
      <c r="P32" s="328">
        <v>192</v>
      </c>
      <c r="Q32" s="329">
        <v>1.9505591721</v>
      </c>
      <c r="R32" s="330">
        <f t="shared" si="13"/>
        <v>1.7851116113142606E-4</v>
      </c>
      <c r="S32" s="329">
        <f t="shared" si="4"/>
        <v>3.4819658266712413E-4</v>
      </c>
      <c r="T32" s="329">
        <f t="shared" si="14"/>
        <v>1.8059474616246836E-4</v>
      </c>
      <c r="U32" s="328">
        <f t="shared" si="15"/>
        <v>32907.617735386943</v>
      </c>
      <c r="V32" s="330">
        <f t="shared" si="5"/>
        <v>0.97916666666666663</v>
      </c>
      <c r="W32" s="330">
        <f t="shared" si="16"/>
        <v>1.3011413049148681E-2</v>
      </c>
      <c r="X32" s="328">
        <f t="shared" si="17"/>
        <v>418396.58316925622</v>
      </c>
      <c r="Y32" s="26">
        <f t="shared" si="6"/>
        <v>451304.20090464316</v>
      </c>
      <c r="Z32" s="197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1">
        <f t="shared" si="21"/>
        <v>9.141251820448473E-4</v>
      </c>
    </row>
    <row r="33" spans="1:32" x14ac:dyDescent="0.2">
      <c r="A33" s="321" t="s">
        <v>312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7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27">
        <f t="shared" si="3"/>
        <v>2.6591267589827351E-3</v>
      </c>
      <c r="M33" s="27">
        <f t="shared" si="11"/>
        <v>3.9886901384741024E-4</v>
      </c>
      <c r="N33" s="197">
        <f t="shared" si="12"/>
        <v>2.762640662002928E-3</v>
      </c>
      <c r="O33" s="328">
        <v>3006</v>
      </c>
      <c r="P33" s="328">
        <v>3272</v>
      </c>
      <c r="Q33" s="329">
        <v>1.6415123341</v>
      </c>
      <c r="R33" s="330">
        <f t="shared" si="13"/>
        <v>3.0421277042813858E-3</v>
      </c>
      <c r="S33" s="329">
        <f t="shared" si="4"/>
        <v>4.9936901484852123E-3</v>
      </c>
      <c r="T33" s="329">
        <f t="shared" si="14"/>
        <v>2.5900145195906737E-3</v>
      </c>
      <c r="U33" s="328">
        <f t="shared" si="15"/>
        <v>471947.32710061915</v>
      </c>
      <c r="V33" s="330">
        <f t="shared" si="5"/>
        <v>0.91870415647921755</v>
      </c>
      <c r="W33" s="330">
        <f t="shared" si="16"/>
        <v>1.2207971999919139E-2</v>
      </c>
      <c r="X33" s="328">
        <f t="shared" si="17"/>
        <v>392561.03490821959</v>
      </c>
      <c r="Y33" s="26">
        <f t="shared" si="6"/>
        <v>864508.36200883868</v>
      </c>
      <c r="Z33" s="197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1">
        <f t="shared" si="21"/>
        <v>1.7336156388590522E-3</v>
      </c>
    </row>
    <row r="34" spans="1:32" x14ac:dyDescent="0.2">
      <c r="A34" s="321" t="s">
        <v>313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7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27">
        <f t="shared" si="3"/>
        <v>6.9081182859387349E-3</v>
      </c>
      <c r="M34" s="27">
        <f t="shared" si="11"/>
        <v>1.0362177428908102E-3</v>
      </c>
      <c r="N34" s="197">
        <f t="shared" si="12"/>
        <v>1.239884751739719E-3</v>
      </c>
      <c r="O34" s="328">
        <v>237</v>
      </c>
      <c r="P34" s="328">
        <v>131</v>
      </c>
      <c r="Q34" s="329">
        <v>2.2584083591000002</v>
      </c>
      <c r="R34" s="330">
        <f t="shared" si="13"/>
        <v>1.2179667764696256E-4</v>
      </c>
      <c r="S34" s="329">
        <f t="shared" si="4"/>
        <v>2.7506663490850839E-4</v>
      </c>
      <c r="T34" s="329">
        <f t="shared" si="14"/>
        <v>1.426653550949875E-4</v>
      </c>
      <c r="U34" s="328">
        <f t="shared" si="15"/>
        <v>25996.19905512382</v>
      </c>
      <c r="V34" s="330">
        <f t="shared" si="5"/>
        <v>1.8091603053435115</v>
      </c>
      <c r="W34" s="330">
        <f t="shared" si="16"/>
        <v>2.4040577366755789E-2</v>
      </c>
      <c r="X34" s="328">
        <f t="shared" si="17"/>
        <v>773051.73463268788</v>
      </c>
      <c r="Y34" s="26">
        <f t="shared" si="6"/>
        <v>799047.93368781172</v>
      </c>
      <c r="Z34" s="197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1">
        <f t="shared" si="21"/>
        <v>1.2912396420521996E-3</v>
      </c>
    </row>
    <row r="35" spans="1:32" x14ac:dyDescent="0.2">
      <c r="A35" s="321" t="s">
        <v>314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7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27">
        <f t="shared" si="3"/>
        <v>1.9920070328135614E-3</v>
      </c>
      <c r="M35" s="27">
        <f t="shared" si="11"/>
        <v>2.9880105492203422E-4</v>
      </c>
      <c r="N35" s="197">
        <f t="shared" si="12"/>
        <v>1.331242904974295E-3</v>
      </c>
      <c r="O35" s="328">
        <v>2843</v>
      </c>
      <c r="P35" s="328">
        <v>1571</v>
      </c>
      <c r="Q35" s="329">
        <v>1.4705313694</v>
      </c>
      <c r="R35" s="330">
        <f t="shared" si="13"/>
        <v>1.4606303861326581E-3</v>
      </c>
      <c r="S35" s="329">
        <f t="shared" si="4"/>
        <v>2.1479028019069082E-3</v>
      </c>
      <c r="T35" s="329">
        <f t="shared" si="14"/>
        <v>1.1140257561426585E-3</v>
      </c>
      <c r="U35" s="328">
        <f t="shared" si="15"/>
        <v>202995.57162940741</v>
      </c>
      <c r="V35" s="330">
        <f t="shared" si="5"/>
        <v>1.8096753660089115</v>
      </c>
      <c r="W35" s="330">
        <f t="shared" si="16"/>
        <v>2.4047421622479592E-2</v>
      </c>
      <c r="X35" s="328">
        <f t="shared" si="17"/>
        <v>773271.81935356779</v>
      </c>
      <c r="Y35" s="26">
        <f t="shared" si="6"/>
        <v>976267.39098297525</v>
      </c>
      <c r="Z35" s="197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1">
        <f t="shared" si="21"/>
        <v>1.5370666083601367E-3</v>
      </c>
    </row>
    <row r="36" spans="1:32" x14ac:dyDescent="0.2">
      <c r="A36" s="321" t="s">
        <v>315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7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27">
        <f t="shared" si="3"/>
        <v>8.7364627691079895E-3</v>
      </c>
      <c r="M36" s="27">
        <f t="shared" si="11"/>
        <v>1.3104694153661983E-3</v>
      </c>
      <c r="N36" s="197">
        <f t="shared" si="12"/>
        <v>1.7950969732187967E-3</v>
      </c>
      <c r="O36" s="328">
        <v>2022</v>
      </c>
      <c r="P36" s="328">
        <v>1144</v>
      </c>
      <c r="Q36" s="329">
        <v>2.2004042460000002</v>
      </c>
      <c r="R36" s="330">
        <f t="shared" si="13"/>
        <v>1.0636290017414136E-3</v>
      </c>
      <c r="S36" s="329">
        <f t="shared" si="4"/>
        <v>2.3404137716005482E-3</v>
      </c>
      <c r="T36" s="329">
        <f t="shared" si="14"/>
        <v>1.2138730017388346E-3</v>
      </c>
      <c r="U36" s="328">
        <f t="shared" si="15"/>
        <v>221189.53939331078</v>
      </c>
      <c r="V36" s="330">
        <f t="shared" si="5"/>
        <v>1.7674825174825175</v>
      </c>
      <c r="W36" s="330">
        <f t="shared" si="16"/>
        <v>2.3486752434499599E-2</v>
      </c>
      <c r="X36" s="328">
        <f t="shared" si="17"/>
        <v>755242.87263940147</v>
      </c>
      <c r="Y36" s="26">
        <f t="shared" si="6"/>
        <v>976432.41203271225</v>
      </c>
      <c r="Z36" s="197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1">
        <f t="shared" si="21"/>
        <v>1.5944441511346785E-3</v>
      </c>
    </row>
    <row r="37" spans="1:32" x14ac:dyDescent="0.2">
      <c r="A37" s="321" t="s">
        <v>316</v>
      </c>
      <c r="B37" s="23" t="s">
        <v>317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7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27">
        <f t="shared" si="3"/>
        <v>3.8546427168606708E-3</v>
      </c>
      <c r="M37" s="27">
        <f t="shared" si="11"/>
        <v>5.7819640752910064E-4</v>
      </c>
      <c r="N37" s="197">
        <f t="shared" si="12"/>
        <v>6.9866565104112099E-2</v>
      </c>
      <c r="O37" s="328">
        <v>78885</v>
      </c>
      <c r="P37" s="328">
        <v>113737</v>
      </c>
      <c r="Q37" s="329">
        <v>1.9568038190999999</v>
      </c>
      <c r="R37" s="330">
        <f t="shared" si="13"/>
        <v>0.1057464788208594</v>
      </c>
      <c r="S37" s="329">
        <f t="shared" si="4"/>
        <v>0.20692511361303492</v>
      </c>
      <c r="T37" s="329">
        <f t="shared" si="14"/>
        <v>0.10732324849756292</v>
      </c>
      <c r="U37" s="328">
        <f t="shared" si="15"/>
        <v>19556230.237730574</v>
      </c>
      <c r="V37" s="330">
        <f t="shared" si="5"/>
        <v>0.69357377106834184</v>
      </c>
      <c r="W37" s="330">
        <f t="shared" si="16"/>
        <v>9.216382790222178E-3</v>
      </c>
      <c r="X37" s="328">
        <f t="shared" si="17"/>
        <v>296363.12782040186</v>
      </c>
      <c r="Y37" s="26">
        <f t="shared" si="6"/>
        <v>19852593.365550976</v>
      </c>
      <c r="Z37" s="197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1">
        <f t="shared" si="21"/>
        <v>4.8967320115372928E-2</v>
      </c>
    </row>
    <row r="38" spans="1:32" x14ac:dyDescent="0.2">
      <c r="A38" s="321" t="s">
        <v>318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7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27">
        <f t="shared" si="3"/>
        <v>5.3431925731493649E-2</v>
      </c>
      <c r="M38" s="27">
        <f t="shared" si="11"/>
        <v>8.0147888597240473E-3</v>
      </c>
      <c r="N38" s="197">
        <f t="shared" si="12"/>
        <v>8.8010963376104184E-3</v>
      </c>
      <c r="O38" s="328">
        <v>2081</v>
      </c>
      <c r="P38" s="328">
        <v>764</v>
      </c>
      <c r="Q38" s="329">
        <v>1.7755281664</v>
      </c>
      <c r="R38" s="330">
        <f t="shared" si="13"/>
        <v>7.1032566200213284E-4</v>
      </c>
      <c r="S38" s="329">
        <f t="shared" si="4"/>
        <v>1.2612032202015131E-3</v>
      </c>
      <c r="T38" s="329">
        <f t="shared" si="14"/>
        <v>6.5413242619134164E-4</v>
      </c>
      <c r="U38" s="328">
        <f t="shared" si="15"/>
        <v>119194.71793526325</v>
      </c>
      <c r="V38" s="330">
        <f t="shared" si="5"/>
        <v>2.7238219895287958</v>
      </c>
      <c r="W38" s="330">
        <f t="shared" si="16"/>
        <v>3.6194831977647418E-2</v>
      </c>
      <c r="X38" s="328">
        <f t="shared" si="17"/>
        <v>1163885.4266350304</v>
      </c>
      <c r="Y38" s="26">
        <f t="shared" si="6"/>
        <v>1283080.1445702936</v>
      </c>
      <c r="Z38" s="197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1">
        <f t="shared" si="21"/>
        <v>3.8141263611872257E-3</v>
      </c>
    </row>
    <row r="39" spans="1:32" x14ac:dyDescent="0.2">
      <c r="A39" s="321" t="s">
        <v>319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7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27">
        <f t="shared" si="3"/>
        <v>3.9110673292142316E-2</v>
      </c>
      <c r="M39" s="27">
        <f t="shared" si="11"/>
        <v>5.8666009938213469E-3</v>
      </c>
      <c r="N39" s="197">
        <f t="shared" si="12"/>
        <v>1.8307922040864431E-2</v>
      </c>
      <c r="O39" s="328">
        <v>25760</v>
      </c>
      <c r="P39" s="328">
        <v>21267</v>
      </c>
      <c r="Q39" s="329">
        <v>2.0486592371999999</v>
      </c>
      <c r="R39" s="330">
        <f t="shared" si="13"/>
        <v>1.9772900332198112E-2</v>
      </c>
      <c r="S39" s="329">
        <f t="shared" si="4"/>
        <v>4.0507934911792609E-2</v>
      </c>
      <c r="T39" s="329">
        <f t="shared" si="14"/>
        <v>2.1009741585989696E-2</v>
      </c>
      <c r="U39" s="328">
        <f t="shared" si="15"/>
        <v>3828353.5901372498</v>
      </c>
      <c r="V39" s="330">
        <f t="shared" si="5"/>
        <v>1.2112662810927728</v>
      </c>
      <c r="W39" s="330">
        <f t="shared" si="16"/>
        <v>1.6095611127629923E-2</v>
      </c>
      <c r="X39" s="328">
        <f t="shared" si="17"/>
        <v>517572.43232410017</v>
      </c>
      <c r="Y39" s="26">
        <f t="shared" si="6"/>
        <v>4345926.0224613501</v>
      </c>
      <c r="Z39" s="197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1">
        <f t="shared" si="21"/>
        <v>1.0486484281426933E-2</v>
      </c>
    </row>
    <row r="40" spans="1:32" x14ac:dyDescent="0.2">
      <c r="A40" s="321" t="s">
        <v>320</v>
      </c>
      <c r="B40" s="23" t="s">
        <v>321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7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27">
        <f t="shared" si="3"/>
        <v>4.1289723238835084E-3</v>
      </c>
      <c r="M40" s="27">
        <f t="shared" si="11"/>
        <v>6.1934584858252628E-4</v>
      </c>
      <c r="N40" s="197">
        <f t="shared" si="12"/>
        <v>1.3715618791002495E-3</v>
      </c>
      <c r="O40" s="328">
        <v>1318</v>
      </c>
      <c r="P40" s="328">
        <v>475</v>
      </c>
      <c r="Q40" s="329">
        <v>2.0058388967999998</v>
      </c>
      <c r="R40" s="330">
        <f t="shared" si="13"/>
        <v>4.4162917467410089E-4</v>
      </c>
      <c r="S40" s="329">
        <f t="shared" si="4"/>
        <v>8.8583697652299298E-4</v>
      </c>
      <c r="T40" s="329">
        <f t="shared" si="14"/>
        <v>4.5944593336068676E-4</v>
      </c>
      <c r="U40" s="328">
        <f t="shared" si="15"/>
        <v>83719.329971591753</v>
      </c>
      <c r="V40" s="330">
        <f t="shared" si="5"/>
        <v>2.7747368421052632</v>
      </c>
      <c r="W40" s="330">
        <f t="shared" si="16"/>
        <v>3.6871401350116108E-2</v>
      </c>
      <c r="X40" s="328">
        <f t="shared" si="17"/>
        <v>1185641.2738015598</v>
      </c>
      <c r="Y40" s="26">
        <f t="shared" si="6"/>
        <v>1269360.6037731515</v>
      </c>
      <c r="Z40" s="197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1">
        <f t="shared" si="21"/>
        <v>1.9529611153831809E-3</v>
      </c>
    </row>
    <row r="41" spans="1:32" x14ac:dyDescent="0.2">
      <c r="A41" s="321" t="s">
        <v>322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7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27">
        <f t="shared" si="3"/>
        <v>3.2405184829572727E-3</v>
      </c>
      <c r="M41" s="27">
        <f t="shared" si="11"/>
        <v>4.8607777244359088E-4</v>
      </c>
      <c r="N41" s="197">
        <f t="shared" si="12"/>
        <v>7.0399853299404674E-4</v>
      </c>
      <c r="O41" s="328">
        <v>35</v>
      </c>
      <c r="P41" s="328">
        <v>141</v>
      </c>
      <c r="Q41" s="329">
        <v>1.5774653305999999</v>
      </c>
      <c r="R41" s="330">
        <f t="shared" si="13"/>
        <v>1.3109413395589101E-4</v>
      </c>
      <c r="S41" s="329">
        <f t="shared" si="4"/>
        <v>2.0679645136045029E-4</v>
      </c>
      <c r="T41" s="329">
        <f t="shared" si="14"/>
        <v>1.072565168637593E-4</v>
      </c>
      <c r="U41" s="328">
        <f t="shared" si="15"/>
        <v>19544.070531300953</v>
      </c>
      <c r="V41" s="330">
        <f t="shared" si="5"/>
        <v>0.24822695035460993</v>
      </c>
      <c r="W41" s="330">
        <f t="shared" si="16"/>
        <v>3.2985021763346587E-3</v>
      </c>
      <c r="X41" s="328">
        <f t="shared" si="17"/>
        <v>106067.03783376346</v>
      </c>
      <c r="Y41" s="26">
        <f t="shared" si="6"/>
        <v>125611.10836506441</v>
      </c>
      <c r="Z41" s="197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1">
        <f t="shared" si="21"/>
        <v>3.6013847875063541E-4</v>
      </c>
    </row>
    <row r="42" spans="1:32" x14ac:dyDescent="0.2">
      <c r="A42" s="321" t="s">
        <v>323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7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27">
        <f t="shared" si="3"/>
        <v>1.5554176980005108E-2</v>
      </c>
      <c r="M42" s="27">
        <f t="shared" si="11"/>
        <v>2.3331265470007659E-3</v>
      </c>
      <c r="N42" s="197">
        <f t="shared" si="12"/>
        <v>3.4575565265908457E-3</v>
      </c>
      <c r="O42" s="328">
        <v>5295</v>
      </c>
      <c r="P42" s="328">
        <v>4705</v>
      </c>
      <c r="Q42" s="329">
        <v>2.7540316573000001</v>
      </c>
      <c r="R42" s="330">
        <f t="shared" si="13"/>
        <v>4.3744531933508314E-3</v>
      </c>
      <c r="S42" s="329">
        <f t="shared" si="4"/>
        <v>1.2047382577865268E-2</v>
      </c>
      <c r="T42" s="329">
        <f t="shared" si="14"/>
        <v>6.2484645366312659E-3</v>
      </c>
      <c r="U42" s="328">
        <f t="shared" si="15"/>
        <v>1138582.8589919205</v>
      </c>
      <c r="V42" s="330">
        <f t="shared" si="5"/>
        <v>1.1253985122210415</v>
      </c>
      <c r="W42" s="330">
        <f t="shared" si="16"/>
        <v>1.4954578608413996E-2</v>
      </c>
      <c r="X42" s="328">
        <f t="shared" si="17"/>
        <v>480881.25162592158</v>
      </c>
      <c r="Y42" s="26">
        <f t="shared" si="6"/>
        <v>1619464.1106178421</v>
      </c>
      <c r="Z42" s="197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1">
        <f t="shared" si="21"/>
        <v>2.7547497779636014E-3</v>
      </c>
    </row>
    <row r="43" spans="1:32" x14ac:dyDescent="0.2">
      <c r="A43" s="321" t="s">
        <v>324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7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27">
        <f t="shared" si="3"/>
        <v>6.0165470631145121E-2</v>
      </c>
      <c r="M43" s="27">
        <f t="shared" si="11"/>
        <v>9.0248205946717678E-3</v>
      </c>
      <c r="N43" s="197">
        <f t="shared" si="12"/>
        <v>9.9135493605579158E-3</v>
      </c>
      <c r="O43" s="328">
        <v>1618</v>
      </c>
      <c r="P43" s="328">
        <v>916</v>
      </c>
      <c r="Q43" s="329">
        <v>2.0422796606000002</v>
      </c>
      <c r="R43" s="330">
        <f t="shared" si="13"/>
        <v>8.5164699789784515E-4</v>
      </c>
      <c r="S43" s="329">
        <f t="shared" si="4"/>
        <v>1.7393013418178203E-3</v>
      </c>
      <c r="T43" s="329">
        <f t="shared" si="14"/>
        <v>9.0210157124349997E-4</v>
      </c>
      <c r="U43" s="328">
        <f t="shared" si="15"/>
        <v>164379.16548395384</v>
      </c>
      <c r="V43" s="330">
        <f t="shared" si="5"/>
        <v>1.7663755458515285</v>
      </c>
      <c r="W43" s="330">
        <f t="shared" si="16"/>
        <v>2.3472042716925653E-2</v>
      </c>
      <c r="X43" s="328">
        <f t="shared" si="17"/>
        <v>754769.86516903085</v>
      </c>
      <c r="Y43" s="26">
        <f t="shared" si="6"/>
        <v>919149.03065298474</v>
      </c>
      <c r="Z43" s="197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1">
        <f t="shared" si="21"/>
        <v>3.6342888992780043E-3</v>
      </c>
    </row>
    <row r="44" spans="1:32" x14ac:dyDescent="0.2">
      <c r="A44" s="321" t="s">
        <v>325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7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27">
        <f t="shared" si="3"/>
        <v>2.913193383668659E-2</v>
      </c>
      <c r="M44" s="27">
        <f t="shared" si="11"/>
        <v>4.3697900755029885E-3</v>
      </c>
      <c r="N44" s="197">
        <f t="shared" si="12"/>
        <v>1.4278057804697954E-2</v>
      </c>
      <c r="O44" s="328">
        <v>15090</v>
      </c>
      <c r="P44" s="328">
        <v>11157</v>
      </c>
      <c r="Q44" s="329">
        <v>1.7986407321</v>
      </c>
      <c r="R44" s="330">
        <f t="shared" si="13"/>
        <v>1.037317200387146E-2</v>
      </c>
      <c r="S44" s="329">
        <f t="shared" si="4"/>
        <v>1.8657609687242588E-2</v>
      </c>
      <c r="T44" s="329">
        <f t="shared" si="14"/>
        <v>9.6769079686436638E-3</v>
      </c>
      <c r="U44" s="328">
        <f t="shared" si="15"/>
        <v>1763307.0455225969</v>
      </c>
      <c r="V44" s="330">
        <f t="shared" si="5"/>
        <v>1.352514116698037</v>
      </c>
      <c r="W44" s="330">
        <f t="shared" si="16"/>
        <v>1.7972547908591634E-2</v>
      </c>
      <c r="X44" s="328">
        <f t="shared" si="17"/>
        <v>577927.44011708267</v>
      </c>
      <c r="Y44" s="26">
        <f t="shared" si="6"/>
        <v>2341234.4856396797</v>
      </c>
      <c r="Z44" s="197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1">
        <f t="shared" si="21"/>
        <v>7.885841784687939E-3</v>
      </c>
    </row>
    <row r="45" spans="1:32" x14ac:dyDescent="0.2">
      <c r="A45" s="321" t="s">
        <v>326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7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27">
        <f t="shared" si="3"/>
        <v>5.0563934385345795E-3</v>
      </c>
      <c r="M45" s="27">
        <f t="shared" si="11"/>
        <v>7.584590157801869E-4</v>
      </c>
      <c r="N45" s="197">
        <f t="shared" si="12"/>
        <v>0.16871673398854334</v>
      </c>
      <c r="O45" s="328">
        <v>182930</v>
      </c>
      <c r="P45" s="328">
        <v>207064</v>
      </c>
      <c r="Q45" s="329">
        <v>1.9809358914999999</v>
      </c>
      <c r="R45" s="330">
        <f t="shared" si="13"/>
        <v>0.19251684931519586</v>
      </c>
      <c r="S45" s="329">
        <f t="shared" si="4"/>
        <v>0.38136353652696864</v>
      </c>
      <c r="T45" s="329">
        <f t="shared" si="14"/>
        <v>0.19779703335156221</v>
      </c>
      <c r="U45" s="328">
        <f t="shared" si="15"/>
        <v>36042184.510013796</v>
      </c>
      <c r="V45" s="330">
        <f t="shared" si="5"/>
        <v>0.8834466638334042</v>
      </c>
      <c r="W45" s="330">
        <f t="shared" si="16"/>
        <v>1.1739461565986884E-2</v>
      </c>
      <c r="X45" s="328">
        <f t="shared" si="17"/>
        <v>377495.55631677434</v>
      </c>
      <c r="Y45" s="26">
        <f t="shared" si="6"/>
        <v>36419680.066330567</v>
      </c>
      <c r="Z45" s="197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1">
        <f t="shared" si="21"/>
        <v>0.27251261962857615</v>
      </c>
    </row>
    <row r="46" spans="1:32" x14ac:dyDescent="0.2">
      <c r="A46" s="321" t="s">
        <v>327</v>
      </c>
      <c r="B46" s="23" t="s">
        <v>328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7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27">
        <f t="shared" si="3"/>
        <v>1.8255388394610668E-2</v>
      </c>
      <c r="M46" s="27">
        <f t="shared" si="11"/>
        <v>2.7383082591916001E-3</v>
      </c>
      <c r="N46" s="197">
        <f t="shared" si="12"/>
        <v>2.8714412390019256E-3</v>
      </c>
      <c r="O46" s="328">
        <v>133</v>
      </c>
      <c r="P46" s="328">
        <v>63</v>
      </c>
      <c r="Q46" s="329">
        <v>1.7977681072</v>
      </c>
      <c r="R46" s="330">
        <f t="shared" si="13"/>
        <v>5.8573974746249173E-5</v>
      </c>
      <c r="S46" s="329">
        <f t="shared" si="4"/>
        <v>1.0530242371074497E-4</v>
      </c>
      <c r="T46" s="329">
        <f t="shared" si="14"/>
        <v>5.4615884896592997E-5</v>
      </c>
      <c r="U46" s="328">
        <f t="shared" si="15"/>
        <v>9951.9986081992138</v>
      </c>
      <c r="V46" s="330">
        <f t="shared" si="5"/>
        <v>2.1111111111111112</v>
      </c>
      <c r="W46" s="330">
        <f t="shared" si="16"/>
        <v>2.8052975652065243E-2</v>
      </c>
      <c r="X46" s="328">
        <f t="shared" si="17"/>
        <v>902074.90271953121</v>
      </c>
      <c r="Y46" s="26">
        <f t="shared" si="6"/>
        <v>912026.90132773039</v>
      </c>
      <c r="Z46" s="197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1">
        <f t="shared" si="21"/>
        <v>1.8287041488216651E-3</v>
      </c>
    </row>
    <row r="47" spans="1:32" x14ac:dyDescent="0.2">
      <c r="A47" s="321" t="s">
        <v>329</v>
      </c>
      <c r="B47" s="23" t="s">
        <v>330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7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27">
        <f t="shared" si="3"/>
        <v>5.0314543833506857E-3</v>
      </c>
      <c r="M47" s="27">
        <f t="shared" si="11"/>
        <v>7.5471815750260279E-4</v>
      </c>
      <c r="N47" s="197">
        <f t="shared" si="12"/>
        <v>2.2447458788318851E-2</v>
      </c>
      <c r="O47" s="328">
        <v>19678</v>
      </c>
      <c r="P47" s="328">
        <v>32877</v>
      </c>
      <c r="Q47" s="329">
        <v>1.8363293522999999</v>
      </c>
      <c r="R47" s="330">
        <f t="shared" si="13"/>
        <v>3.0567247106864034E-2</v>
      </c>
      <c r="S47" s="329">
        <f t="shared" si="4"/>
        <v>5.6131533081341681E-2</v>
      </c>
      <c r="T47" s="329">
        <f t="shared" si="14"/>
        <v>2.9113036925540778E-2</v>
      </c>
      <c r="U47" s="328">
        <f t="shared" si="15"/>
        <v>5304920.0523254359</v>
      </c>
      <c r="V47" s="330">
        <f t="shared" si="5"/>
        <v>0.59853392949478357</v>
      </c>
      <c r="W47" s="330">
        <f t="shared" si="16"/>
        <v>7.953469461024678E-3</v>
      </c>
      <c r="X47" s="328">
        <f t="shared" si="17"/>
        <v>255752.73294790057</v>
      </c>
      <c r="Y47" s="26">
        <f t="shared" si="6"/>
        <v>5560672.7852733368</v>
      </c>
      <c r="Z47" s="197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1">
        <f t="shared" si="21"/>
        <v>1.3241494427444538E-2</v>
      </c>
    </row>
    <row r="48" spans="1:32" x14ac:dyDescent="0.2">
      <c r="A48" s="321" t="s">
        <v>331</v>
      </c>
      <c r="B48" s="23" t="s">
        <v>332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7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27">
        <f t="shared" si="3"/>
        <v>2.0902045626001453E-2</v>
      </c>
      <c r="M48" s="27">
        <f t="shared" si="11"/>
        <v>3.135306843900218E-3</v>
      </c>
      <c r="N48" s="197">
        <f t="shared" si="12"/>
        <v>3.927198265752144E-3</v>
      </c>
      <c r="O48" s="328">
        <v>1611</v>
      </c>
      <c r="P48" s="328">
        <v>1054</v>
      </c>
      <c r="Q48" s="329">
        <v>2.1403267704000002</v>
      </c>
      <c r="R48" s="330">
        <f t="shared" si="13"/>
        <v>9.7995189496105769E-4</v>
      </c>
      <c r="S48" s="329">
        <f t="shared" si="4"/>
        <v>2.0974172744893608E-3</v>
      </c>
      <c r="T48" s="329">
        <f t="shared" si="14"/>
        <v>1.0878410620281658E-3</v>
      </c>
      <c r="U48" s="328">
        <f t="shared" si="15"/>
        <v>198224.24841681198</v>
      </c>
      <c r="V48" s="330">
        <f t="shared" si="5"/>
        <v>1.5284629981024669</v>
      </c>
      <c r="W48" s="330">
        <f t="shared" si="16"/>
        <v>2.0310600917771596E-2</v>
      </c>
      <c r="X48" s="328">
        <f t="shared" si="17"/>
        <v>653110.157521746</v>
      </c>
      <c r="Y48" s="26">
        <f t="shared" si="6"/>
        <v>851334.40593855805</v>
      </c>
      <c r="Z48" s="197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1">
        <f t="shared" si="21"/>
        <v>2.0257845194320322E-3</v>
      </c>
    </row>
    <row r="49" spans="1:32" x14ac:dyDescent="0.2">
      <c r="A49" s="321" t="s">
        <v>333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7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27">
        <f t="shared" si="3"/>
        <v>1.0647417872573894E-2</v>
      </c>
      <c r="M49" s="27">
        <f t="shared" si="11"/>
        <v>1.5971126808860842E-3</v>
      </c>
      <c r="N49" s="197">
        <f t="shared" si="12"/>
        <v>1.9464030705209012E-3</v>
      </c>
      <c r="O49" s="328">
        <v>1875</v>
      </c>
      <c r="P49" s="328">
        <v>790</v>
      </c>
      <c r="Q49" s="329">
        <v>2.1956719391999999</v>
      </c>
      <c r="R49" s="330">
        <f t="shared" si="13"/>
        <v>7.3449904840534679E-4</v>
      </c>
      <c r="S49" s="329">
        <f t="shared" si="4"/>
        <v>1.6127189499527224E-3</v>
      </c>
      <c r="T49" s="329">
        <f t="shared" si="14"/>
        <v>8.3644867266416574E-4</v>
      </c>
      <c r="U49" s="328">
        <f t="shared" si="15"/>
        <v>152416.02405499318</v>
      </c>
      <c r="V49" s="330">
        <f t="shared" si="5"/>
        <v>2.3734177215189876</v>
      </c>
      <c r="W49" s="330">
        <f t="shared" si="16"/>
        <v>3.1538571893977414E-2</v>
      </c>
      <c r="X49" s="328">
        <f t="shared" si="17"/>
        <v>1014158.160119393</v>
      </c>
      <c r="Y49" s="26">
        <f t="shared" si="6"/>
        <v>1166574.1841743863</v>
      </c>
      <c r="Z49" s="197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1">
        <f t="shared" si="21"/>
        <v>1.8635719751175445E-3</v>
      </c>
    </row>
    <row r="50" spans="1:32" x14ac:dyDescent="0.2">
      <c r="A50" s="321" t="s">
        <v>334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7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27">
        <f t="shared" si="3"/>
        <v>2.4027220978733214E-2</v>
      </c>
      <c r="M50" s="27">
        <f t="shared" si="11"/>
        <v>3.6040831468099818E-3</v>
      </c>
      <c r="N50" s="197">
        <f t="shared" si="12"/>
        <v>8.7044281757686949E-3</v>
      </c>
      <c r="O50" s="328">
        <v>9838</v>
      </c>
      <c r="P50" s="328">
        <v>7575</v>
      </c>
      <c r="Q50" s="329">
        <v>1.6303971907999999</v>
      </c>
      <c r="R50" s="330">
        <f t="shared" si="13"/>
        <v>7.0428231540132936E-3</v>
      </c>
      <c r="S50" s="329">
        <f t="shared" si="4"/>
        <v>1.1482599085604469E-2</v>
      </c>
      <c r="T50" s="329">
        <f t="shared" si="14"/>
        <v>5.9555353796581761E-3</v>
      </c>
      <c r="U50" s="328">
        <f t="shared" si="15"/>
        <v>1085205.8869257036</v>
      </c>
      <c r="V50" s="330">
        <f t="shared" si="5"/>
        <v>1.2987458745874587</v>
      </c>
      <c r="W50" s="330">
        <f t="shared" si="16"/>
        <v>1.7258061978010494E-2</v>
      </c>
      <c r="X50" s="328">
        <f t="shared" si="17"/>
        <v>554952.34348857193</v>
      </c>
      <c r="Y50" s="26">
        <f t="shared" si="6"/>
        <v>1640158.2304142755</v>
      </c>
      <c r="Z50" s="197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1">
        <f t="shared" si="21"/>
        <v>5.110648875330609E-3</v>
      </c>
    </row>
    <row r="51" spans="1:32" x14ac:dyDescent="0.2">
      <c r="A51" s="321" t="s">
        <v>335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7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27">
        <f t="shared" si="3"/>
        <v>2.5989612883515902E-2</v>
      </c>
      <c r="M51" s="27">
        <f t="shared" si="11"/>
        <v>3.8984419325273851E-3</v>
      </c>
      <c r="N51" s="197">
        <f t="shared" si="12"/>
        <v>1.6648349356614273E-2</v>
      </c>
      <c r="O51" s="328">
        <v>13606</v>
      </c>
      <c r="P51" s="328">
        <v>22970</v>
      </c>
      <c r="Q51" s="329">
        <v>1.9100372027999999</v>
      </c>
      <c r="R51" s="330">
        <f t="shared" si="13"/>
        <v>2.1356257141608628E-2</v>
      </c>
      <c r="S51" s="329">
        <f t="shared" si="4"/>
        <v>4.0791245653035664E-2</v>
      </c>
      <c r="T51" s="329">
        <f t="shared" si="14"/>
        <v>2.1156682808123412E-2</v>
      </c>
      <c r="U51" s="328">
        <f t="shared" si="15"/>
        <v>3855128.9292337522</v>
      </c>
      <c r="V51" s="330">
        <f t="shared" si="5"/>
        <v>0.59233783195472356</v>
      </c>
      <c r="W51" s="330">
        <f t="shared" si="16"/>
        <v>7.8711341578214088E-3</v>
      </c>
      <c r="X51" s="328">
        <f t="shared" si="17"/>
        <v>253105.14890731042</v>
      </c>
      <c r="Y51" s="26">
        <f t="shared" si="6"/>
        <v>4108234.0781410625</v>
      </c>
      <c r="Z51" s="197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1">
        <f t="shared" si="21"/>
        <v>9.9077050531519942E-3</v>
      </c>
    </row>
    <row r="52" spans="1:32" x14ac:dyDescent="0.2">
      <c r="A52" s="321" t="s">
        <v>336</v>
      </c>
      <c r="B52" s="23" t="s">
        <v>337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7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27">
        <f t="shared" si="3"/>
        <v>9.3677326034503157E-4</v>
      </c>
      <c r="M52" s="27">
        <f t="shared" si="11"/>
        <v>1.4051598905175474E-4</v>
      </c>
      <c r="N52" s="197">
        <f t="shared" si="12"/>
        <v>6.07114664800412E-2</v>
      </c>
      <c r="O52" s="328">
        <v>47668</v>
      </c>
      <c r="P52" s="328">
        <v>40796</v>
      </c>
      <c r="Q52" s="329">
        <v>1.7340616191</v>
      </c>
      <c r="R52" s="330">
        <f t="shared" si="13"/>
        <v>3.7929902757904463E-2</v>
      </c>
      <c r="S52" s="329">
        <f t="shared" si="4"/>
        <v>6.5772788588677369E-2</v>
      </c>
      <c r="T52" s="329">
        <f t="shared" si="14"/>
        <v>3.4113545769418024E-2</v>
      </c>
      <c r="U52" s="328">
        <f t="shared" si="15"/>
        <v>6216102.8913250593</v>
      </c>
      <c r="V52" s="330">
        <f t="shared" si="5"/>
        <v>1.1684478870477497</v>
      </c>
      <c r="W52" s="330">
        <f t="shared" si="16"/>
        <v>1.5526629533395704E-2</v>
      </c>
      <c r="X52" s="328">
        <f t="shared" si="17"/>
        <v>499276.19086173497</v>
      </c>
      <c r="Y52" s="26">
        <f t="shared" si="6"/>
        <v>6715379.0821867939</v>
      </c>
      <c r="Z52" s="197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1">
        <f t="shared" si="21"/>
        <v>6.8990525741466399E-2</v>
      </c>
    </row>
    <row r="53" spans="1:32" x14ac:dyDescent="0.2">
      <c r="A53" s="321" t="s">
        <v>338</v>
      </c>
      <c r="B53" s="23" t="s">
        <v>339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7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27">
        <f t="shared" si="3"/>
        <v>1.103553191887325E-3</v>
      </c>
      <c r="M53" s="27">
        <f t="shared" si="11"/>
        <v>1.6553297878309873E-4</v>
      </c>
      <c r="N53" s="197">
        <f t="shared" si="12"/>
        <v>1.9587224820450801E-2</v>
      </c>
      <c r="O53" s="328">
        <v>4761</v>
      </c>
      <c r="P53" s="328">
        <v>6438</v>
      </c>
      <c r="Q53" s="329">
        <v>1.903799258</v>
      </c>
      <c r="R53" s="330">
        <f t="shared" si="13"/>
        <v>5.9857023716881298E-3</v>
      </c>
      <c r="S53" s="329">
        <f t="shared" si="4"/>
        <v>1.1395575733828702E-2</v>
      </c>
      <c r="T53" s="329">
        <f t="shared" si="14"/>
        <v>5.91040007131089E-3</v>
      </c>
      <c r="U53" s="328">
        <f t="shared" si="15"/>
        <v>1076981.4202398062</v>
      </c>
      <c r="V53" s="330">
        <f t="shared" si="5"/>
        <v>0.73951537744641194</v>
      </c>
      <c r="W53" s="330">
        <f t="shared" si="16"/>
        <v>9.8268664158151723E-3</v>
      </c>
      <c r="X53" s="328">
        <f t="shared" si="17"/>
        <v>315993.91365926975</v>
      </c>
      <c r="Y53" s="26">
        <f t="shared" si="6"/>
        <v>1392975.3338990759</v>
      </c>
      <c r="Z53" s="197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1">
        <f t="shared" si="21"/>
        <v>0.13287742985391934</v>
      </c>
    </row>
    <row r="54" spans="1:32" x14ac:dyDescent="0.2">
      <c r="A54" s="321" t="s">
        <v>340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7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27">
        <f t="shared" si="3"/>
        <v>1.4274491710881529E-2</v>
      </c>
      <c r="M54" s="27">
        <f t="shared" si="11"/>
        <v>2.1411737566322292E-3</v>
      </c>
      <c r="N54" s="197">
        <f t="shared" si="12"/>
        <v>4.7153933846542373E-2</v>
      </c>
      <c r="O54" s="328">
        <v>43432</v>
      </c>
      <c r="P54" s="328">
        <v>47092</v>
      </c>
      <c r="Q54" s="329">
        <v>1.8493369051999999</v>
      </c>
      <c r="R54" s="330">
        <f t="shared" si="13"/>
        <v>4.378358125000581E-2</v>
      </c>
      <c r="S54" s="329">
        <f t="shared" si="4"/>
        <v>8.0970592647458484E-2</v>
      </c>
      <c r="T54" s="329">
        <f t="shared" si="14"/>
        <v>4.1995999827981793E-2</v>
      </c>
      <c r="U54" s="328">
        <f t="shared" si="15"/>
        <v>7652428.0917415125</v>
      </c>
      <c r="V54" s="330">
        <f t="shared" si="5"/>
        <v>0.92227979274611394</v>
      </c>
      <c r="W54" s="330">
        <f t="shared" si="16"/>
        <v>1.2255485954351926E-2</v>
      </c>
      <c r="X54" s="328">
        <f t="shared" si="17"/>
        <v>394088.89941551373</v>
      </c>
      <c r="Y54" s="26">
        <f t="shared" si="6"/>
        <v>8046516.991157026</v>
      </c>
      <c r="Z54" s="197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1">
        <f t="shared" si="21"/>
        <v>3.5543401038968983E-2</v>
      </c>
    </row>
    <row r="55" spans="1:32" x14ac:dyDescent="0.2">
      <c r="A55" s="321" t="s">
        <v>341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7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27">
        <f t="shared" si="3"/>
        <v>1.1521843494959192E-2</v>
      </c>
      <c r="M55" s="27">
        <f t="shared" si="11"/>
        <v>1.7282765242438787E-3</v>
      </c>
      <c r="N55" s="197">
        <f t="shared" si="12"/>
        <v>8.6029932212044503E-3</v>
      </c>
      <c r="O55" s="328">
        <v>7735</v>
      </c>
      <c r="P55" s="328">
        <v>5334</v>
      </c>
      <c r="Q55" s="329">
        <v>2.0438860060000001</v>
      </c>
      <c r="R55" s="330">
        <f t="shared" si="13"/>
        <v>4.9592631951824303E-3</v>
      </c>
      <c r="S55" s="329">
        <f t="shared" si="4"/>
        <v>1.0136168644704216E-2</v>
      </c>
      <c r="T55" s="329">
        <f t="shared" si="14"/>
        <v>5.2571992218554417E-3</v>
      </c>
      <c r="U55" s="328">
        <f t="shared" si="15"/>
        <v>957956.45237627754</v>
      </c>
      <c r="V55" s="330">
        <f t="shared" si="5"/>
        <v>1.4501312335958005</v>
      </c>
      <c r="W55" s="330">
        <f t="shared" si="16"/>
        <v>1.9269708720803205E-2</v>
      </c>
      <c r="X55" s="328">
        <f t="shared" si="17"/>
        <v>619639.10122570361</v>
      </c>
      <c r="Y55" s="26">
        <f t="shared" si="6"/>
        <v>1577595.5536019811</v>
      </c>
      <c r="Z55" s="197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1">
        <f t="shared" si="21"/>
        <v>1.7022178661265933E-2</v>
      </c>
    </row>
    <row r="56" spans="1:32" x14ac:dyDescent="0.2">
      <c r="A56" s="321" t="s">
        <v>342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7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27">
        <f t="shared" si="3"/>
        <v>2.7509336558784465E-2</v>
      </c>
      <c r="M56" s="27">
        <f t="shared" si="11"/>
        <v>4.1264004838176696E-3</v>
      </c>
      <c r="N56" s="197">
        <f t="shared" si="12"/>
        <v>4.354460511042422E-3</v>
      </c>
      <c r="O56" s="328">
        <v>549</v>
      </c>
      <c r="P56" s="328">
        <v>170</v>
      </c>
      <c r="Q56" s="329">
        <v>2.1071899398</v>
      </c>
      <c r="R56" s="330">
        <f t="shared" si="13"/>
        <v>1.5805675725178347E-4</v>
      </c>
      <c r="S56" s="329">
        <f t="shared" si="4"/>
        <v>3.3305560879836883E-4</v>
      </c>
      <c r="T56" s="329">
        <f t="shared" si="14"/>
        <v>1.7274176750444833E-4</v>
      </c>
      <c r="U56" s="328">
        <f t="shared" si="15"/>
        <v>31476.663484205179</v>
      </c>
      <c r="V56" s="330">
        <f t="shared" si="5"/>
        <v>3.2294117647058824</v>
      </c>
      <c r="W56" s="330">
        <f t="shared" si="16"/>
        <v>4.2913236129057078E-2</v>
      </c>
      <c r="X56" s="328">
        <f t="shared" si="17"/>
        <v>1379923.249020806</v>
      </c>
      <c r="Y56" s="26">
        <f t="shared" si="6"/>
        <v>1411399.9125050113</v>
      </c>
      <c r="Z56" s="197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1">
        <f t="shared" si="21"/>
        <v>2.8818633163240357E-3</v>
      </c>
    </row>
    <row r="57" spans="1:32" x14ac:dyDescent="0.2">
      <c r="A57" s="321" t="s">
        <v>343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7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27">
        <f t="shared" si="3"/>
        <v>1.3705569514498939E-2</v>
      </c>
      <c r="M57" s="27">
        <f t="shared" si="11"/>
        <v>2.0558354271748409E-3</v>
      </c>
      <c r="N57" s="197">
        <f t="shared" si="12"/>
        <v>2.5808731058307942E-3</v>
      </c>
      <c r="O57" s="328">
        <v>1377</v>
      </c>
      <c r="P57" s="328">
        <v>417</v>
      </c>
      <c r="Q57" s="329">
        <v>1.7545098130000001</v>
      </c>
      <c r="R57" s="330">
        <f t="shared" si="13"/>
        <v>3.8770392808231595E-4</v>
      </c>
      <c r="S57" s="329">
        <f t="shared" si="4"/>
        <v>6.8023034635906966E-4</v>
      </c>
      <c r="T57" s="329">
        <f t="shared" si="14"/>
        <v>3.5280652610587192E-4</v>
      </c>
      <c r="U57" s="328">
        <f t="shared" si="15"/>
        <v>64287.70793363572</v>
      </c>
      <c r="V57" s="330">
        <f t="shared" si="5"/>
        <v>3.3021582733812949</v>
      </c>
      <c r="W57" s="330">
        <f t="shared" si="16"/>
        <v>4.3879910041151653E-2</v>
      </c>
      <c r="X57" s="328">
        <f t="shared" si="17"/>
        <v>1411007.7331065442</v>
      </c>
      <c r="Y57" s="26">
        <f t="shared" si="6"/>
        <v>1475295.4410401799</v>
      </c>
      <c r="Z57" s="197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1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8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2">
        <f t="shared" si="3"/>
        <v>1</v>
      </c>
      <c r="M58" s="36">
        <f>SUM(M7:M57)</f>
        <v>0.14999999999999997</v>
      </c>
      <c r="N58" s="198">
        <f>SUM(N7:N57)</f>
        <v>0.99999999999999989</v>
      </c>
      <c r="O58" s="333">
        <f>SUM(O7:O57)</f>
        <v>964355</v>
      </c>
      <c r="P58" s="334">
        <f t="shared" ref="P58:Y58" si="23">SUM(P7:P57)</f>
        <v>1075563</v>
      </c>
      <c r="Q58" s="335">
        <f t="shared" si="23"/>
        <v>98.366423307599987</v>
      </c>
      <c r="R58" s="335">
        <f>SUM(R7:R57)</f>
        <v>0.99999999999999989</v>
      </c>
      <c r="S58" s="335">
        <f t="shared" si="23"/>
        <v>1.9280548856824229</v>
      </c>
      <c r="T58" s="335">
        <f t="shared" si="23"/>
        <v>1</v>
      </c>
      <c r="U58" s="334">
        <f t="shared" si="23"/>
        <v>182218023.69478831</v>
      </c>
      <c r="V58" s="335">
        <f>SUM(V7:V57)</f>
        <v>75.254444922162563</v>
      </c>
      <c r="W58" s="335">
        <f t="shared" si="23"/>
        <v>1</v>
      </c>
      <c r="X58" s="336">
        <f t="shared" si="23"/>
        <v>32156121.82849206</v>
      </c>
      <c r="Y58" s="333">
        <f t="shared" si="23"/>
        <v>214374145.52328035</v>
      </c>
      <c r="Z58" s="198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37">
        <f>SUM(AF7:AF57)</f>
        <v>1</v>
      </c>
    </row>
    <row r="59" spans="1:32" ht="13.5" thickTop="1" x14ac:dyDescent="0.2">
      <c r="L59" s="338"/>
      <c r="S59" s="44"/>
    </row>
    <row r="60" spans="1:32" ht="86.45" customHeight="1" x14ac:dyDescent="0.2">
      <c r="C60" s="348" t="s">
        <v>344</v>
      </c>
      <c r="D60" s="348"/>
      <c r="E60" s="348"/>
      <c r="F60" s="348"/>
      <c r="G60" s="348"/>
      <c r="L60" s="338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workbookViewId="0">
      <selection activeCell="H29" sqref="H29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2.5703125" style="2" customWidth="1"/>
    <col min="6" max="7" width="9.7109375" style="2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351" t="s">
        <v>106</v>
      </c>
      <c r="B1" s="351"/>
      <c r="C1" s="351"/>
      <c r="D1" s="351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</row>
    <row r="2" spans="1:27" ht="37.5" customHeight="1" x14ac:dyDescent="0.2">
      <c r="A2" s="350" t="s">
        <v>240</v>
      </c>
      <c r="B2" s="350"/>
      <c r="C2" s="350"/>
      <c r="D2" s="350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x14ac:dyDescent="0.2">
      <c r="A3" s="349"/>
      <c r="B3" s="349"/>
      <c r="C3" s="34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</row>
    <row r="4" spans="1:27" ht="16.5" thickBot="1" x14ac:dyDescent="0.3">
      <c r="A4" s="103" t="s">
        <v>241</v>
      </c>
      <c r="B4" s="99"/>
      <c r="C4" s="354">
        <f>+'Part ENERO 2022'!J13</f>
        <v>42055607.151808254</v>
      </c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</row>
    <row r="5" spans="1:27" ht="36.75" thickBot="1" x14ac:dyDescent="0.25">
      <c r="A5" s="101" t="s">
        <v>3</v>
      </c>
      <c r="B5" s="356" t="s">
        <v>243</v>
      </c>
      <c r="C5" s="101" t="s">
        <v>99</v>
      </c>
      <c r="D5" s="119" t="s">
        <v>102</v>
      </c>
      <c r="E5" s="210" t="s">
        <v>245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</row>
    <row r="6" spans="1:27" x14ac:dyDescent="0.2">
      <c r="A6" s="99"/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</row>
    <row r="7" spans="1:27" ht="13.5" thickBot="1" x14ac:dyDescent="0.25">
      <c r="A7" s="103" t="s">
        <v>89</v>
      </c>
      <c r="B7" s="103"/>
      <c r="C7" s="99">
        <f>+C4*0.6</f>
        <v>25233364.291084953</v>
      </c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</row>
    <row r="8" spans="1:27" ht="13.5" thickTop="1" x14ac:dyDescent="0.2">
      <c r="A8" s="104" t="s">
        <v>39</v>
      </c>
      <c r="B8" s="76">
        <v>20753289.731132537</v>
      </c>
      <c r="C8" s="120">
        <f>+C$7*'ART 14 F I'!AD8</f>
        <v>2470225.1127784029</v>
      </c>
      <c r="D8" s="105">
        <f>C8</f>
        <v>2470225.1127784029</v>
      </c>
      <c r="E8" s="211">
        <f>D8</f>
        <v>2470225.1127784029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</row>
    <row r="9" spans="1:27" s="4" customFormat="1" x14ac:dyDescent="0.2">
      <c r="A9" s="106" t="s">
        <v>42</v>
      </c>
      <c r="B9" s="77">
        <v>6080772.1341687543</v>
      </c>
      <c r="C9" s="121">
        <f>+C$7*'ART 14 F I'!AD9</f>
        <v>386736.46459108905</v>
      </c>
      <c r="D9" s="107">
        <f>+B9/12</f>
        <v>506731.01118072955</v>
      </c>
      <c r="E9" s="361">
        <f t="shared" ref="E9" si="0">+B9/12</f>
        <v>506731.01118072955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</row>
    <row r="10" spans="1:27" x14ac:dyDescent="0.2">
      <c r="A10" s="106" t="s">
        <v>51</v>
      </c>
      <c r="B10" s="77">
        <v>8052108.5615451084</v>
      </c>
      <c r="C10" s="121">
        <f>+C$7*'ART 14 F I'!AD10</f>
        <v>1160655.4836379793</v>
      </c>
      <c r="D10" s="107">
        <f t="shared" ref="D10:E19" si="1">C10</f>
        <v>1160655.4836379793</v>
      </c>
      <c r="E10" s="212">
        <f t="shared" si="1"/>
        <v>1160655.4836379793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</row>
    <row r="11" spans="1:27" x14ac:dyDescent="0.2">
      <c r="A11" s="106" t="s">
        <v>53</v>
      </c>
      <c r="B11" s="77">
        <v>12262442.592855737</v>
      </c>
      <c r="C11" s="121">
        <f>+C$7*'ART 14 F I'!AD11</f>
        <v>1606542.1356142501</v>
      </c>
      <c r="D11" s="107">
        <f t="shared" si="1"/>
        <v>1606542.1356142501</v>
      </c>
      <c r="E11" s="212">
        <f t="shared" si="1"/>
        <v>1606542.1356142501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</row>
    <row r="12" spans="1:27" x14ac:dyDescent="0.2">
      <c r="A12" s="106" t="s">
        <v>58</v>
      </c>
      <c r="B12" s="77">
        <v>19216953.724318821</v>
      </c>
      <c r="C12" s="121">
        <f>+C$7*'ART 14 F I'!AD12</f>
        <v>2081416.0541644744</v>
      </c>
      <c r="D12" s="107">
        <f t="shared" si="1"/>
        <v>2081416.0541644744</v>
      </c>
      <c r="E12" s="212">
        <f t="shared" si="1"/>
        <v>2081416.0541644744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</row>
    <row r="13" spans="1:27" x14ac:dyDescent="0.2">
      <c r="A13" s="106" t="s">
        <v>64</v>
      </c>
      <c r="B13" s="77">
        <v>9399530.3955752458</v>
      </c>
      <c r="C13" s="121">
        <f>+C$7*'ART 14 F I'!AD13</f>
        <v>1465103.8337589423</v>
      </c>
      <c r="D13" s="107">
        <f t="shared" si="1"/>
        <v>1465103.8337589423</v>
      </c>
      <c r="E13" s="212">
        <f t="shared" si="1"/>
        <v>1465103.8337589423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</row>
    <row r="14" spans="1:27" x14ac:dyDescent="0.2">
      <c r="A14" s="106" t="s">
        <v>72</v>
      </c>
      <c r="B14" s="77">
        <v>72944316.912798315</v>
      </c>
      <c r="C14" s="121">
        <f>+C$7*'ART 14 F I'!AD14</f>
        <v>8153586.5721223094</v>
      </c>
      <c r="D14" s="107">
        <f t="shared" si="1"/>
        <v>8153586.5721223094</v>
      </c>
      <c r="E14" s="212">
        <f t="shared" si="1"/>
        <v>8153586.5721223094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</row>
    <row r="15" spans="1:27" s="4" customFormat="1" x14ac:dyDescent="0.2">
      <c r="A15" s="106" t="s">
        <v>78</v>
      </c>
      <c r="B15" s="77">
        <v>2640599.7003082009</v>
      </c>
      <c r="C15" s="121">
        <f>+C$7*'ART 14 F I'!AD15</f>
        <v>296438.86214162444</v>
      </c>
      <c r="D15" s="107">
        <f t="shared" si="1"/>
        <v>296438.86214162444</v>
      </c>
      <c r="E15" s="212">
        <f t="shared" si="1"/>
        <v>296438.86214162444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</row>
    <row r="16" spans="1:27" x14ac:dyDescent="0.2">
      <c r="A16" s="106" t="s">
        <v>79</v>
      </c>
      <c r="B16" s="77">
        <v>18802603.882779483</v>
      </c>
      <c r="C16" s="121">
        <f>+C$7*'ART 14 F I'!AD16</f>
        <v>2064198.8068514827</v>
      </c>
      <c r="D16" s="107">
        <f t="shared" si="1"/>
        <v>2064198.8068514827</v>
      </c>
      <c r="E16" s="212">
        <f t="shared" si="1"/>
        <v>2064198.8068514827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</row>
    <row r="17" spans="1:27" x14ac:dyDescent="0.2">
      <c r="A17" s="106" t="s">
        <v>80</v>
      </c>
      <c r="B17" s="77">
        <v>37957810.446233124</v>
      </c>
      <c r="C17" s="121">
        <f>+C$7*'ART 14 F I'!AD17</f>
        <v>3975697.0861448897</v>
      </c>
      <c r="D17" s="107">
        <f t="shared" si="1"/>
        <v>3975697.0861448897</v>
      </c>
      <c r="E17" s="212">
        <f t="shared" si="1"/>
        <v>3975697.0861448897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</row>
    <row r="18" spans="1:27" x14ac:dyDescent="0.2">
      <c r="A18" s="106" t="s">
        <v>81</v>
      </c>
      <c r="B18" s="77">
        <v>9810871.836344054</v>
      </c>
      <c r="C18" s="121">
        <f>+C$7*'ART 14 F I'!AD18</f>
        <v>1063459.7320076034</v>
      </c>
      <c r="D18" s="107">
        <f t="shared" si="1"/>
        <v>1063459.7320076034</v>
      </c>
      <c r="E18" s="212">
        <f t="shared" si="1"/>
        <v>1063459.7320076034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 s="4" customFormat="1" x14ac:dyDescent="0.2">
      <c r="A19" s="106" t="s">
        <v>82</v>
      </c>
      <c r="B19" s="77">
        <v>4869932.0790867042</v>
      </c>
      <c r="C19" s="121">
        <f>+C$7*'ART 14 F I'!AD19</f>
        <v>509304.14727190434</v>
      </c>
      <c r="D19" s="107">
        <f t="shared" si="1"/>
        <v>509304.14727190434</v>
      </c>
      <c r="E19" s="213">
        <f t="shared" si="1"/>
        <v>509304.14727190434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</row>
    <row r="20" spans="1:27" ht="13.5" thickBot="1" x14ac:dyDescent="0.25">
      <c r="A20" s="115" t="s">
        <v>86</v>
      </c>
      <c r="B20" s="122">
        <f>SUM(B8:B19)</f>
        <v>222791231.99714607</v>
      </c>
      <c r="C20" s="123">
        <f>SUM(C8:C19)</f>
        <v>25233364.291084956</v>
      </c>
      <c r="D20" s="109">
        <f>SUM(D8:D19)</f>
        <v>25353358.837674595</v>
      </c>
      <c r="E20" s="214">
        <f>SUM(E8:E19)</f>
        <v>25353358.837674595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</row>
    <row r="21" spans="1:27" ht="13.5" thickTop="1" x14ac:dyDescent="0.2">
      <c r="A21" s="110"/>
      <c r="B21" s="110"/>
      <c r="C21" s="111"/>
      <c r="D21" s="111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</row>
    <row r="22" spans="1:27" ht="13.5" thickBot="1" x14ac:dyDescent="0.25">
      <c r="A22" s="112" t="s">
        <v>90</v>
      </c>
      <c r="B22" s="112"/>
      <c r="C22" s="113">
        <f>+C4*0.4</f>
        <v>16822242.860723302</v>
      </c>
      <c r="D22" s="113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</row>
    <row r="23" spans="1:27" ht="13.5" thickTop="1" x14ac:dyDescent="0.2">
      <c r="A23" s="104" t="s">
        <v>34</v>
      </c>
      <c r="B23" s="124">
        <v>1744434.2825838525</v>
      </c>
      <c r="C23" s="120">
        <f>+C$22*'ART 14 F I'!AD22</f>
        <v>76019.931764385954</v>
      </c>
      <c r="D23" s="125">
        <f t="shared" ref="D23:D61" si="2">IF(B23&gt;C23,B23,C23)</f>
        <v>1744434.2825838525</v>
      </c>
      <c r="E23" s="362">
        <f>+B23/12</f>
        <v>145369.52354865437</v>
      </c>
      <c r="F23" s="99">
        <f>B23/12</f>
        <v>145369.52354865437</v>
      </c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x14ac:dyDescent="0.2">
      <c r="A24" s="106" t="s">
        <v>35</v>
      </c>
      <c r="B24" s="75">
        <v>2900632.6789315422</v>
      </c>
      <c r="C24" s="121">
        <f>+C$22*'ART 14 F I'!AD23</f>
        <v>135986.19390094187</v>
      </c>
      <c r="D24" s="126">
        <f t="shared" si="2"/>
        <v>2900632.6789315422</v>
      </c>
      <c r="E24" s="361">
        <f t="shared" ref="E24:E61" si="3">+B24/12</f>
        <v>241719.38991096185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</row>
    <row r="25" spans="1:27" x14ac:dyDescent="0.2">
      <c r="A25" s="106" t="s">
        <v>36</v>
      </c>
      <c r="B25" s="75">
        <v>2209789.0505263684</v>
      </c>
      <c r="C25" s="121">
        <f>+C$22*'ART 14 F I'!AD24</f>
        <v>171816.17485320094</v>
      </c>
      <c r="D25" s="126">
        <f t="shared" si="2"/>
        <v>2209789.0505263684</v>
      </c>
      <c r="E25" s="361">
        <f t="shared" si="3"/>
        <v>184149.08754386404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</row>
    <row r="26" spans="1:27" x14ac:dyDescent="0.2">
      <c r="A26" s="106" t="s">
        <v>37</v>
      </c>
      <c r="B26" s="75">
        <v>8518240.5976785552</v>
      </c>
      <c r="C26" s="121">
        <f>+C$22*'ART 14 F I'!AD25</f>
        <v>807765.45198973245</v>
      </c>
      <c r="D26" s="126">
        <f t="shared" si="2"/>
        <v>8518240.5976785552</v>
      </c>
      <c r="E26" s="212">
        <f>C26</f>
        <v>807765.45198973245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</row>
    <row r="27" spans="1:27" x14ac:dyDescent="0.2">
      <c r="A27" s="106" t="s">
        <v>38</v>
      </c>
      <c r="B27" s="75">
        <v>6137628.3987900307</v>
      </c>
      <c r="C27" s="121">
        <f>+C$22*'ART 14 F I'!AD26</f>
        <v>557160.95670868852</v>
      </c>
      <c r="D27" s="126">
        <f t="shared" si="2"/>
        <v>6137628.3987900307</v>
      </c>
      <c r="E27" s="212">
        <f>C27</f>
        <v>557160.95670868852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</row>
    <row r="28" spans="1:27" x14ac:dyDescent="0.2">
      <c r="A28" s="106" t="s">
        <v>40</v>
      </c>
      <c r="B28" s="75">
        <v>8224675.0942434929</v>
      </c>
      <c r="C28" s="121">
        <f>+C$22*'ART 14 F I'!AD27</f>
        <v>502741.36589517433</v>
      </c>
      <c r="D28" s="126">
        <f t="shared" si="2"/>
        <v>8224675.0942434929</v>
      </c>
      <c r="E28" s="361">
        <f t="shared" si="3"/>
        <v>685389.59118695778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</row>
    <row r="29" spans="1:27" x14ac:dyDescent="0.2">
      <c r="A29" s="106" t="s">
        <v>41</v>
      </c>
      <c r="B29" s="75">
        <v>2974219.0796211474</v>
      </c>
      <c r="C29" s="121">
        <f>+C$22*'ART 14 F I'!AD28</f>
        <v>142115.7951868868</v>
      </c>
      <c r="D29" s="126">
        <f t="shared" si="2"/>
        <v>2974219.0796211474</v>
      </c>
      <c r="E29" s="361">
        <f t="shared" si="3"/>
        <v>247851.58996842895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</row>
    <row r="30" spans="1:27" x14ac:dyDescent="0.2">
      <c r="A30" s="106" t="s">
        <v>43</v>
      </c>
      <c r="B30" s="75">
        <v>4234401.3555107117</v>
      </c>
      <c r="C30" s="121">
        <f>+C$22*'ART 14 F I'!AD29</f>
        <v>1028433.9406108706</v>
      </c>
      <c r="D30" s="126">
        <f t="shared" si="2"/>
        <v>4234401.3555107117</v>
      </c>
      <c r="E30" s="212">
        <f>C30</f>
        <v>1028433.9406108706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</row>
    <row r="31" spans="1:27" x14ac:dyDescent="0.2">
      <c r="A31" s="106" t="s">
        <v>44</v>
      </c>
      <c r="B31" s="75">
        <v>3693123.365987632</v>
      </c>
      <c r="C31" s="121">
        <f>+C$22*'ART 14 F I'!AD30</f>
        <v>393729.87935789028</v>
      </c>
      <c r="D31" s="126">
        <f t="shared" si="2"/>
        <v>3693123.365987632</v>
      </c>
      <c r="E31" s="212">
        <f>C31</f>
        <v>393729.87935789028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</row>
    <row r="32" spans="1:27" x14ac:dyDescent="0.2">
      <c r="A32" s="106" t="s">
        <v>45</v>
      </c>
      <c r="B32" s="75">
        <v>5563132.2810582956</v>
      </c>
      <c r="C32" s="121">
        <f>+C$22*'ART 14 F I'!AD31</f>
        <v>489978.88453097228</v>
      </c>
      <c r="D32" s="126">
        <f t="shared" si="2"/>
        <v>5563132.2810582956</v>
      </c>
      <c r="E32" s="212">
        <f>C32</f>
        <v>489978.88453097228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</row>
    <row r="33" spans="1:27" x14ac:dyDescent="0.2">
      <c r="A33" s="106" t="s">
        <v>46</v>
      </c>
      <c r="B33" s="75">
        <v>3514902.872750218</v>
      </c>
      <c r="C33" s="121">
        <f>+C$22*'ART 14 F I'!AD32</f>
        <v>771291.98676330631</v>
      </c>
      <c r="D33" s="126">
        <f t="shared" si="2"/>
        <v>3514902.872750218</v>
      </c>
      <c r="E33" s="212">
        <f>C33</f>
        <v>771291.98676330631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</row>
    <row r="34" spans="1:27" x14ac:dyDescent="0.2">
      <c r="A34" s="106" t="s">
        <v>47</v>
      </c>
      <c r="B34" s="75">
        <v>19031636.416049201</v>
      </c>
      <c r="C34" s="121">
        <f>+C$22*'ART 14 F I'!AD33</f>
        <v>1108726.4654613168</v>
      </c>
      <c r="D34" s="126">
        <f t="shared" si="2"/>
        <v>19031636.416049201</v>
      </c>
      <c r="E34" s="361">
        <f t="shared" si="3"/>
        <v>1585969.7013374334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</row>
    <row r="35" spans="1:27" x14ac:dyDescent="0.2">
      <c r="A35" s="106" t="s">
        <v>48</v>
      </c>
      <c r="B35" s="75">
        <v>2627805.8082002974</v>
      </c>
      <c r="C35" s="121">
        <f>+C$22*'ART 14 F I'!AD34</f>
        <v>160672.22625024425</v>
      </c>
      <c r="D35" s="126">
        <f t="shared" si="2"/>
        <v>2627805.8082002974</v>
      </c>
      <c r="E35" s="361">
        <f t="shared" si="3"/>
        <v>218983.81735002479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</row>
    <row r="36" spans="1:27" x14ac:dyDescent="0.2">
      <c r="A36" s="106" t="s">
        <v>49</v>
      </c>
      <c r="B36" s="75">
        <v>1318325.5513900062</v>
      </c>
      <c r="C36" s="121">
        <f>+C$22*'ART 14 F I'!AD35</f>
        <v>107740.18109065005</v>
      </c>
      <c r="D36" s="126">
        <f t="shared" si="2"/>
        <v>1318325.5513900062</v>
      </c>
      <c r="E36" s="361">
        <f t="shared" si="3"/>
        <v>109860.46261583385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</row>
    <row r="37" spans="1:27" x14ac:dyDescent="0.2">
      <c r="A37" s="106" t="s">
        <v>50</v>
      </c>
      <c r="B37" s="75">
        <v>13770707.582336763</v>
      </c>
      <c r="C37" s="121">
        <f>+C$22*'ART 14 F I'!AD36</f>
        <v>1035708.4505185435</v>
      </c>
      <c r="D37" s="126">
        <f t="shared" si="2"/>
        <v>13770707.582336763</v>
      </c>
      <c r="E37" s="361">
        <f t="shared" si="3"/>
        <v>1147558.9651947303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</row>
    <row r="38" spans="1:27" x14ac:dyDescent="0.2">
      <c r="A38" s="106" t="s">
        <v>52</v>
      </c>
      <c r="B38" s="75">
        <v>2319885.6734325793</v>
      </c>
      <c r="C38" s="121">
        <f>+C$22*'ART 14 F I'!AD37</f>
        <v>295624.95151042886</v>
      </c>
      <c r="D38" s="126">
        <f t="shared" si="2"/>
        <v>2319885.6734325793</v>
      </c>
      <c r="E38" s="212">
        <f>C38</f>
        <v>295624.95151042886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</row>
    <row r="39" spans="1:27" x14ac:dyDescent="0.2">
      <c r="A39" s="106" t="s">
        <v>54</v>
      </c>
      <c r="B39" s="75">
        <v>5035804.9607381932</v>
      </c>
      <c r="C39" s="121">
        <f>+C$22*'ART 14 F I'!AD38</f>
        <v>471225.96114655311</v>
      </c>
      <c r="D39" s="126">
        <f t="shared" si="2"/>
        <v>5035804.9607381932</v>
      </c>
      <c r="E39" s="212">
        <f>C39</f>
        <v>471225.96114655311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</row>
    <row r="40" spans="1:27" x14ac:dyDescent="0.2">
      <c r="A40" s="106" t="s">
        <v>55</v>
      </c>
      <c r="B40" s="75">
        <v>2579267.2832715013</v>
      </c>
      <c r="C40" s="121">
        <f>+C$22*'ART 14 F I'!AD39</f>
        <v>93760.521055563513</v>
      </c>
      <c r="D40" s="126">
        <f t="shared" si="2"/>
        <v>2579267.2832715013</v>
      </c>
      <c r="E40" s="361">
        <f t="shared" si="3"/>
        <v>214938.9402726251</v>
      </c>
      <c r="F40" s="99"/>
      <c r="G40" s="99"/>
      <c r="H40" s="127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</row>
    <row r="41" spans="1:27" x14ac:dyDescent="0.2">
      <c r="A41" s="106" t="s">
        <v>56</v>
      </c>
      <c r="B41" s="75">
        <v>4083989.3872715957</v>
      </c>
      <c r="C41" s="121">
        <f>+C$22*'ART 14 F I'!AD40</f>
        <v>268784.06602129212</v>
      </c>
      <c r="D41" s="126">
        <f t="shared" si="2"/>
        <v>4083989.3872715957</v>
      </c>
      <c r="E41" s="361">
        <f t="shared" si="3"/>
        <v>340332.44893929962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</row>
    <row r="42" spans="1:27" x14ac:dyDescent="0.2">
      <c r="A42" s="106" t="s">
        <v>57</v>
      </c>
      <c r="B42" s="75">
        <v>5239837.4272957211</v>
      </c>
      <c r="C42" s="121">
        <f>+C$22*'ART 14 F I'!AD41</f>
        <v>972605.96696162014</v>
      </c>
      <c r="D42" s="126">
        <f t="shared" si="2"/>
        <v>5239837.4272957211</v>
      </c>
      <c r="E42" s="212">
        <f>C42</f>
        <v>972605.96696162014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</row>
    <row r="43" spans="1:27" x14ac:dyDescent="0.2">
      <c r="A43" s="106" t="s">
        <v>59</v>
      </c>
      <c r="B43" s="75">
        <v>2416180.5686493958</v>
      </c>
      <c r="C43" s="121">
        <f>+C$22*'ART 14 F I'!AD42</f>
        <v>98171.942529214415</v>
      </c>
      <c r="D43" s="126">
        <f t="shared" si="2"/>
        <v>2416180.5686493958</v>
      </c>
      <c r="E43" s="361">
        <f t="shared" si="3"/>
        <v>201348.380720783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</row>
    <row r="44" spans="1:27" x14ac:dyDescent="0.2">
      <c r="A44" s="106" t="s">
        <v>60</v>
      </c>
      <c r="B44" s="75">
        <v>2523675.0481478907</v>
      </c>
      <c r="C44" s="121">
        <f>+C$22*'ART 14 F I'!AD43</f>
        <v>186180.64375505681</v>
      </c>
      <c r="D44" s="126">
        <f t="shared" si="2"/>
        <v>2523675.0481478907</v>
      </c>
      <c r="E44" s="361">
        <f t="shared" si="3"/>
        <v>210306.25401232424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</row>
    <row r="45" spans="1:27" x14ac:dyDescent="0.2">
      <c r="A45" s="106" t="s">
        <v>61</v>
      </c>
      <c r="B45" s="75">
        <v>2212342.7648131964</v>
      </c>
      <c r="C45" s="121">
        <f>+C$22*'ART 14 F I'!AD44</f>
        <v>138671.93073866423</v>
      </c>
      <c r="D45" s="126">
        <f t="shared" si="2"/>
        <v>2212342.7648131964</v>
      </c>
      <c r="E45" s="361">
        <f t="shared" si="3"/>
        <v>184361.89706776637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</row>
    <row r="46" spans="1:27" x14ac:dyDescent="0.2">
      <c r="A46" s="106" t="s">
        <v>62</v>
      </c>
      <c r="B46" s="75">
        <v>1837459.5037223247</v>
      </c>
      <c r="C46" s="121">
        <f>+C$22*'ART 14 F I'!AD45</f>
        <v>165072.37488191499</v>
      </c>
      <c r="D46" s="126">
        <f t="shared" si="2"/>
        <v>1837459.5037223247</v>
      </c>
      <c r="E46" s="212">
        <f>C46</f>
        <v>165072.37488191499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</row>
    <row r="47" spans="1:27" x14ac:dyDescent="0.2">
      <c r="A47" s="106" t="s">
        <v>63</v>
      </c>
      <c r="B47" s="75">
        <v>2411932.7114348505</v>
      </c>
      <c r="C47" s="121">
        <f>+C$22*'ART 14 F I'!AD46</f>
        <v>171234.40273364689</v>
      </c>
      <c r="D47" s="126">
        <f t="shared" si="2"/>
        <v>2411932.7114348505</v>
      </c>
      <c r="E47" s="361">
        <f t="shared" si="3"/>
        <v>200994.39261957086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</row>
    <row r="48" spans="1:27" x14ac:dyDescent="0.2">
      <c r="A48" s="106" t="s">
        <v>65</v>
      </c>
      <c r="B48" s="75">
        <v>4879372.4781305455</v>
      </c>
      <c r="C48" s="121">
        <f>+C$22*'ART 14 F I'!AD47</f>
        <v>409615.88334327686</v>
      </c>
      <c r="D48" s="126">
        <f t="shared" si="2"/>
        <v>4879372.4781305455</v>
      </c>
      <c r="E48" s="212">
        <f>C48</f>
        <v>409615.88334327686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</row>
    <row r="49" spans="1:27" x14ac:dyDescent="0.2">
      <c r="A49" s="106" t="s">
        <v>66</v>
      </c>
      <c r="B49" s="75">
        <v>14166911.147800261</v>
      </c>
      <c r="C49" s="121">
        <f>+C$22*'ART 14 F I'!AD48</f>
        <v>1126189.8834324512</v>
      </c>
      <c r="D49" s="126">
        <f t="shared" si="2"/>
        <v>14166911.147800261</v>
      </c>
      <c r="E49" s="361">
        <f t="shared" si="3"/>
        <v>1180575.9289833552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</row>
    <row r="50" spans="1:27" x14ac:dyDescent="0.2">
      <c r="A50" s="106" t="s">
        <v>67</v>
      </c>
      <c r="B50" s="75">
        <v>3175363.842931075</v>
      </c>
      <c r="C50" s="121">
        <f>+C$22*'ART 14 F I'!AD49</f>
        <v>209737.12369711525</v>
      </c>
      <c r="D50" s="126">
        <f t="shared" si="2"/>
        <v>3175363.842931075</v>
      </c>
      <c r="E50" s="361">
        <f t="shared" si="3"/>
        <v>264613.6535775896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</row>
    <row r="51" spans="1:27" x14ac:dyDescent="0.2">
      <c r="A51" s="106" t="s">
        <v>68</v>
      </c>
      <c r="B51" s="75">
        <v>3099472.9192519165</v>
      </c>
      <c r="C51" s="121">
        <f>+C$22*'ART 14 F I'!AD50</f>
        <v>38676.862570810932</v>
      </c>
      <c r="D51" s="126">
        <f t="shared" si="2"/>
        <v>3099472.9192519165</v>
      </c>
      <c r="E51" s="361">
        <f t="shared" si="3"/>
        <v>258289.40993765972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</row>
    <row r="52" spans="1:27" x14ac:dyDescent="0.2">
      <c r="A52" s="106" t="s">
        <v>69</v>
      </c>
      <c r="B52" s="75">
        <v>4009447.7515494265</v>
      </c>
      <c r="C52" s="121">
        <f>+C$22*'ART 14 F I'!AD51</f>
        <v>295844.75102157384</v>
      </c>
      <c r="D52" s="126">
        <f t="shared" si="2"/>
        <v>4009447.7515494265</v>
      </c>
      <c r="E52" s="361">
        <f t="shared" si="3"/>
        <v>334120.64596245222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</row>
    <row r="53" spans="1:27" x14ac:dyDescent="0.2">
      <c r="A53" s="106" t="s">
        <v>70</v>
      </c>
      <c r="B53" s="75">
        <v>3822980.5102342176</v>
      </c>
      <c r="C53" s="121">
        <f>+C$22*'ART 14 F I'!AD52</f>
        <v>390302.34366410668</v>
      </c>
      <c r="D53" s="126">
        <f t="shared" si="2"/>
        <v>3822980.5102342176</v>
      </c>
      <c r="E53" s="212">
        <f>C53</f>
        <v>390302.34366410668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</row>
    <row r="54" spans="1:27" x14ac:dyDescent="0.2">
      <c r="A54" s="106" t="s">
        <v>71</v>
      </c>
      <c r="B54" s="75">
        <v>17905596.968442116</v>
      </c>
      <c r="C54" s="121">
        <f>+C$22*'ART 14 F I'!AD53</f>
        <v>846895.39429281431</v>
      </c>
      <c r="D54" s="126">
        <f t="shared" si="2"/>
        <v>17905596.968442116</v>
      </c>
      <c r="E54" s="361">
        <f t="shared" si="3"/>
        <v>1492133.0807035097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</row>
    <row r="55" spans="1:27" x14ac:dyDescent="0.2">
      <c r="A55" s="106" t="s">
        <v>73</v>
      </c>
      <c r="B55" s="75">
        <v>3555590.977330958</v>
      </c>
      <c r="C55" s="121">
        <f>+C$22*'ART 14 F I'!AD54</f>
        <v>196392.61900592601</v>
      </c>
      <c r="D55" s="126">
        <f t="shared" si="2"/>
        <v>3555590.977330958</v>
      </c>
      <c r="E55" s="361">
        <f t="shared" si="3"/>
        <v>296299.24811091315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</row>
    <row r="56" spans="1:27" x14ac:dyDescent="0.2">
      <c r="A56" s="106" t="s">
        <v>74</v>
      </c>
      <c r="B56" s="75">
        <v>6379069.1452513868</v>
      </c>
      <c r="C56" s="121">
        <f>+C$22*'ART 14 F I'!AD55</f>
        <v>1422062.5965298286</v>
      </c>
      <c r="D56" s="126">
        <f t="shared" si="2"/>
        <v>6379069.1452513868</v>
      </c>
      <c r="E56" s="212">
        <f>C56</f>
        <v>1422062.5965298286</v>
      </c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</row>
    <row r="57" spans="1:27" x14ac:dyDescent="0.2">
      <c r="A57" s="106" t="s">
        <v>75</v>
      </c>
      <c r="B57" s="75">
        <v>2047968.1588161185</v>
      </c>
      <c r="C57" s="121">
        <f>+C$22*'ART 14 F I'!AD56</f>
        <v>217557.95084146014</v>
      </c>
      <c r="D57" s="126">
        <f t="shared" si="2"/>
        <v>2047968.1588161185</v>
      </c>
      <c r="E57" s="212">
        <f>C57</f>
        <v>217557.95084146014</v>
      </c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</row>
    <row r="58" spans="1:27" x14ac:dyDescent="0.2">
      <c r="A58" s="106" t="s">
        <v>76</v>
      </c>
      <c r="B58" s="75">
        <v>2582856.5578415152</v>
      </c>
      <c r="C58" s="121">
        <f>+C$22*'ART 14 F I'!AD57</f>
        <v>200137.22894171241</v>
      </c>
      <c r="D58" s="126">
        <f t="shared" si="2"/>
        <v>2582856.5578415152</v>
      </c>
      <c r="E58" s="361">
        <f t="shared" si="3"/>
        <v>215238.04648679294</v>
      </c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</row>
    <row r="59" spans="1:27" x14ac:dyDescent="0.2">
      <c r="A59" s="106" t="s">
        <v>77</v>
      </c>
      <c r="B59" s="75">
        <v>4652120.7671424607</v>
      </c>
      <c r="C59" s="121">
        <f>+C$22*'ART 14 F I'!AD58</f>
        <v>548855.16505915055</v>
      </c>
      <c r="D59" s="126">
        <f t="shared" si="2"/>
        <v>4652120.7671424607</v>
      </c>
      <c r="E59" s="212">
        <f>C59</f>
        <v>548855.16505915055</v>
      </c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</row>
    <row r="60" spans="1:27" x14ac:dyDescent="0.2">
      <c r="A60" s="106" t="s">
        <v>83</v>
      </c>
      <c r="B60" s="75">
        <v>2111646.2918677796</v>
      </c>
      <c r="C60" s="121">
        <f>+C$22*'ART 14 F I'!AD59</f>
        <v>309496.03558053431</v>
      </c>
      <c r="D60" s="126">
        <f t="shared" si="2"/>
        <v>2111646.2918677796</v>
      </c>
      <c r="E60" s="212">
        <f>C60</f>
        <v>309496.03558053431</v>
      </c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</row>
    <row r="61" spans="1:27" x14ac:dyDescent="0.2">
      <c r="A61" s="106" t="s">
        <v>84</v>
      </c>
      <c r="B61" s="75">
        <v>3547664.2987005333</v>
      </c>
      <c r="C61" s="121">
        <f>+C$22*'ART 14 F I'!AD60</f>
        <v>259258.37652577768</v>
      </c>
      <c r="D61" s="126">
        <f t="shared" si="2"/>
        <v>3547664.2987005333</v>
      </c>
      <c r="E61" s="361">
        <f t="shared" si="3"/>
        <v>295638.69155837776</v>
      </c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</row>
    <row r="62" spans="1:27" s="4" customFormat="1" x14ac:dyDescent="0.2">
      <c r="A62" s="114" t="s">
        <v>86</v>
      </c>
      <c r="B62" s="128">
        <f>SUM(B23:B61)</f>
        <v>193060091.5597257</v>
      </c>
      <c r="C62" s="121">
        <f>SUM(C23:C61)</f>
        <v>16822242.860723298</v>
      </c>
      <c r="D62" s="126">
        <f>SUM(D23:D61)</f>
        <v>193060091.5597257</v>
      </c>
      <c r="E62" s="215">
        <f>SUM(E23:E61)</f>
        <v>19506823.477090243</v>
      </c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</row>
    <row r="63" spans="1:27" ht="13.5" thickBot="1" x14ac:dyDescent="0.25">
      <c r="A63" s="115" t="s">
        <v>85</v>
      </c>
      <c r="B63" s="129">
        <f>SUM(B62,B20)</f>
        <v>415851323.55687177</v>
      </c>
      <c r="C63" s="130">
        <f>+C62+C20</f>
        <v>42055607.151808254</v>
      </c>
      <c r="D63" s="131">
        <f>SUM(D20+D62)</f>
        <v>218413450.39740029</v>
      </c>
      <c r="E63" s="216">
        <f>SUM(E20+E62)</f>
        <v>44860182.314764842</v>
      </c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</row>
    <row r="64" spans="1:27" ht="13.5" thickTop="1" x14ac:dyDescent="0.2">
      <c r="A64" s="99"/>
      <c r="B64" s="99"/>
      <c r="C64" s="117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</row>
    <row r="65" spans="1:27" ht="15" x14ac:dyDescent="0.25">
      <c r="A65" s="99"/>
      <c r="B65" s="99"/>
      <c r="C65" s="118"/>
      <c r="D65" s="132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</row>
    <row r="66" spans="1:27" x14ac:dyDescent="0.2">
      <c r="A66" s="99"/>
      <c r="B66" s="99"/>
      <c r="C66" s="117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</row>
    <row r="67" spans="1:27" x14ac:dyDescent="0.2">
      <c r="A67" s="99"/>
      <c r="B67" s="99"/>
      <c r="C67" s="117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</row>
    <row r="68" spans="1:27" x14ac:dyDescent="0.2">
      <c r="A68" s="99"/>
      <c r="B68" s="99"/>
      <c r="C68" s="117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</row>
    <row r="69" spans="1:27" x14ac:dyDescent="0.2">
      <c r="A69" s="99"/>
      <c r="B69" s="99"/>
      <c r="C69" s="117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</row>
    <row r="70" spans="1:27" x14ac:dyDescent="0.2">
      <c r="A70" s="99"/>
      <c r="B70" s="99"/>
      <c r="C70" s="117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</row>
    <row r="71" spans="1:27" x14ac:dyDescent="0.2">
      <c r="A71" s="99"/>
      <c r="B71" s="99"/>
      <c r="C71" s="117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</row>
    <row r="72" spans="1:27" x14ac:dyDescent="0.2">
      <c r="A72" s="99"/>
      <c r="B72" s="99"/>
      <c r="C72" s="117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</row>
    <row r="73" spans="1:27" x14ac:dyDescent="0.2">
      <c r="A73" s="99"/>
      <c r="B73" s="99"/>
      <c r="C73" s="117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</row>
    <row r="74" spans="1:27" x14ac:dyDescent="0.2">
      <c r="A74" s="99"/>
      <c r="B74" s="99"/>
      <c r="C74" s="117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</row>
    <row r="75" spans="1:27" x14ac:dyDescent="0.2">
      <c r="A75" s="99"/>
      <c r="B75" s="99"/>
      <c r="C75" s="117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</row>
    <row r="76" spans="1:27" x14ac:dyDescent="0.2">
      <c r="A76" s="99"/>
      <c r="B76" s="99"/>
      <c r="C76" s="117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</row>
    <row r="77" spans="1:27" x14ac:dyDescent="0.2">
      <c r="A77" s="99"/>
      <c r="B77" s="99"/>
      <c r="C77" s="117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</row>
    <row r="78" spans="1:27" x14ac:dyDescent="0.2">
      <c r="A78" s="99"/>
      <c r="B78" s="99"/>
      <c r="C78" s="117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</row>
    <row r="79" spans="1:27" x14ac:dyDescent="0.2">
      <c r="A79" s="99"/>
      <c r="B79" s="99"/>
      <c r="C79" s="117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</row>
    <row r="80" spans="1:27" x14ac:dyDescent="0.2">
      <c r="A80" s="99"/>
      <c r="B80" s="99"/>
      <c r="C80" s="117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</row>
    <row r="81" spans="1:27" x14ac:dyDescent="0.2">
      <c r="A81" s="99"/>
      <c r="B81" s="99"/>
      <c r="C81" s="117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</row>
    <row r="82" spans="1:27" x14ac:dyDescent="0.2">
      <c r="A82" s="99"/>
      <c r="B82" s="99"/>
      <c r="C82" s="117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</row>
    <row r="83" spans="1:27" x14ac:dyDescent="0.2">
      <c r="A83" s="99"/>
      <c r="B83" s="99"/>
      <c r="C83" s="117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</row>
    <row r="84" spans="1:27" x14ac:dyDescent="0.2">
      <c r="A84" s="99"/>
      <c r="B84" s="99"/>
      <c r="C84" s="117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</row>
    <row r="85" spans="1:27" x14ac:dyDescent="0.2">
      <c r="A85" s="99"/>
      <c r="B85" s="99"/>
      <c r="C85" s="117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</row>
    <row r="86" spans="1:27" x14ac:dyDescent="0.2">
      <c r="A86" s="99"/>
      <c r="B86" s="99"/>
      <c r="C86" s="117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</row>
    <row r="87" spans="1:27" x14ac:dyDescent="0.2">
      <c r="A87" s="99"/>
      <c r="B87" s="99"/>
      <c r="C87" s="117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</row>
    <row r="88" spans="1:27" x14ac:dyDescent="0.2">
      <c r="A88" s="99"/>
      <c r="B88" s="99"/>
      <c r="C88" s="117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</row>
    <row r="89" spans="1:27" x14ac:dyDescent="0.2">
      <c r="A89" s="99"/>
      <c r="B89" s="99"/>
      <c r="C89" s="117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</row>
    <row r="90" spans="1:27" x14ac:dyDescent="0.2">
      <c r="A90" s="99"/>
      <c r="B90" s="99"/>
      <c r="C90" s="117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</row>
    <row r="91" spans="1:27" x14ac:dyDescent="0.2">
      <c r="A91" s="99"/>
      <c r="B91" s="99"/>
      <c r="C91" s="117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</row>
    <row r="92" spans="1:27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</row>
    <row r="93" spans="1:27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</row>
    <row r="94" spans="1:27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</row>
    <row r="95" spans="1:27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</row>
    <row r="96" spans="1:27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</row>
    <row r="97" spans="1:27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</row>
    <row r="98" spans="1:27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</row>
    <row r="99" spans="1:27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</row>
    <row r="100" spans="1:27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</row>
    <row r="101" spans="1:27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</row>
    <row r="102" spans="1:27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</row>
    <row r="103" spans="1:27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 spans="1:27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</row>
    <row r="105" spans="1:27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</row>
    <row r="106" spans="1:27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</row>
    <row r="107" spans="1:27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</row>
    <row r="108" spans="1:27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</row>
    <row r="109" spans="1:27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</row>
    <row r="110" spans="1:27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</row>
    <row r="111" spans="1:27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</row>
    <row r="112" spans="1:27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</row>
    <row r="113" spans="1:27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</row>
    <row r="114" spans="1:27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</row>
    <row r="115" spans="1:27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</row>
    <row r="116" spans="1:27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</row>
    <row r="117" spans="1:27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</row>
    <row r="118" spans="1:27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</row>
    <row r="119" spans="1:27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</row>
    <row r="120" spans="1:27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</row>
    <row r="121" spans="1:27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1:27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</row>
    <row r="123" spans="1:27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</row>
    <row r="124" spans="1:27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</row>
    <row r="125" spans="1:27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</row>
    <row r="126" spans="1:27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</row>
    <row r="127" spans="1:27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</row>
    <row r="128" spans="1:27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</row>
    <row r="129" spans="1:27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</row>
    <row r="130" spans="1:27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</row>
    <row r="131" spans="1:27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</row>
    <row r="132" spans="1:27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</row>
    <row r="133" spans="1:27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</row>
    <row r="134" spans="1:27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</row>
    <row r="135" spans="1:27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</row>
    <row r="136" spans="1:27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</row>
    <row r="137" spans="1:27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</row>
    <row r="138" spans="1:27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</row>
    <row r="139" spans="1:27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</row>
    <row r="140" spans="1:27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</row>
    <row r="141" spans="1:27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</row>
    <row r="142" spans="1:27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</row>
    <row r="143" spans="1:27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 spans="1:27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</row>
    <row r="145" spans="1:27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spans="1:27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</row>
    <row r="147" spans="1:27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 spans="1:27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 spans="1:27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</row>
    <row r="150" spans="1:27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 spans="1:27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</row>
    <row r="152" spans="1:27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 spans="1:27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</row>
    <row r="154" spans="1:27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 spans="1:27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</row>
    <row r="156" spans="1:27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</row>
    <row r="157" spans="1:27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</row>
    <row r="158" spans="1:27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</row>
    <row r="159" spans="1:27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</row>
    <row r="160" spans="1:27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</row>
    <row r="161" spans="1:27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</row>
    <row r="162" spans="1:27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</row>
    <row r="163" spans="1:27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</row>
    <row r="164" spans="1:27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</row>
    <row r="165" spans="1:27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</row>
    <row r="166" spans="1:27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</row>
    <row r="167" spans="1:27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</row>
    <row r="168" spans="1:27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</row>
    <row r="169" spans="1:27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</row>
    <row r="170" spans="1:27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</row>
    <row r="171" spans="1:27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</row>
    <row r="172" spans="1:27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</row>
    <row r="173" spans="1:27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</row>
    <row r="174" spans="1:27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</row>
    <row r="175" spans="1:27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</row>
    <row r="176" spans="1:27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</row>
    <row r="177" spans="1:27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</row>
    <row r="178" spans="1:27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</row>
    <row r="179" spans="1:27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</row>
    <row r="180" spans="1:27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</row>
    <row r="181" spans="1:27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</row>
    <row r="182" spans="1:27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</row>
    <row r="183" spans="1:27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</row>
    <row r="184" spans="1:27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</row>
    <row r="185" spans="1:27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</row>
    <row r="186" spans="1:27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</row>
    <row r="187" spans="1:27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</row>
    <row r="188" spans="1:27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</row>
    <row r="189" spans="1:27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</row>
    <row r="190" spans="1:27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</row>
    <row r="191" spans="1:27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</row>
    <row r="192" spans="1:27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</row>
    <row r="193" spans="1:27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</row>
    <row r="194" spans="1:27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</row>
    <row r="195" spans="1:27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</row>
    <row r="196" spans="1:27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</row>
    <row r="197" spans="1:27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</row>
    <row r="198" spans="1:27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</row>
    <row r="199" spans="1:27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</row>
    <row r="200" spans="1:27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</row>
    <row r="201" spans="1:27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</row>
    <row r="202" spans="1:27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</row>
    <row r="203" spans="1:27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</row>
    <row r="204" spans="1:27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</row>
    <row r="205" spans="1:27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</row>
    <row r="206" spans="1:27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</row>
    <row r="207" spans="1:27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</row>
    <row r="208" spans="1:27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</row>
    <row r="209" spans="1:27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</row>
    <row r="210" spans="1:27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</row>
    <row r="211" spans="1:27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</row>
    <row r="212" spans="1:27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</row>
    <row r="213" spans="1:27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</row>
    <row r="214" spans="1:27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</row>
    <row r="215" spans="1:27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</row>
    <row r="216" spans="1:27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</row>
    <row r="217" spans="1:27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</row>
    <row r="218" spans="1:27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</row>
    <row r="219" spans="1:27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</row>
    <row r="220" spans="1:27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</row>
    <row r="221" spans="1:27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</row>
    <row r="222" spans="1:27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</row>
    <row r="223" spans="1:27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</row>
    <row r="224" spans="1:27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</row>
    <row r="225" spans="1:27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</row>
    <row r="226" spans="1:27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</row>
    <row r="227" spans="1:27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</row>
    <row r="228" spans="1:27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</row>
    <row r="229" spans="1:27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</row>
    <row r="230" spans="1:27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</row>
    <row r="231" spans="1:27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</row>
    <row r="232" spans="1:27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</row>
    <row r="233" spans="1:27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</row>
    <row r="234" spans="1:27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</row>
    <row r="235" spans="1:27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</row>
    <row r="236" spans="1:27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</row>
    <row r="237" spans="1:27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</row>
    <row r="238" spans="1:27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</row>
    <row r="239" spans="1:27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</row>
    <row r="240" spans="1:27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</row>
    <row r="241" spans="1:27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</row>
    <row r="242" spans="1:27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</row>
    <row r="243" spans="1:27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</row>
    <row r="244" spans="1:27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</row>
    <row r="245" spans="1:27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</row>
    <row r="246" spans="1:27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</row>
    <row r="247" spans="1:27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</row>
    <row r="248" spans="1:27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</row>
    <row r="249" spans="1:27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</row>
    <row r="250" spans="1:27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</row>
    <row r="251" spans="1:27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</row>
    <row r="252" spans="1:27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</row>
    <row r="253" spans="1:27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</row>
    <row r="254" spans="1:27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</row>
    <row r="255" spans="1:27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</row>
    <row r="256" spans="1:27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</row>
    <row r="257" spans="1:27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</row>
    <row r="258" spans="1:27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</row>
    <row r="259" spans="1:27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</row>
    <row r="260" spans="1:27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</row>
    <row r="261" spans="1:27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</row>
    <row r="262" spans="1:27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</row>
    <row r="263" spans="1:27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</row>
    <row r="264" spans="1:27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</row>
    <row r="265" spans="1:27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</row>
    <row r="266" spans="1:27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</row>
    <row r="267" spans="1:27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</row>
    <row r="268" spans="1:27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</row>
    <row r="269" spans="1:27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</row>
    <row r="270" spans="1:27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</row>
    <row r="271" spans="1:27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</row>
    <row r="272" spans="1:27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</row>
    <row r="273" spans="1:27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</row>
    <row r="274" spans="1:27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</row>
    <row r="275" spans="1:27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</row>
    <row r="276" spans="1:27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</row>
    <row r="277" spans="1:27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</row>
    <row r="278" spans="1:27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</row>
    <row r="279" spans="1:27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</row>
    <row r="280" spans="1:27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</row>
    <row r="281" spans="1:27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</row>
    <row r="282" spans="1:27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</row>
    <row r="283" spans="1:27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</row>
    <row r="284" spans="1:27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</row>
    <row r="285" spans="1:27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</row>
    <row r="286" spans="1:27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</row>
    <row r="287" spans="1:27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</row>
    <row r="288" spans="1:27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</row>
    <row r="289" spans="1:27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</row>
    <row r="290" spans="1:27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</row>
    <row r="291" spans="1:27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</row>
    <row r="292" spans="1:27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</row>
    <row r="293" spans="1:27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</row>
    <row r="294" spans="1:27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</row>
    <row r="295" spans="1:27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</row>
    <row r="296" spans="1:27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</row>
    <row r="297" spans="1:27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</row>
    <row r="298" spans="1:27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</row>
    <row r="299" spans="1:27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</row>
    <row r="300" spans="1:27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</row>
    <row r="301" spans="1:27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</row>
    <row r="302" spans="1:27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</row>
    <row r="303" spans="1:27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</row>
    <row r="304" spans="1:27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</row>
    <row r="305" spans="1:27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</row>
    <row r="306" spans="1:27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</row>
    <row r="307" spans="1:27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</row>
    <row r="308" spans="1:27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</row>
    <row r="309" spans="1:27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</row>
    <row r="310" spans="1:27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</row>
    <row r="311" spans="1:27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</row>
    <row r="312" spans="1:27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</row>
    <row r="313" spans="1:27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</row>
    <row r="314" spans="1:27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</row>
    <row r="315" spans="1:27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</row>
    <row r="316" spans="1:27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</row>
    <row r="317" spans="1:27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</row>
    <row r="318" spans="1:27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</row>
    <row r="319" spans="1:27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</row>
    <row r="320" spans="1:27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</row>
    <row r="321" spans="1:27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</row>
    <row r="322" spans="1:27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</row>
    <row r="323" spans="1:27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</row>
    <row r="324" spans="1:27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</row>
    <row r="325" spans="1:27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</row>
    <row r="326" spans="1:27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</row>
    <row r="327" spans="1:27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</row>
    <row r="328" spans="1:27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</row>
    <row r="329" spans="1:27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</row>
    <row r="330" spans="1:27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</row>
    <row r="331" spans="1:27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</row>
    <row r="332" spans="1:27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</row>
    <row r="333" spans="1:27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</row>
    <row r="334" spans="1:27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</row>
    <row r="335" spans="1:27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</row>
    <row r="336" spans="1:27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</row>
    <row r="337" spans="1:27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</row>
    <row r="338" spans="1:27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</row>
    <row r="339" spans="1:27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</row>
    <row r="340" spans="1:27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</row>
    <row r="341" spans="1:27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</row>
    <row r="342" spans="1:27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</row>
    <row r="343" spans="1:27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</row>
    <row r="344" spans="1:27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</row>
    <row r="345" spans="1:27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</row>
    <row r="346" spans="1:27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</row>
    <row r="347" spans="1:27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</row>
    <row r="348" spans="1:27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</row>
    <row r="349" spans="1:27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</row>
    <row r="350" spans="1:27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</row>
    <row r="351" spans="1:27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</row>
    <row r="352" spans="1:27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</row>
    <row r="353" spans="1:27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</row>
    <row r="354" spans="1:27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</row>
    <row r="355" spans="1:27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</row>
    <row r="356" spans="1:27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</row>
    <row r="357" spans="1:27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</row>
    <row r="358" spans="1:27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</row>
    <row r="359" spans="1:27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</row>
    <row r="360" spans="1:27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</row>
    <row r="361" spans="1:27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</row>
    <row r="362" spans="1:27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</row>
    <row r="363" spans="1:27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1" customWidth="1"/>
    <col min="2" max="2" width="15.85546875" style="161" customWidth="1"/>
    <col min="3" max="3" width="14.5703125" style="161" customWidth="1"/>
    <col min="4" max="4" width="13.85546875" style="161" customWidth="1"/>
    <col min="5" max="5" width="14.140625" style="161" customWidth="1"/>
    <col min="6" max="6" width="16" style="161" customWidth="1"/>
    <col min="7" max="7" width="13.7109375" style="161" customWidth="1"/>
    <col min="8" max="8" width="14.5703125" style="161" customWidth="1"/>
    <col min="9" max="9" width="22.140625" style="161" customWidth="1"/>
    <col min="10" max="16384" width="11.42578125" style="161"/>
  </cols>
  <sheetData>
    <row r="1" spans="1:46" ht="17.25" thickBot="1" x14ac:dyDescent="0.3">
      <c r="A1" s="352" t="s">
        <v>176</v>
      </c>
      <c r="B1" s="352"/>
      <c r="C1" s="352"/>
      <c r="D1" s="352"/>
      <c r="E1" s="352"/>
      <c r="F1" s="352" t="s">
        <v>177</v>
      </c>
      <c r="G1" s="352"/>
      <c r="H1" s="352"/>
      <c r="I1" s="352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160"/>
    </row>
    <row r="2" spans="1:46" ht="18" thickTop="1" thickBot="1" x14ac:dyDescent="0.3">
      <c r="A2" s="162" t="s">
        <v>178</v>
      </c>
      <c r="B2" s="163">
        <v>2000</v>
      </c>
      <c r="C2" s="164">
        <v>2010</v>
      </c>
      <c r="D2" s="164">
        <v>2010</v>
      </c>
      <c r="E2" s="165">
        <v>2010</v>
      </c>
      <c r="F2" s="164">
        <v>2010</v>
      </c>
      <c r="G2" s="164">
        <v>2020</v>
      </c>
      <c r="H2" s="164">
        <v>2020</v>
      </c>
      <c r="I2" s="165">
        <v>2020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</row>
    <row r="3" spans="1:46" ht="51" thickTop="1" thickBot="1" x14ac:dyDescent="0.3">
      <c r="A3" s="166" t="s">
        <v>179</v>
      </c>
      <c r="B3" s="166" t="s">
        <v>180</v>
      </c>
      <c r="C3" s="167" t="s">
        <v>181</v>
      </c>
      <c r="D3" s="168" t="s">
        <v>182</v>
      </c>
      <c r="E3" s="169" t="s">
        <v>183</v>
      </c>
      <c r="F3" s="170" t="s">
        <v>180</v>
      </c>
      <c r="G3" s="171" t="s">
        <v>181</v>
      </c>
      <c r="H3" s="172" t="s">
        <v>182</v>
      </c>
      <c r="I3" s="173" t="s">
        <v>183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0"/>
    </row>
    <row r="4" spans="1:46" x14ac:dyDescent="0.25">
      <c r="A4" s="174" t="s">
        <v>184</v>
      </c>
      <c r="B4" s="175">
        <v>334</v>
      </c>
      <c r="C4" s="176">
        <v>51</v>
      </c>
      <c r="D4" s="177">
        <v>69</v>
      </c>
      <c r="E4" s="178">
        <v>52</v>
      </c>
      <c r="F4" s="179">
        <v>195</v>
      </c>
      <c r="G4" s="180">
        <v>48</v>
      </c>
      <c r="H4" s="181">
        <v>30</v>
      </c>
      <c r="I4" s="182">
        <v>7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0"/>
      <c r="W4" s="160"/>
      <c r="X4" s="160"/>
      <c r="Y4" s="160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160"/>
    </row>
    <row r="5" spans="1:46" x14ac:dyDescent="0.25">
      <c r="A5" s="174" t="s">
        <v>185</v>
      </c>
      <c r="B5" s="175">
        <v>768</v>
      </c>
      <c r="C5" s="176">
        <v>120</v>
      </c>
      <c r="D5" s="177">
        <v>175</v>
      </c>
      <c r="E5" s="183">
        <v>44</v>
      </c>
      <c r="F5" s="179">
        <v>469</v>
      </c>
      <c r="G5" s="180">
        <v>131</v>
      </c>
      <c r="H5" s="181">
        <v>85</v>
      </c>
      <c r="I5" s="182">
        <v>16</v>
      </c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</row>
    <row r="6" spans="1:46" x14ac:dyDescent="0.25">
      <c r="A6" s="174" t="s">
        <v>186</v>
      </c>
      <c r="B6" s="175">
        <v>363</v>
      </c>
      <c r="C6" s="176">
        <v>60</v>
      </c>
      <c r="D6" s="177">
        <v>193</v>
      </c>
      <c r="E6" s="183">
        <v>19</v>
      </c>
      <c r="F6" s="179">
        <v>209</v>
      </c>
      <c r="G6" s="180">
        <v>47</v>
      </c>
      <c r="H6" s="181">
        <v>10</v>
      </c>
      <c r="I6" s="182">
        <v>2</v>
      </c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</row>
    <row r="7" spans="1:46" x14ac:dyDescent="0.25">
      <c r="A7" s="174" t="s">
        <v>187</v>
      </c>
      <c r="B7" s="175">
        <v>3420</v>
      </c>
      <c r="C7" s="176">
        <v>629</v>
      </c>
      <c r="D7" s="177">
        <v>1238</v>
      </c>
      <c r="E7" s="183">
        <v>59</v>
      </c>
      <c r="F7" s="179">
        <v>2055</v>
      </c>
      <c r="G7" s="180">
        <v>459</v>
      </c>
      <c r="H7" s="181">
        <v>244</v>
      </c>
      <c r="I7" s="182">
        <v>11</v>
      </c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</row>
    <row r="8" spans="1:46" x14ac:dyDescent="0.25">
      <c r="A8" s="174" t="s">
        <v>188</v>
      </c>
      <c r="B8" s="175">
        <v>3207</v>
      </c>
      <c r="C8" s="176">
        <v>510</v>
      </c>
      <c r="D8" s="177">
        <v>1865</v>
      </c>
      <c r="E8" s="183">
        <v>534</v>
      </c>
      <c r="F8" s="179">
        <v>2802</v>
      </c>
      <c r="G8" s="180">
        <v>476</v>
      </c>
      <c r="H8" s="181">
        <v>516</v>
      </c>
      <c r="I8" s="182">
        <v>204</v>
      </c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</row>
    <row r="9" spans="1:46" x14ac:dyDescent="0.25">
      <c r="A9" s="174" t="s">
        <v>189</v>
      </c>
      <c r="B9" s="175">
        <v>27572</v>
      </c>
      <c r="C9" s="176">
        <v>3826</v>
      </c>
      <c r="D9" s="177">
        <v>1071</v>
      </c>
      <c r="E9" s="183">
        <v>267</v>
      </c>
      <c r="F9" s="179">
        <v>34239</v>
      </c>
      <c r="G9" s="180">
        <v>3599</v>
      </c>
      <c r="H9" s="181">
        <v>155</v>
      </c>
      <c r="I9" s="182">
        <v>93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  <c r="AC9" s="160"/>
      <c r="AD9" s="160"/>
      <c r="AE9" s="160"/>
      <c r="AF9" s="160"/>
      <c r="AG9" s="160"/>
      <c r="AH9" s="160"/>
      <c r="AI9" s="160"/>
      <c r="AJ9" s="160"/>
      <c r="AK9" s="160"/>
      <c r="AL9" s="160"/>
      <c r="AM9" s="160"/>
      <c r="AN9" s="160"/>
      <c r="AO9" s="160"/>
      <c r="AP9" s="160"/>
      <c r="AQ9" s="160"/>
      <c r="AR9" s="160"/>
      <c r="AS9" s="160"/>
      <c r="AT9" s="160"/>
    </row>
    <row r="10" spans="1:46" x14ac:dyDescent="0.25">
      <c r="A10" s="174" t="s">
        <v>190</v>
      </c>
      <c r="B10" s="175">
        <v>3888</v>
      </c>
      <c r="C10" s="176">
        <v>1140</v>
      </c>
      <c r="D10" s="177">
        <v>7405</v>
      </c>
      <c r="E10" s="183">
        <v>920</v>
      </c>
      <c r="F10" s="179">
        <v>3560</v>
      </c>
      <c r="G10" s="180">
        <v>882</v>
      </c>
      <c r="H10" s="181">
        <v>2312</v>
      </c>
      <c r="I10" s="182">
        <v>356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</row>
    <row r="11" spans="1:46" x14ac:dyDescent="0.25">
      <c r="A11" s="174" t="s">
        <v>191</v>
      </c>
      <c r="B11" s="175">
        <v>739</v>
      </c>
      <c r="C11" s="176">
        <v>104</v>
      </c>
      <c r="D11" s="177">
        <v>89</v>
      </c>
      <c r="E11" s="183">
        <v>41</v>
      </c>
      <c r="F11" s="179">
        <v>519</v>
      </c>
      <c r="G11" s="180">
        <v>104</v>
      </c>
      <c r="H11" s="181">
        <v>66</v>
      </c>
      <c r="I11" s="182">
        <v>26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</row>
    <row r="12" spans="1:46" x14ac:dyDescent="0.25">
      <c r="A12" s="174" t="s">
        <v>192</v>
      </c>
      <c r="B12" s="175">
        <v>6662</v>
      </c>
      <c r="C12" s="176">
        <v>1587</v>
      </c>
      <c r="D12" s="177">
        <v>3489</v>
      </c>
      <c r="E12" s="183">
        <v>461</v>
      </c>
      <c r="F12" s="179">
        <v>5057</v>
      </c>
      <c r="G12" s="180">
        <v>1578</v>
      </c>
      <c r="H12" s="181">
        <v>861</v>
      </c>
      <c r="I12" s="182">
        <v>132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160"/>
      <c r="AC12" s="160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  <c r="AT12" s="160"/>
    </row>
    <row r="13" spans="1:46" x14ac:dyDescent="0.25">
      <c r="A13" s="174" t="s">
        <v>193</v>
      </c>
      <c r="B13" s="175">
        <v>981</v>
      </c>
      <c r="C13" s="176">
        <v>253</v>
      </c>
      <c r="D13" s="177">
        <v>273</v>
      </c>
      <c r="E13" s="183">
        <v>153</v>
      </c>
      <c r="F13" s="179">
        <v>717</v>
      </c>
      <c r="G13" s="180">
        <v>718</v>
      </c>
      <c r="H13" s="181">
        <v>221</v>
      </c>
      <c r="I13" s="182">
        <v>186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  <c r="Z13" s="160"/>
      <c r="AA13" s="160"/>
      <c r="AB13" s="160"/>
      <c r="AC13" s="160"/>
      <c r="AD13" s="160"/>
      <c r="AE13" s="160"/>
      <c r="AF13" s="160"/>
      <c r="AG13" s="160"/>
      <c r="AH13" s="160"/>
      <c r="AI13" s="160"/>
      <c r="AJ13" s="160"/>
      <c r="AK13" s="160"/>
      <c r="AL13" s="160"/>
      <c r="AM13" s="160"/>
      <c r="AN13" s="160"/>
      <c r="AO13" s="160"/>
      <c r="AP13" s="160"/>
      <c r="AQ13" s="160"/>
      <c r="AR13" s="160"/>
      <c r="AS13" s="160"/>
      <c r="AT13" s="160"/>
    </row>
    <row r="14" spans="1:46" x14ac:dyDescent="0.25">
      <c r="A14" s="174" t="s">
        <v>194</v>
      </c>
      <c r="B14" s="175">
        <v>1343</v>
      </c>
      <c r="C14" s="176">
        <v>319</v>
      </c>
      <c r="D14" s="177">
        <v>345</v>
      </c>
      <c r="E14" s="183">
        <v>110</v>
      </c>
      <c r="F14" s="179">
        <v>655</v>
      </c>
      <c r="G14" s="180">
        <v>225</v>
      </c>
      <c r="H14" s="181">
        <v>136</v>
      </c>
      <c r="I14" s="182">
        <v>78</v>
      </c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</row>
    <row r="15" spans="1:46" x14ac:dyDescent="0.25">
      <c r="A15" s="174" t="s">
        <v>195</v>
      </c>
      <c r="B15" s="175">
        <v>2046</v>
      </c>
      <c r="C15" s="176">
        <v>378</v>
      </c>
      <c r="D15" s="177">
        <v>1925</v>
      </c>
      <c r="E15" s="183">
        <v>123</v>
      </c>
      <c r="F15" s="179">
        <v>788</v>
      </c>
      <c r="G15" s="180">
        <v>297</v>
      </c>
      <c r="H15" s="181">
        <v>938</v>
      </c>
      <c r="I15" s="182">
        <v>242</v>
      </c>
      <c r="J15" s="160"/>
      <c r="K15" s="160"/>
      <c r="L15" s="160"/>
      <c r="M15" s="160"/>
      <c r="N15" s="160"/>
      <c r="O15" s="160"/>
      <c r="P15" s="160"/>
      <c r="Q15" s="160"/>
      <c r="R15" s="160"/>
      <c r="S15" s="160"/>
      <c r="T15" s="160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  <c r="AT15" s="160"/>
    </row>
    <row r="16" spans="1:46" x14ac:dyDescent="0.25">
      <c r="A16" s="174" t="s">
        <v>196</v>
      </c>
      <c r="B16" s="175">
        <v>1162</v>
      </c>
      <c r="C16" s="176">
        <v>358</v>
      </c>
      <c r="D16" s="177">
        <v>131</v>
      </c>
      <c r="E16" s="183">
        <v>31</v>
      </c>
      <c r="F16" s="179">
        <v>2033</v>
      </c>
      <c r="G16" s="180">
        <v>691</v>
      </c>
      <c r="H16" s="181">
        <v>56</v>
      </c>
      <c r="I16" s="182">
        <v>67</v>
      </c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</row>
    <row r="17" spans="1:46" x14ac:dyDescent="0.25">
      <c r="A17" s="174" t="s">
        <v>197</v>
      </c>
      <c r="B17" s="175">
        <v>7369</v>
      </c>
      <c r="C17" s="176">
        <v>3170</v>
      </c>
      <c r="D17" s="177">
        <v>23798</v>
      </c>
      <c r="E17" s="183">
        <v>1385</v>
      </c>
      <c r="F17" s="179">
        <v>7387</v>
      </c>
      <c r="G17" s="180">
        <v>2297</v>
      </c>
      <c r="H17" s="181">
        <v>15800</v>
      </c>
      <c r="I17" s="182">
        <v>477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</row>
    <row r="18" spans="1:46" x14ac:dyDescent="0.25">
      <c r="A18" s="174" t="s">
        <v>198</v>
      </c>
      <c r="B18" s="175">
        <v>381</v>
      </c>
      <c r="C18" s="176">
        <v>83</v>
      </c>
      <c r="D18" s="177">
        <v>189</v>
      </c>
      <c r="E18" s="183">
        <v>25</v>
      </c>
      <c r="F18" s="179">
        <v>158</v>
      </c>
      <c r="G18" s="180">
        <v>46</v>
      </c>
      <c r="H18" s="181">
        <v>88</v>
      </c>
      <c r="I18" s="182">
        <v>15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</row>
    <row r="19" spans="1:46" x14ac:dyDescent="0.25">
      <c r="A19" s="174" t="s">
        <v>199</v>
      </c>
      <c r="B19" s="175">
        <v>519</v>
      </c>
      <c r="C19" s="176">
        <v>136</v>
      </c>
      <c r="D19" s="177">
        <v>317</v>
      </c>
      <c r="E19" s="183">
        <v>84</v>
      </c>
      <c r="F19" s="179">
        <v>277</v>
      </c>
      <c r="G19" s="180">
        <v>120</v>
      </c>
      <c r="H19" s="181">
        <v>75</v>
      </c>
      <c r="I19" s="182">
        <v>23</v>
      </c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</row>
    <row r="20" spans="1:46" x14ac:dyDescent="0.25">
      <c r="A20" s="174" t="s">
        <v>200</v>
      </c>
      <c r="B20" s="175">
        <v>6824</v>
      </c>
      <c r="C20" s="176">
        <v>2466</v>
      </c>
      <c r="D20" s="177">
        <v>13627</v>
      </c>
      <c r="E20" s="183">
        <v>715</v>
      </c>
      <c r="F20" s="179">
        <v>7533</v>
      </c>
      <c r="G20" s="180">
        <v>1907</v>
      </c>
      <c r="H20" s="181">
        <v>3888</v>
      </c>
      <c r="I20" s="182">
        <v>352</v>
      </c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</row>
    <row r="21" spans="1:46" x14ac:dyDescent="0.25">
      <c r="A21" s="174" t="s">
        <v>201</v>
      </c>
      <c r="B21" s="175">
        <v>3671</v>
      </c>
      <c r="C21" s="176">
        <v>1809</v>
      </c>
      <c r="D21" s="177">
        <v>2369</v>
      </c>
      <c r="E21" s="183">
        <v>783</v>
      </c>
      <c r="F21" s="179">
        <v>8689</v>
      </c>
      <c r="G21" s="180">
        <v>2884</v>
      </c>
      <c r="H21" s="181">
        <v>626</v>
      </c>
      <c r="I21" s="182">
        <v>329</v>
      </c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</row>
    <row r="22" spans="1:46" x14ac:dyDescent="0.25">
      <c r="A22" s="174" t="s">
        <v>202</v>
      </c>
      <c r="B22" s="175">
        <v>814</v>
      </c>
      <c r="C22" s="176">
        <v>216</v>
      </c>
      <c r="D22" s="177">
        <v>671</v>
      </c>
      <c r="E22" s="183">
        <v>199</v>
      </c>
      <c r="F22" s="179">
        <v>320</v>
      </c>
      <c r="G22" s="180">
        <v>121</v>
      </c>
      <c r="H22" s="181">
        <v>244</v>
      </c>
      <c r="I22" s="182">
        <v>76</v>
      </c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</row>
    <row r="23" spans="1:46" x14ac:dyDescent="0.25">
      <c r="A23" s="174" t="s">
        <v>203</v>
      </c>
      <c r="B23" s="175">
        <v>25525</v>
      </c>
      <c r="C23" s="176">
        <v>4791</v>
      </c>
      <c r="D23" s="177">
        <v>5994</v>
      </c>
      <c r="E23" s="183">
        <v>875</v>
      </c>
      <c r="F23" s="179">
        <v>20136</v>
      </c>
      <c r="G23" s="180">
        <v>4953</v>
      </c>
      <c r="H23" s="181">
        <v>1151</v>
      </c>
      <c r="I23" s="182">
        <v>297</v>
      </c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</row>
    <row r="24" spans="1:46" x14ac:dyDescent="0.25">
      <c r="A24" s="174" t="s">
        <v>204</v>
      </c>
      <c r="B24" s="175">
        <v>3166</v>
      </c>
      <c r="C24" s="176">
        <v>572</v>
      </c>
      <c r="D24" s="177">
        <v>3480</v>
      </c>
      <c r="E24" s="183">
        <v>459</v>
      </c>
      <c r="F24" s="179">
        <v>1684</v>
      </c>
      <c r="G24" s="180">
        <v>407</v>
      </c>
      <c r="H24" s="181">
        <v>1314</v>
      </c>
      <c r="I24" s="182">
        <v>100</v>
      </c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</row>
    <row r="25" spans="1:46" x14ac:dyDescent="0.25">
      <c r="A25" s="174" t="s">
        <v>205</v>
      </c>
      <c r="B25" s="175">
        <v>248</v>
      </c>
      <c r="C25" s="176">
        <v>45</v>
      </c>
      <c r="D25" s="177">
        <v>165</v>
      </c>
      <c r="E25" s="183">
        <v>30</v>
      </c>
      <c r="F25" s="179">
        <v>138</v>
      </c>
      <c r="G25" s="180">
        <v>42</v>
      </c>
      <c r="H25" s="181">
        <v>26</v>
      </c>
      <c r="I25" s="182">
        <v>12</v>
      </c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</row>
    <row r="26" spans="1:46" x14ac:dyDescent="0.25">
      <c r="A26" s="174" t="s">
        <v>206</v>
      </c>
      <c r="B26" s="175">
        <v>1391</v>
      </c>
      <c r="C26" s="176">
        <v>288</v>
      </c>
      <c r="D26" s="177">
        <v>3319</v>
      </c>
      <c r="E26" s="183">
        <v>607</v>
      </c>
      <c r="F26" s="179">
        <v>1109</v>
      </c>
      <c r="G26" s="180">
        <v>248</v>
      </c>
      <c r="H26" s="181">
        <v>1071</v>
      </c>
      <c r="I26" s="182">
        <v>111</v>
      </c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</row>
    <row r="27" spans="1:46" x14ac:dyDescent="0.25">
      <c r="A27" s="174" t="s">
        <v>207</v>
      </c>
      <c r="B27" s="175">
        <v>870</v>
      </c>
      <c r="C27" s="176">
        <v>513</v>
      </c>
      <c r="D27" s="177">
        <v>350</v>
      </c>
      <c r="E27" s="183">
        <v>123</v>
      </c>
      <c r="F27" s="179">
        <v>2630</v>
      </c>
      <c r="G27" s="180">
        <v>724</v>
      </c>
      <c r="H27" s="181">
        <v>85</v>
      </c>
      <c r="I27" s="182">
        <v>417</v>
      </c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</row>
    <row r="28" spans="1:46" x14ac:dyDescent="0.25">
      <c r="A28" s="174" t="s">
        <v>208</v>
      </c>
      <c r="B28" s="175">
        <v>69698</v>
      </c>
      <c r="C28" s="176">
        <v>9468</v>
      </c>
      <c r="D28" s="177">
        <v>3881</v>
      </c>
      <c r="E28" s="183">
        <v>299</v>
      </c>
      <c r="F28" s="179">
        <v>32770</v>
      </c>
      <c r="G28" s="180">
        <v>7194</v>
      </c>
      <c r="H28" s="181">
        <v>736</v>
      </c>
      <c r="I28" s="182">
        <v>247</v>
      </c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</row>
    <row r="29" spans="1:46" x14ac:dyDescent="0.25">
      <c r="A29" s="174" t="s">
        <v>209</v>
      </c>
      <c r="B29" s="175">
        <v>525</v>
      </c>
      <c r="C29" s="176">
        <v>98</v>
      </c>
      <c r="D29" s="177">
        <v>163</v>
      </c>
      <c r="E29" s="183">
        <v>24</v>
      </c>
      <c r="F29" s="179">
        <v>375</v>
      </c>
      <c r="G29" s="180">
        <v>59</v>
      </c>
      <c r="H29" s="181">
        <v>60</v>
      </c>
      <c r="I29" s="182">
        <v>19</v>
      </c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</row>
    <row r="30" spans="1:46" x14ac:dyDescent="0.25">
      <c r="A30" s="174" t="s">
        <v>210</v>
      </c>
      <c r="B30" s="175">
        <v>1777</v>
      </c>
      <c r="C30" s="176">
        <v>349</v>
      </c>
      <c r="D30" s="177">
        <v>145</v>
      </c>
      <c r="E30" s="183">
        <v>79</v>
      </c>
      <c r="F30" s="179">
        <v>888</v>
      </c>
      <c r="G30" s="180">
        <v>347</v>
      </c>
      <c r="H30" s="181">
        <v>71</v>
      </c>
      <c r="I30" s="182">
        <v>43</v>
      </c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</row>
    <row r="31" spans="1:46" x14ac:dyDescent="0.25">
      <c r="A31" s="174" t="s">
        <v>211</v>
      </c>
      <c r="B31" s="175">
        <v>236</v>
      </c>
      <c r="C31" s="176">
        <v>60</v>
      </c>
      <c r="D31" s="177">
        <v>117</v>
      </c>
      <c r="E31" s="183">
        <v>25</v>
      </c>
      <c r="F31" s="179">
        <v>156</v>
      </c>
      <c r="G31" s="180">
        <v>44</v>
      </c>
      <c r="H31" s="181">
        <v>20</v>
      </c>
      <c r="I31" s="182">
        <v>31</v>
      </c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</row>
    <row r="32" spans="1:46" x14ac:dyDescent="0.25">
      <c r="A32" s="174" t="s">
        <v>212</v>
      </c>
      <c r="B32" s="175">
        <v>1201</v>
      </c>
      <c r="C32" s="176">
        <v>185</v>
      </c>
      <c r="D32" s="177">
        <v>941</v>
      </c>
      <c r="E32" s="183">
        <v>42</v>
      </c>
      <c r="F32" s="179">
        <v>650</v>
      </c>
      <c r="G32" s="180">
        <v>163</v>
      </c>
      <c r="H32" s="181">
        <v>395</v>
      </c>
      <c r="I32" s="182">
        <v>10</v>
      </c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</row>
    <row r="33" spans="1:46" x14ac:dyDescent="0.25">
      <c r="A33" s="174" t="s">
        <v>213</v>
      </c>
      <c r="B33" s="175">
        <v>779</v>
      </c>
      <c r="C33" s="176">
        <v>188</v>
      </c>
      <c r="D33" s="177">
        <v>1437</v>
      </c>
      <c r="E33" s="183">
        <v>355</v>
      </c>
      <c r="F33" s="179">
        <v>672</v>
      </c>
      <c r="G33" s="180">
        <v>134</v>
      </c>
      <c r="H33" s="181">
        <v>300</v>
      </c>
      <c r="I33" s="182">
        <v>75</v>
      </c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</row>
    <row r="34" spans="1:46" x14ac:dyDescent="0.25">
      <c r="A34" s="174" t="s">
        <v>214</v>
      </c>
      <c r="B34" s="175">
        <v>7826</v>
      </c>
      <c r="C34" s="176">
        <v>2619</v>
      </c>
      <c r="D34" s="177">
        <v>3702</v>
      </c>
      <c r="E34" s="183">
        <v>260</v>
      </c>
      <c r="F34" s="179">
        <v>16068</v>
      </c>
      <c r="G34" s="180">
        <v>3566</v>
      </c>
      <c r="H34" s="181">
        <v>735</v>
      </c>
      <c r="I34" s="182">
        <v>271</v>
      </c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60"/>
      <c r="AI34" s="160"/>
      <c r="AJ34" s="160"/>
      <c r="AK34" s="160"/>
      <c r="AL34" s="160"/>
      <c r="AM34" s="160"/>
      <c r="AN34" s="160"/>
      <c r="AO34" s="160"/>
      <c r="AP34" s="160"/>
      <c r="AQ34" s="160"/>
      <c r="AR34" s="160"/>
      <c r="AS34" s="160"/>
      <c r="AT34" s="160"/>
    </row>
    <row r="35" spans="1:46" x14ac:dyDescent="0.25">
      <c r="A35" s="174" t="s">
        <v>215</v>
      </c>
      <c r="B35" s="175">
        <v>900</v>
      </c>
      <c r="C35" s="176">
        <v>170</v>
      </c>
      <c r="D35" s="177">
        <v>749</v>
      </c>
      <c r="E35" s="183">
        <v>32</v>
      </c>
      <c r="F35" s="179">
        <v>712</v>
      </c>
      <c r="G35" s="180">
        <v>165</v>
      </c>
      <c r="H35" s="181">
        <v>176</v>
      </c>
      <c r="I35" s="182">
        <v>26</v>
      </c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</row>
    <row r="36" spans="1:46" x14ac:dyDescent="0.25">
      <c r="A36" s="174" t="s">
        <v>216</v>
      </c>
      <c r="B36" s="175">
        <v>12929</v>
      </c>
      <c r="C36" s="176">
        <v>1702</v>
      </c>
      <c r="D36" s="177">
        <v>11424</v>
      </c>
      <c r="E36" s="183">
        <v>888</v>
      </c>
      <c r="F36" s="179">
        <v>10672</v>
      </c>
      <c r="G36" s="180">
        <v>1334</v>
      </c>
      <c r="H36" s="181">
        <v>4922</v>
      </c>
      <c r="I36" s="182">
        <v>346</v>
      </c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160"/>
      <c r="AO36" s="160"/>
      <c r="AP36" s="160"/>
      <c r="AQ36" s="160"/>
      <c r="AR36" s="160"/>
      <c r="AS36" s="160"/>
      <c r="AT36" s="160"/>
    </row>
    <row r="37" spans="1:46" x14ac:dyDescent="0.25">
      <c r="A37" s="174" t="s">
        <v>217</v>
      </c>
      <c r="B37" s="175">
        <v>549</v>
      </c>
      <c r="C37" s="176">
        <v>118</v>
      </c>
      <c r="D37" s="177">
        <v>143</v>
      </c>
      <c r="E37" s="183">
        <v>8</v>
      </c>
      <c r="F37" s="179">
        <v>274</v>
      </c>
      <c r="G37" s="180">
        <v>106</v>
      </c>
      <c r="H37" s="181">
        <v>22</v>
      </c>
      <c r="I37" s="182">
        <v>0</v>
      </c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</row>
    <row r="38" spans="1:46" x14ac:dyDescent="0.25">
      <c r="A38" s="174" t="s">
        <v>218</v>
      </c>
      <c r="B38" s="175">
        <v>166</v>
      </c>
      <c r="C38" s="176">
        <v>28</v>
      </c>
      <c r="D38" s="177">
        <v>16</v>
      </c>
      <c r="E38" s="183">
        <v>3</v>
      </c>
      <c r="F38" s="179">
        <v>122</v>
      </c>
      <c r="G38" s="180">
        <v>17</v>
      </c>
      <c r="H38" s="181">
        <v>14</v>
      </c>
      <c r="I38" s="182">
        <v>3</v>
      </c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</row>
    <row r="39" spans="1:46" x14ac:dyDescent="0.25">
      <c r="A39" s="174" t="s">
        <v>219</v>
      </c>
      <c r="B39" s="175">
        <v>1457</v>
      </c>
      <c r="C39" s="176">
        <v>656</v>
      </c>
      <c r="D39" s="177">
        <v>3161</v>
      </c>
      <c r="E39" s="183">
        <v>242</v>
      </c>
      <c r="F39" s="179">
        <v>1104</v>
      </c>
      <c r="G39" s="180">
        <v>595</v>
      </c>
      <c r="H39" s="181">
        <v>4358</v>
      </c>
      <c r="I39" s="182">
        <v>125</v>
      </c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</row>
    <row r="40" spans="1:46" x14ac:dyDescent="0.25">
      <c r="A40" s="174" t="s">
        <v>220</v>
      </c>
      <c r="B40" s="175">
        <v>871</v>
      </c>
      <c r="C40" s="176">
        <v>247</v>
      </c>
      <c r="D40" s="177">
        <v>493</v>
      </c>
      <c r="E40" s="183">
        <v>128</v>
      </c>
      <c r="F40" s="179">
        <v>542</v>
      </c>
      <c r="G40" s="180">
        <v>203</v>
      </c>
      <c r="H40" s="181">
        <v>151</v>
      </c>
      <c r="I40" s="182">
        <v>39</v>
      </c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</row>
    <row r="41" spans="1:46" x14ac:dyDescent="0.25">
      <c r="A41" s="174" t="s">
        <v>221</v>
      </c>
      <c r="B41" s="175">
        <v>9097</v>
      </c>
      <c r="C41" s="176">
        <v>1434</v>
      </c>
      <c r="D41" s="177">
        <v>7372</v>
      </c>
      <c r="E41" s="183">
        <v>494</v>
      </c>
      <c r="F41" s="179">
        <v>5868</v>
      </c>
      <c r="G41" s="180">
        <v>977</v>
      </c>
      <c r="H41" s="181">
        <v>2574</v>
      </c>
      <c r="I41" s="182">
        <v>206</v>
      </c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</row>
    <row r="42" spans="1:46" x14ac:dyDescent="0.25">
      <c r="A42" s="174" t="s">
        <v>222</v>
      </c>
      <c r="B42" s="175">
        <v>123398</v>
      </c>
      <c r="C42" s="176">
        <v>19246</v>
      </c>
      <c r="D42" s="177">
        <v>4982</v>
      </c>
      <c r="E42" s="183">
        <v>694</v>
      </c>
      <c r="F42" s="179">
        <v>88874</v>
      </c>
      <c r="G42" s="180">
        <v>14067</v>
      </c>
      <c r="H42" s="181">
        <v>2251</v>
      </c>
      <c r="I42" s="182">
        <v>390</v>
      </c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</row>
    <row r="43" spans="1:46" x14ac:dyDescent="0.25">
      <c r="A43" s="174" t="s">
        <v>223</v>
      </c>
      <c r="B43" s="175">
        <v>244</v>
      </c>
      <c r="C43" s="176">
        <v>43</v>
      </c>
      <c r="D43" s="177">
        <v>84</v>
      </c>
      <c r="E43" s="183">
        <v>27</v>
      </c>
      <c r="F43" s="179">
        <v>96</v>
      </c>
      <c r="G43" s="180">
        <v>31</v>
      </c>
      <c r="H43" s="181">
        <v>6</v>
      </c>
      <c r="I43" s="182">
        <v>9</v>
      </c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</row>
    <row r="44" spans="1:46" x14ac:dyDescent="0.25">
      <c r="A44" s="174" t="s">
        <v>224</v>
      </c>
      <c r="B44" s="175">
        <v>1423</v>
      </c>
      <c r="C44" s="176">
        <v>435</v>
      </c>
      <c r="D44" s="177">
        <v>1115</v>
      </c>
      <c r="E44" s="183">
        <v>155</v>
      </c>
      <c r="F44" s="179">
        <v>503</v>
      </c>
      <c r="G44" s="180">
        <v>1210</v>
      </c>
      <c r="H44" s="181">
        <v>251</v>
      </c>
      <c r="I44" s="182">
        <v>178</v>
      </c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</row>
    <row r="45" spans="1:46" x14ac:dyDescent="0.25">
      <c r="A45" s="174" t="s">
        <v>225</v>
      </c>
      <c r="B45" s="175">
        <v>1104</v>
      </c>
      <c r="C45" s="176">
        <v>264</v>
      </c>
      <c r="D45" s="177">
        <v>999</v>
      </c>
      <c r="E45" s="183">
        <v>49</v>
      </c>
      <c r="F45" s="179">
        <v>511</v>
      </c>
      <c r="G45" s="180">
        <v>185</v>
      </c>
      <c r="H45" s="181">
        <v>408</v>
      </c>
      <c r="I45" s="182">
        <v>13</v>
      </c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</row>
    <row r="46" spans="1:46" x14ac:dyDescent="0.25">
      <c r="A46" s="174" t="s">
        <v>226</v>
      </c>
      <c r="B46" s="175">
        <v>671</v>
      </c>
      <c r="C46" s="176">
        <v>212</v>
      </c>
      <c r="D46" s="177">
        <v>872</v>
      </c>
      <c r="E46" s="183">
        <v>90</v>
      </c>
      <c r="F46" s="179">
        <v>601</v>
      </c>
      <c r="G46" s="180">
        <v>181</v>
      </c>
      <c r="H46" s="181">
        <v>344</v>
      </c>
      <c r="I46" s="182">
        <v>35</v>
      </c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</row>
    <row r="47" spans="1:46" x14ac:dyDescent="0.25">
      <c r="A47" s="174" t="s">
        <v>227</v>
      </c>
      <c r="B47" s="175">
        <v>4789</v>
      </c>
      <c r="C47" s="176">
        <v>841</v>
      </c>
      <c r="D47" s="177">
        <v>1534</v>
      </c>
      <c r="E47" s="183">
        <v>182</v>
      </c>
      <c r="F47" s="179">
        <v>3480</v>
      </c>
      <c r="G47" s="180">
        <v>651</v>
      </c>
      <c r="H47" s="181">
        <v>448</v>
      </c>
      <c r="I47" s="182">
        <v>54</v>
      </c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0"/>
      <c r="AD47" s="160"/>
      <c r="AE47" s="160"/>
      <c r="AF47" s="160"/>
      <c r="AG47" s="160"/>
      <c r="AH47" s="160"/>
      <c r="AI47" s="160"/>
      <c r="AJ47" s="160"/>
      <c r="AK47" s="160"/>
      <c r="AL47" s="160"/>
      <c r="AM47" s="160"/>
      <c r="AN47" s="160"/>
      <c r="AO47" s="160"/>
      <c r="AP47" s="160"/>
      <c r="AQ47" s="160"/>
      <c r="AR47" s="160"/>
      <c r="AS47" s="160"/>
      <c r="AT47" s="160"/>
    </row>
    <row r="48" spans="1:46" x14ac:dyDescent="0.25">
      <c r="A48" s="174" t="s">
        <v>228</v>
      </c>
      <c r="B48" s="175">
        <v>2382</v>
      </c>
      <c r="C48" s="176">
        <v>775</v>
      </c>
      <c r="D48" s="177">
        <v>2276</v>
      </c>
      <c r="E48" s="183">
        <v>675</v>
      </c>
      <c r="F48" s="179">
        <v>1796</v>
      </c>
      <c r="G48" s="180">
        <v>951</v>
      </c>
      <c r="H48" s="181">
        <v>379</v>
      </c>
      <c r="I48" s="182">
        <v>86</v>
      </c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0"/>
      <c r="AK48" s="160"/>
      <c r="AL48" s="160"/>
      <c r="AM48" s="160"/>
      <c r="AN48" s="160"/>
      <c r="AO48" s="160"/>
      <c r="AP48" s="160"/>
      <c r="AQ48" s="160"/>
      <c r="AR48" s="160"/>
      <c r="AS48" s="160"/>
      <c r="AT48" s="160"/>
    </row>
    <row r="49" spans="1:46" x14ac:dyDescent="0.25">
      <c r="A49" s="174" t="s">
        <v>229</v>
      </c>
      <c r="B49" s="175">
        <v>40580</v>
      </c>
      <c r="C49" s="176">
        <v>4217</v>
      </c>
      <c r="D49" s="177">
        <v>161</v>
      </c>
      <c r="E49" s="183">
        <v>91</v>
      </c>
      <c r="F49" s="179">
        <v>18156</v>
      </c>
      <c r="G49" s="180">
        <v>3293</v>
      </c>
      <c r="H49" s="181">
        <v>78</v>
      </c>
      <c r="I49" s="182">
        <v>74</v>
      </c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</row>
    <row r="50" spans="1:46" x14ac:dyDescent="0.25">
      <c r="A50" s="174" t="s">
        <v>230</v>
      </c>
      <c r="B50" s="175">
        <v>9903</v>
      </c>
      <c r="C50" s="176">
        <v>1283</v>
      </c>
      <c r="D50" s="177">
        <v>140</v>
      </c>
      <c r="E50" s="183">
        <v>21</v>
      </c>
      <c r="F50" s="179">
        <v>4908</v>
      </c>
      <c r="G50" s="180">
        <v>1055</v>
      </c>
      <c r="H50" s="181">
        <v>49</v>
      </c>
      <c r="I50" s="182">
        <v>43</v>
      </c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</row>
    <row r="51" spans="1:46" x14ac:dyDescent="0.25">
      <c r="A51" s="174" t="s">
        <v>231</v>
      </c>
      <c r="B51" s="175">
        <v>25924</v>
      </c>
      <c r="C51" s="176">
        <v>4306</v>
      </c>
      <c r="D51" s="177">
        <v>2328</v>
      </c>
      <c r="E51" s="183">
        <v>359</v>
      </c>
      <c r="F51" s="179">
        <v>21053</v>
      </c>
      <c r="G51" s="180">
        <v>3591</v>
      </c>
      <c r="H51" s="181">
        <v>756</v>
      </c>
      <c r="I51" s="182">
        <v>199</v>
      </c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</row>
    <row r="52" spans="1:46" x14ac:dyDescent="0.25">
      <c r="A52" s="174" t="s">
        <v>232</v>
      </c>
      <c r="B52" s="175">
        <v>4577</v>
      </c>
      <c r="C52" s="176">
        <v>666</v>
      </c>
      <c r="D52" s="177">
        <v>1225</v>
      </c>
      <c r="E52" s="183">
        <v>325</v>
      </c>
      <c r="F52" s="179">
        <v>2792</v>
      </c>
      <c r="G52" s="180">
        <v>715</v>
      </c>
      <c r="H52" s="181">
        <v>322</v>
      </c>
      <c r="I52" s="182">
        <v>122</v>
      </c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</row>
    <row r="53" spans="1:46" x14ac:dyDescent="0.25">
      <c r="A53" s="174" t="s">
        <v>233</v>
      </c>
      <c r="B53" s="175">
        <v>477</v>
      </c>
      <c r="C53" s="176">
        <v>85</v>
      </c>
      <c r="D53" s="177">
        <v>641</v>
      </c>
      <c r="E53" s="183">
        <v>46</v>
      </c>
      <c r="F53" s="179">
        <v>266</v>
      </c>
      <c r="G53" s="180">
        <v>57</v>
      </c>
      <c r="H53" s="181">
        <v>132</v>
      </c>
      <c r="I53" s="182">
        <v>7</v>
      </c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</row>
    <row r="54" spans="1:46" ht="15.75" thickBot="1" x14ac:dyDescent="0.3">
      <c r="A54" s="174" t="s">
        <v>234</v>
      </c>
      <c r="B54" s="175">
        <v>765</v>
      </c>
      <c r="C54" s="176">
        <v>123</v>
      </c>
      <c r="D54" s="177">
        <v>468</v>
      </c>
      <c r="E54" s="184">
        <v>34</v>
      </c>
      <c r="F54" s="179">
        <v>610</v>
      </c>
      <c r="G54" s="180">
        <v>85</v>
      </c>
      <c r="H54" s="181">
        <v>106</v>
      </c>
      <c r="I54" s="182">
        <v>11</v>
      </c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</row>
    <row r="55" spans="1:46" ht="15.75" thickBot="1" x14ac:dyDescent="0.3">
      <c r="A55" s="185" t="s">
        <v>235</v>
      </c>
      <c r="B55" s="186">
        <f>SUM(B4:B54)</f>
        <v>427511</v>
      </c>
      <c r="C55" s="187">
        <f>SUM(C4:C54)</f>
        <v>73242</v>
      </c>
      <c r="D55" s="188">
        <f>SUM(D4:D54)</f>
        <v>123116</v>
      </c>
      <c r="E55" s="189">
        <f>SUM(E4:E54)</f>
        <v>13726</v>
      </c>
      <c r="F55" s="190">
        <f>SUM(F4:F54)</f>
        <v>317878</v>
      </c>
      <c r="G55" s="191">
        <f t="shared" ref="G55:I55" si="0">SUM(G4:G54)</f>
        <v>63980</v>
      </c>
      <c r="H55" s="192">
        <f t="shared" si="0"/>
        <v>50062</v>
      </c>
      <c r="I55" s="193">
        <f t="shared" si="0"/>
        <v>6291</v>
      </c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</row>
    <row r="56" spans="1:46" ht="16.5" x14ac:dyDescent="0.3">
      <c r="A56" s="194"/>
      <c r="B56" s="194"/>
      <c r="C56" s="194"/>
      <c r="D56" s="194"/>
      <c r="E56" s="194"/>
      <c r="F56" s="194"/>
      <c r="G56" s="194"/>
      <c r="H56" s="194"/>
      <c r="I56" s="194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  <c r="Z56" s="160"/>
      <c r="AA56" s="160"/>
      <c r="AB56" s="160"/>
      <c r="AC56" s="160"/>
      <c r="AD56" s="160"/>
      <c r="AE56" s="160"/>
      <c r="AF56" s="160"/>
      <c r="AG56" s="160"/>
      <c r="AH56" s="160"/>
      <c r="AI56" s="160"/>
      <c r="AJ56" s="160"/>
      <c r="AK56" s="160"/>
      <c r="AL56" s="160"/>
      <c r="AM56" s="160"/>
      <c r="AN56" s="160"/>
      <c r="AO56" s="160"/>
      <c r="AP56" s="160"/>
      <c r="AQ56" s="160"/>
      <c r="AR56" s="160"/>
      <c r="AS56" s="160"/>
      <c r="AT56" s="160"/>
    </row>
    <row r="57" spans="1:46" ht="16.5" x14ac:dyDescent="0.3">
      <c r="A57" s="194"/>
      <c r="B57" s="194"/>
      <c r="C57" s="194"/>
      <c r="D57" s="194"/>
      <c r="E57" s="194"/>
      <c r="F57" s="194"/>
      <c r="G57" s="194"/>
      <c r="H57" s="194"/>
      <c r="I57" s="194" t="s">
        <v>103</v>
      </c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  <c r="AA57" s="160"/>
      <c r="AB57" s="160"/>
      <c r="AC57" s="160"/>
      <c r="AD57" s="160"/>
      <c r="AE57" s="160"/>
      <c r="AF57" s="160"/>
      <c r="AG57" s="160"/>
      <c r="AH57" s="160"/>
      <c r="AI57" s="160"/>
      <c r="AJ57" s="160"/>
      <c r="AK57" s="160"/>
      <c r="AL57" s="160"/>
      <c r="AM57" s="160"/>
      <c r="AN57" s="160"/>
      <c r="AO57" s="160"/>
      <c r="AP57" s="160"/>
      <c r="AQ57" s="160"/>
      <c r="AR57" s="160"/>
      <c r="AS57" s="160"/>
      <c r="AT57" s="160"/>
    </row>
    <row r="58" spans="1:46" ht="16.5" x14ac:dyDescent="0.3">
      <c r="A58" s="194"/>
      <c r="B58" s="194"/>
      <c r="C58" s="194"/>
      <c r="D58" s="194"/>
      <c r="E58" s="194"/>
      <c r="F58" s="194"/>
      <c r="G58" s="194"/>
      <c r="H58" s="194"/>
      <c r="I58" s="195" t="s">
        <v>103</v>
      </c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</row>
    <row r="59" spans="1:46" ht="16.5" x14ac:dyDescent="0.3">
      <c r="A59" s="194"/>
      <c r="B59" s="194"/>
      <c r="C59" s="194"/>
      <c r="D59" s="194"/>
      <c r="E59" s="194"/>
      <c r="F59" s="194"/>
      <c r="G59" s="194"/>
      <c r="H59" s="194"/>
      <c r="I59" s="194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0"/>
      <c r="AI59" s="160"/>
      <c r="AJ59" s="160"/>
      <c r="AK59" s="160"/>
      <c r="AL59" s="160"/>
      <c r="AM59" s="160"/>
      <c r="AN59" s="160"/>
      <c r="AO59" s="160"/>
      <c r="AP59" s="160"/>
      <c r="AQ59" s="160"/>
      <c r="AR59" s="160"/>
      <c r="AS59" s="160"/>
      <c r="AT59" s="160"/>
    </row>
    <row r="60" spans="1:46" ht="16.5" x14ac:dyDescent="0.3">
      <c r="A60" s="194"/>
      <c r="B60" s="194"/>
      <c r="C60" s="194"/>
      <c r="D60" s="194"/>
      <c r="E60" s="194"/>
      <c r="F60" s="194"/>
      <c r="G60" s="194"/>
      <c r="H60" s="194"/>
      <c r="I60" s="194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</row>
    <row r="61" spans="1:46" ht="16.5" x14ac:dyDescent="0.3">
      <c r="A61" s="194"/>
      <c r="B61" s="194"/>
      <c r="C61" s="194"/>
      <c r="D61" s="194"/>
      <c r="E61" s="194"/>
      <c r="F61" s="194"/>
      <c r="G61" s="194"/>
      <c r="H61" s="194"/>
      <c r="I61" s="194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</row>
    <row r="62" spans="1:46" ht="16.5" x14ac:dyDescent="0.3">
      <c r="A62" s="194"/>
      <c r="B62" s="194"/>
      <c r="C62" s="194"/>
      <c r="D62" s="194"/>
      <c r="E62" s="194"/>
      <c r="F62" s="194"/>
      <c r="G62" s="194"/>
      <c r="H62" s="194"/>
      <c r="I62" s="194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</row>
    <row r="63" spans="1:46" ht="16.5" x14ac:dyDescent="0.3">
      <c r="A63" s="194"/>
      <c r="B63" s="194"/>
      <c r="C63" s="194"/>
      <c r="D63" s="194"/>
      <c r="E63" s="194"/>
      <c r="F63" s="194"/>
      <c r="G63" s="194"/>
      <c r="H63" s="194"/>
      <c r="I63" s="194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</row>
    <row r="64" spans="1:46" ht="16.5" x14ac:dyDescent="0.3">
      <c r="A64" s="194"/>
      <c r="B64" s="194"/>
      <c r="C64" s="194"/>
      <c r="D64" s="194"/>
      <c r="E64" s="194"/>
      <c r="F64" s="194"/>
      <c r="G64" s="194"/>
      <c r="H64" s="194"/>
      <c r="I64" s="194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</row>
    <row r="65" spans="1:46" ht="16.5" x14ac:dyDescent="0.3">
      <c r="A65" s="194"/>
      <c r="B65" s="194"/>
      <c r="C65" s="194"/>
      <c r="D65" s="194"/>
      <c r="E65" s="194"/>
      <c r="F65" s="194"/>
      <c r="G65" s="194"/>
      <c r="H65" s="194"/>
      <c r="I65" s="194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0"/>
      <c r="AQ65" s="160"/>
      <c r="AR65" s="160"/>
      <c r="AS65" s="160"/>
      <c r="AT65" s="160"/>
    </row>
    <row r="66" spans="1:46" ht="16.5" x14ac:dyDescent="0.3">
      <c r="A66" s="194"/>
      <c r="B66" s="194"/>
      <c r="C66" s="194"/>
      <c r="D66" s="194"/>
      <c r="E66" s="194"/>
      <c r="F66" s="194"/>
      <c r="G66" s="194"/>
      <c r="H66" s="194"/>
      <c r="I66" s="194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</row>
    <row r="67" spans="1:46" ht="16.5" x14ac:dyDescent="0.3">
      <c r="A67" s="194"/>
      <c r="B67" s="194"/>
      <c r="C67" s="194"/>
      <c r="D67" s="194"/>
      <c r="E67" s="194"/>
      <c r="F67" s="194"/>
      <c r="G67" s="194"/>
      <c r="H67" s="194"/>
      <c r="I67" s="194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</row>
    <row r="68" spans="1:46" ht="16.5" x14ac:dyDescent="0.3">
      <c r="A68" s="194"/>
      <c r="B68" s="194"/>
      <c r="C68" s="194"/>
      <c r="D68" s="194"/>
      <c r="E68" s="194"/>
      <c r="F68" s="194"/>
      <c r="G68" s="194"/>
      <c r="H68" s="194"/>
      <c r="I68" s="194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</row>
    <row r="69" spans="1:46" ht="16.5" x14ac:dyDescent="0.3">
      <c r="A69" s="194"/>
      <c r="B69" s="194"/>
      <c r="C69" s="194"/>
      <c r="D69" s="194"/>
      <c r="E69" s="194"/>
      <c r="F69" s="194"/>
      <c r="G69" s="194"/>
      <c r="H69" s="194"/>
      <c r="I69" s="194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  <c r="Z69" s="160"/>
      <c r="AA69" s="160"/>
      <c r="AB69" s="160"/>
      <c r="AC69" s="160"/>
      <c r="AD69" s="160"/>
      <c r="AE69" s="160"/>
      <c r="AF69" s="160"/>
      <c r="AG69" s="160"/>
      <c r="AH69" s="160"/>
      <c r="AI69" s="160"/>
      <c r="AJ69" s="160"/>
      <c r="AK69" s="160"/>
      <c r="AL69" s="160"/>
      <c r="AM69" s="160"/>
      <c r="AN69" s="160"/>
      <c r="AO69" s="160"/>
      <c r="AP69" s="160"/>
      <c r="AQ69" s="160"/>
      <c r="AR69" s="160"/>
      <c r="AS69" s="160"/>
      <c r="AT69" s="160"/>
    </row>
    <row r="70" spans="1:46" ht="16.5" x14ac:dyDescent="0.3">
      <c r="A70" s="194"/>
      <c r="B70" s="194"/>
      <c r="C70" s="194"/>
      <c r="D70" s="194"/>
      <c r="E70" s="194"/>
      <c r="F70" s="194"/>
      <c r="G70" s="194"/>
      <c r="H70" s="194"/>
      <c r="I70" s="194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E70" s="160"/>
      <c r="AF70" s="160"/>
      <c r="AG70" s="160"/>
      <c r="AH70" s="160"/>
      <c r="AI70" s="160"/>
      <c r="AJ70" s="160"/>
      <c r="AK70" s="160"/>
      <c r="AL70" s="160"/>
      <c r="AM70" s="160"/>
      <c r="AN70" s="160"/>
      <c r="AO70" s="160"/>
      <c r="AP70" s="160"/>
      <c r="AQ70" s="160"/>
      <c r="AR70" s="160"/>
      <c r="AS70" s="160"/>
      <c r="AT70" s="160"/>
    </row>
    <row r="71" spans="1:46" ht="16.5" x14ac:dyDescent="0.3">
      <c r="A71" s="194"/>
      <c r="B71" s="194"/>
      <c r="C71" s="194"/>
      <c r="D71" s="194"/>
      <c r="E71" s="194"/>
      <c r="F71" s="194"/>
      <c r="G71" s="194"/>
      <c r="H71" s="194"/>
      <c r="I71" s="194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  <c r="Z71" s="160"/>
      <c r="AA71" s="160"/>
      <c r="AB71" s="160"/>
      <c r="AC71" s="160"/>
      <c r="AD71" s="160"/>
      <c r="AE71" s="160"/>
      <c r="AF71" s="160"/>
      <c r="AG71" s="160"/>
      <c r="AH71" s="160"/>
      <c r="AI71" s="160"/>
      <c r="AJ71" s="160"/>
      <c r="AK71" s="160"/>
      <c r="AL71" s="160"/>
      <c r="AM71" s="160"/>
      <c r="AN71" s="160"/>
      <c r="AO71" s="160"/>
      <c r="AP71" s="160"/>
      <c r="AQ71" s="160"/>
      <c r="AR71" s="160"/>
      <c r="AS71" s="160"/>
      <c r="AT71" s="160"/>
    </row>
    <row r="72" spans="1:46" ht="16.5" x14ac:dyDescent="0.3">
      <c r="A72" s="194"/>
      <c r="B72" s="194"/>
      <c r="C72" s="194"/>
      <c r="D72" s="194"/>
      <c r="E72" s="194"/>
      <c r="F72" s="194"/>
      <c r="G72" s="194"/>
      <c r="H72" s="194"/>
      <c r="I72" s="194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  <c r="Z72" s="160"/>
      <c r="AA72" s="160"/>
      <c r="AB72" s="160"/>
      <c r="AC72" s="160"/>
      <c r="AD72" s="160"/>
      <c r="AE72" s="160"/>
      <c r="AF72" s="160"/>
      <c r="AG72" s="160"/>
      <c r="AH72" s="160"/>
      <c r="AI72" s="160"/>
      <c r="AJ72" s="160"/>
      <c r="AK72" s="160"/>
      <c r="AL72" s="160"/>
      <c r="AM72" s="160"/>
      <c r="AN72" s="160"/>
      <c r="AO72" s="160"/>
      <c r="AP72" s="160"/>
      <c r="AQ72" s="160"/>
      <c r="AR72" s="160"/>
      <c r="AS72" s="160"/>
      <c r="AT72" s="160"/>
    </row>
    <row r="73" spans="1:46" ht="16.5" x14ac:dyDescent="0.3">
      <c r="A73" s="194"/>
      <c r="B73" s="194"/>
      <c r="C73" s="194"/>
      <c r="D73" s="194"/>
      <c r="E73" s="194"/>
      <c r="F73" s="194"/>
      <c r="G73" s="194"/>
      <c r="H73" s="194"/>
      <c r="I73" s="194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  <c r="Z73" s="160"/>
      <c r="AA73" s="160"/>
      <c r="AB73" s="160"/>
      <c r="AC73" s="160"/>
      <c r="AD73" s="160"/>
      <c r="AE73" s="160"/>
      <c r="AF73" s="160"/>
      <c r="AG73" s="160"/>
      <c r="AH73" s="160"/>
      <c r="AI73" s="160"/>
      <c r="AJ73" s="160"/>
      <c r="AK73" s="160"/>
      <c r="AL73" s="160"/>
      <c r="AM73" s="160"/>
      <c r="AN73" s="160"/>
      <c r="AO73" s="160"/>
      <c r="AP73" s="160"/>
      <c r="AQ73" s="160"/>
      <c r="AR73" s="160"/>
      <c r="AS73" s="160"/>
      <c r="AT73" s="160"/>
    </row>
    <row r="74" spans="1:46" ht="16.5" x14ac:dyDescent="0.3">
      <c r="A74" s="194"/>
      <c r="B74" s="194"/>
      <c r="C74" s="194"/>
      <c r="D74" s="194"/>
      <c r="E74" s="194"/>
      <c r="F74" s="194"/>
      <c r="G74" s="194"/>
      <c r="H74" s="194"/>
      <c r="I74" s="194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0"/>
      <c r="AP74" s="160"/>
      <c r="AQ74" s="160"/>
      <c r="AR74" s="160"/>
      <c r="AS74" s="160"/>
      <c r="AT74" s="160"/>
    </row>
    <row r="75" spans="1:46" ht="16.5" x14ac:dyDescent="0.3">
      <c r="A75" s="194"/>
      <c r="B75" s="194"/>
      <c r="C75" s="194"/>
      <c r="D75" s="194"/>
      <c r="E75" s="194"/>
      <c r="F75" s="194"/>
      <c r="G75" s="194"/>
      <c r="H75" s="194"/>
      <c r="I75" s="194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  <c r="Z75" s="160"/>
      <c r="AA75" s="160"/>
      <c r="AB75" s="160"/>
      <c r="AC75" s="160"/>
      <c r="AD75" s="160"/>
      <c r="AE75" s="160"/>
      <c r="AF75" s="160"/>
      <c r="AG75" s="160"/>
      <c r="AH75" s="160"/>
      <c r="AI75" s="160"/>
      <c r="AJ75" s="160"/>
      <c r="AK75" s="160"/>
      <c r="AL75" s="160"/>
      <c r="AM75" s="160"/>
      <c r="AN75" s="160"/>
      <c r="AO75" s="160"/>
      <c r="AP75" s="160"/>
      <c r="AQ75" s="160"/>
      <c r="AR75" s="160"/>
      <c r="AS75" s="160"/>
      <c r="AT75" s="160"/>
    </row>
    <row r="76" spans="1:46" ht="16.5" x14ac:dyDescent="0.3">
      <c r="A76" s="194"/>
      <c r="B76" s="194"/>
      <c r="C76" s="194"/>
      <c r="D76" s="194"/>
      <c r="E76" s="194"/>
      <c r="F76" s="194"/>
      <c r="G76" s="194"/>
      <c r="H76" s="194"/>
      <c r="I76" s="194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  <c r="Z76" s="160"/>
      <c r="AA76" s="160"/>
      <c r="AB76" s="160"/>
      <c r="AC76" s="160"/>
      <c r="AD76" s="160"/>
      <c r="AE76" s="160"/>
      <c r="AF76" s="160"/>
      <c r="AG76" s="160"/>
      <c r="AH76" s="160"/>
      <c r="AI76" s="160"/>
      <c r="AJ76" s="160"/>
      <c r="AK76" s="160"/>
      <c r="AL76" s="160"/>
      <c r="AM76" s="160"/>
      <c r="AN76" s="160"/>
      <c r="AO76" s="160"/>
      <c r="AP76" s="160"/>
      <c r="AQ76" s="160"/>
      <c r="AR76" s="160"/>
      <c r="AS76" s="160"/>
      <c r="AT76" s="160"/>
    </row>
    <row r="77" spans="1:46" ht="16.5" x14ac:dyDescent="0.3">
      <c r="A77" s="194"/>
      <c r="B77" s="194"/>
      <c r="C77" s="194"/>
      <c r="D77" s="194"/>
      <c r="E77" s="194"/>
      <c r="F77" s="194"/>
      <c r="G77" s="194"/>
      <c r="H77" s="194"/>
      <c r="I77" s="194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0"/>
      <c r="AB77" s="160"/>
      <c r="AC77" s="160"/>
      <c r="AD77" s="160"/>
      <c r="AE77" s="160"/>
      <c r="AF77" s="160"/>
      <c r="AG77" s="160"/>
      <c r="AH77" s="160"/>
      <c r="AI77" s="160"/>
      <c r="AJ77" s="160"/>
      <c r="AK77" s="160"/>
      <c r="AL77" s="160"/>
      <c r="AM77" s="160"/>
      <c r="AN77" s="160"/>
      <c r="AO77" s="160"/>
      <c r="AP77" s="160"/>
      <c r="AQ77" s="160"/>
      <c r="AR77" s="160"/>
      <c r="AS77" s="160"/>
      <c r="AT77" s="160"/>
    </row>
    <row r="78" spans="1:46" ht="16.5" x14ac:dyDescent="0.3">
      <c r="A78" s="194"/>
      <c r="B78" s="194"/>
      <c r="C78" s="194"/>
      <c r="D78" s="194"/>
      <c r="E78" s="194"/>
      <c r="F78" s="194"/>
      <c r="G78" s="194"/>
      <c r="H78" s="194"/>
      <c r="I78" s="194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0"/>
      <c r="AB78" s="160"/>
      <c r="AC78" s="160"/>
      <c r="AD78" s="160"/>
      <c r="AE78" s="160"/>
      <c r="AF78" s="160"/>
      <c r="AG78" s="160"/>
      <c r="AH78" s="160"/>
      <c r="AI78" s="160"/>
      <c r="AJ78" s="160"/>
      <c r="AK78" s="160"/>
      <c r="AL78" s="160"/>
      <c r="AM78" s="160"/>
      <c r="AN78" s="160"/>
      <c r="AO78" s="160"/>
      <c r="AP78" s="160"/>
      <c r="AQ78" s="160"/>
      <c r="AR78" s="160"/>
      <c r="AS78" s="160"/>
      <c r="AT78" s="160"/>
    </row>
    <row r="79" spans="1:46" ht="16.5" x14ac:dyDescent="0.3">
      <c r="A79" s="194"/>
      <c r="B79" s="194"/>
      <c r="C79" s="194"/>
      <c r="D79" s="194"/>
      <c r="E79" s="194"/>
      <c r="F79" s="194"/>
      <c r="G79" s="194"/>
      <c r="H79" s="194"/>
      <c r="I79" s="194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0"/>
      <c r="AI79" s="160"/>
      <c r="AJ79" s="160"/>
      <c r="AK79" s="160"/>
      <c r="AL79" s="160"/>
      <c r="AM79" s="160"/>
      <c r="AN79" s="160"/>
      <c r="AO79" s="160"/>
      <c r="AP79" s="160"/>
      <c r="AQ79" s="160"/>
      <c r="AR79" s="160"/>
      <c r="AS79" s="160"/>
      <c r="AT79" s="160"/>
    </row>
    <row r="80" spans="1:46" ht="16.5" x14ac:dyDescent="0.3">
      <c r="A80" s="194"/>
      <c r="B80" s="194"/>
      <c r="C80" s="194"/>
      <c r="D80" s="194"/>
      <c r="E80" s="194"/>
      <c r="F80" s="194"/>
      <c r="G80" s="194"/>
      <c r="H80" s="194"/>
      <c r="I80" s="194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</row>
    <row r="81" spans="1:46" ht="16.5" x14ac:dyDescent="0.3">
      <c r="A81" s="194"/>
      <c r="B81" s="194"/>
      <c r="C81" s="194"/>
      <c r="D81" s="194"/>
      <c r="E81" s="194"/>
      <c r="F81" s="194"/>
      <c r="G81" s="194"/>
      <c r="H81" s="194"/>
      <c r="I81" s="194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0"/>
      <c r="AI81" s="160"/>
      <c r="AJ81" s="160"/>
      <c r="AK81" s="160"/>
      <c r="AL81" s="160"/>
      <c r="AM81" s="160"/>
      <c r="AN81" s="160"/>
      <c r="AO81" s="160"/>
      <c r="AP81" s="160"/>
      <c r="AQ81" s="160"/>
      <c r="AR81" s="160"/>
      <c r="AS81" s="160"/>
      <c r="AT81" s="160"/>
    </row>
    <row r="82" spans="1:46" ht="16.5" x14ac:dyDescent="0.3">
      <c r="A82" s="194"/>
      <c r="B82" s="194"/>
      <c r="C82" s="194"/>
      <c r="D82" s="194"/>
      <c r="E82" s="194"/>
      <c r="F82" s="194"/>
      <c r="G82" s="194"/>
      <c r="H82" s="194"/>
      <c r="I82" s="194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  <c r="Z82" s="160"/>
      <c r="AA82" s="160"/>
      <c r="AB82" s="160"/>
      <c r="AC82" s="160"/>
      <c r="AD82" s="160"/>
      <c r="AE82" s="160"/>
      <c r="AF82" s="160"/>
      <c r="AG82" s="160"/>
      <c r="AH82" s="160"/>
      <c r="AI82" s="160"/>
      <c r="AJ82" s="160"/>
      <c r="AK82" s="160"/>
      <c r="AL82" s="160"/>
      <c r="AM82" s="160"/>
      <c r="AN82" s="160"/>
      <c r="AO82" s="160"/>
      <c r="AP82" s="160"/>
      <c r="AQ82" s="160"/>
      <c r="AR82" s="160"/>
      <c r="AS82" s="160"/>
      <c r="AT82" s="160"/>
    </row>
    <row r="83" spans="1:46" ht="16.5" x14ac:dyDescent="0.3">
      <c r="A83" s="194"/>
      <c r="B83" s="194"/>
      <c r="C83" s="194"/>
      <c r="D83" s="194"/>
      <c r="E83" s="194"/>
      <c r="F83" s="194"/>
      <c r="G83" s="194"/>
      <c r="H83" s="194"/>
      <c r="I83" s="194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  <c r="Z83" s="160"/>
      <c r="AA83" s="160"/>
      <c r="AB83" s="160"/>
      <c r="AC83" s="160"/>
      <c r="AD83" s="160"/>
      <c r="AE83" s="160"/>
      <c r="AF83" s="160"/>
      <c r="AG83" s="160"/>
      <c r="AH83" s="160"/>
      <c r="AI83" s="160"/>
      <c r="AJ83" s="160"/>
      <c r="AK83" s="160"/>
      <c r="AL83" s="160"/>
      <c r="AM83" s="160"/>
      <c r="AN83" s="160"/>
      <c r="AO83" s="160"/>
      <c r="AP83" s="160"/>
      <c r="AQ83" s="160"/>
      <c r="AR83" s="160"/>
      <c r="AS83" s="160"/>
      <c r="AT83" s="160"/>
    </row>
    <row r="84" spans="1:46" ht="16.5" x14ac:dyDescent="0.3">
      <c r="A84" s="194"/>
      <c r="B84" s="194"/>
      <c r="C84" s="194"/>
      <c r="D84" s="194"/>
      <c r="E84" s="194"/>
      <c r="F84" s="194"/>
      <c r="G84" s="194"/>
      <c r="H84" s="194"/>
      <c r="I84" s="194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  <c r="Z84" s="160"/>
      <c r="AA84" s="160"/>
      <c r="AB84" s="160"/>
      <c r="AC84" s="160"/>
      <c r="AD84" s="160"/>
      <c r="AE84" s="160"/>
      <c r="AF84" s="160"/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</row>
    <row r="85" spans="1:46" ht="16.5" x14ac:dyDescent="0.3">
      <c r="A85" s="194"/>
      <c r="B85" s="194"/>
      <c r="C85" s="194"/>
      <c r="D85" s="194"/>
      <c r="E85" s="194"/>
      <c r="F85" s="194"/>
      <c r="G85" s="194"/>
      <c r="H85" s="194"/>
      <c r="I85" s="194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  <c r="Z85" s="160"/>
      <c r="AA85" s="160"/>
      <c r="AB85" s="160"/>
      <c r="AC85" s="160"/>
      <c r="AD85" s="160"/>
      <c r="AE85" s="160"/>
      <c r="AF85" s="160"/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</row>
    <row r="86" spans="1:46" ht="16.5" x14ac:dyDescent="0.3">
      <c r="A86" s="194"/>
      <c r="B86" s="194"/>
      <c r="C86" s="194"/>
      <c r="D86" s="194"/>
      <c r="E86" s="194"/>
      <c r="F86" s="194"/>
      <c r="G86" s="194"/>
      <c r="H86" s="194"/>
      <c r="I86" s="194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  <c r="Z86" s="160"/>
      <c r="AA86" s="160"/>
      <c r="AB86" s="160"/>
      <c r="AC86" s="160"/>
      <c r="AD86" s="160"/>
      <c r="AE86" s="160"/>
      <c r="AF86" s="160"/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</row>
    <row r="87" spans="1:46" ht="16.5" x14ac:dyDescent="0.3">
      <c r="A87" s="194"/>
      <c r="B87" s="194"/>
      <c r="C87" s="194"/>
      <c r="D87" s="194"/>
      <c r="E87" s="194"/>
      <c r="F87" s="194"/>
      <c r="G87" s="194"/>
      <c r="H87" s="194"/>
      <c r="I87" s="194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0"/>
      <c r="AI87" s="160"/>
      <c r="AJ87" s="160"/>
      <c r="AK87" s="160"/>
      <c r="AL87" s="160"/>
      <c r="AM87" s="160"/>
      <c r="AN87" s="160"/>
      <c r="AO87" s="160"/>
      <c r="AP87" s="160"/>
      <c r="AQ87" s="160"/>
      <c r="AR87" s="160"/>
      <c r="AS87" s="160"/>
      <c r="AT87" s="160"/>
    </row>
    <row r="88" spans="1:46" ht="16.5" x14ac:dyDescent="0.3">
      <c r="A88" s="194"/>
      <c r="B88" s="194"/>
      <c r="C88" s="194"/>
      <c r="D88" s="194"/>
      <c r="E88" s="194"/>
      <c r="F88" s="194"/>
      <c r="G88" s="194"/>
      <c r="H88" s="194"/>
      <c r="I88" s="194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  <c r="Z88" s="160"/>
      <c r="AA88" s="160"/>
      <c r="AB88" s="160"/>
      <c r="AC88" s="160"/>
      <c r="AD88" s="160"/>
      <c r="AE88" s="160"/>
      <c r="AF88" s="160"/>
      <c r="AG88" s="160"/>
      <c r="AH88" s="160"/>
      <c r="AI88" s="160"/>
      <c r="AJ88" s="160"/>
      <c r="AK88" s="160"/>
      <c r="AL88" s="160"/>
      <c r="AM88" s="160"/>
      <c r="AN88" s="160"/>
      <c r="AO88" s="160"/>
      <c r="AP88" s="160"/>
      <c r="AQ88" s="160"/>
      <c r="AR88" s="160"/>
      <c r="AS88" s="160"/>
      <c r="AT88" s="160"/>
    </row>
    <row r="89" spans="1:46" ht="16.5" x14ac:dyDescent="0.3">
      <c r="A89" s="194"/>
      <c r="B89" s="194"/>
      <c r="C89" s="194"/>
      <c r="D89" s="194"/>
      <c r="E89" s="194"/>
      <c r="F89" s="194"/>
      <c r="G89" s="194"/>
      <c r="H89" s="194"/>
      <c r="I89" s="194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  <c r="Z89" s="160"/>
      <c r="AA89" s="160"/>
      <c r="AB89" s="160"/>
      <c r="AC89" s="160"/>
      <c r="AD89" s="160"/>
      <c r="AE89" s="160"/>
      <c r="AF89" s="160"/>
      <c r="AG89" s="160"/>
      <c r="AH89" s="160"/>
      <c r="AI89" s="160"/>
      <c r="AJ89" s="160"/>
      <c r="AK89" s="160"/>
      <c r="AL89" s="160"/>
      <c r="AM89" s="160"/>
      <c r="AN89" s="160"/>
      <c r="AO89" s="160"/>
      <c r="AP89" s="160"/>
      <c r="AQ89" s="160"/>
      <c r="AR89" s="160"/>
      <c r="AS89" s="160"/>
      <c r="AT89" s="160"/>
    </row>
    <row r="90" spans="1:46" ht="16.5" x14ac:dyDescent="0.3">
      <c r="A90" s="194"/>
      <c r="B90" s="194"/>
      <c r="C90" s="194"/>
      <c r="D90" s="194"/>
      <c r="E90" s="194"/>
      <c r="F90" s="194"/>
      <c r="G90" s="194"/>
      <c r="H90" s="194"/>
      <c r="I90" s="194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  <c r="Z90" s="160"/>
      <c r="AA90" s="160"/>
      <c r="AB90" s="160"/>
      <c r="AC90" s="160"/>
      <c r="AD90" s="160"/>
      <c r="AE90" s="160"/>
      <c r="AF90" s="160"/>
      <c r="AG90" s="160"/>
      <c r="AH90" s="160"/>
      <c r="AI90" s="160"/>
      <c r="AJ90" s="160"/>
      <c r="AK90" s="160"/>
      <c r="AL90" s="160"/>
      <c r="AM90" s="160"/>
      <c r="AN90" s="160"/>
      <c r="AO90" s="160"/>
      <c r="AP90" s="160"/>
      <c r="AQ90" s="160"/>
      <c r="AR90" s="160"/>
      <c r="AS90" s="160"/>
      <c r="AT90" s="160"/>
    </row>
    <row r="91" spans="1:46" ht="16.5" x14ac:dyDescent="0.3">
      <c r="A91" s="194"/>
      <c r="B91" s="194"/>
      <c r="C91" s="194"/>
      <c r="D91" s="194"/>
      <c r="E91" s="194"/>
      <c r="F91" s="194"/>
      <c r="G91" s="194"/>
      <c r="H91" s="194"/>
      <c r="I91" s="194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  <c r="Z91" s="160"/>
      <c r="AA91" s="160"/>
      <c r="AB91" s="160"/>
      <c r="AC91" s="160"/>
      <c r="AD91" s="160"/>
      <c r="AE91" s="160"/>
      <c r="AF91" s="160"/>
      <c r="AG91" s="160"/>
      <c r="AH91" s="160"/>
      <c r="AI91" s="160"/>
      <c r="AJ91" s="160"/>
      <c r="AK91" s="160"/>
      <c r="AL91" s="160"/>
      <c r="AM91" s="160"/>
      <c r="AN91" s="160"/>
      <c r="AO91" s="160"/>
      <c r="AP91" s="160"/>
      <c r="AQ91" s="160"/>
      <c r="AR91" s="160"/>
      <c r="AS91" s="160"/>
      <c r="AT91" s="160"/>
    </row>
    <row r="92" spans="1:46" ht="16.5" x14ac:dyDescent="0.3">
      <c r="A92" s="194"/>
      <c r="B92" s="194"/>
      <c r="C92" s="194"/>
      <c r="D92" s="194"/>
      <c r="E92" s="194"/>
      <c r="F92" s="194"/>
      <c r="G92" s="194"/>
      <c r="H92" s="194"/>
      <c r="I92" s="194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  <c r="Z92" s="160"/>
      <c r="AA92" s="160"/>
      <c r="AB92" s="160"/>
      <c r="AC92" s="160"/>
      <c r="AD92" s="160"/>
      <c r="AE92" s="160"/>
      <c r="AF92" s="160"/>
      <c r="AG92" s="160"/>
      <c r="AH92" s="160"/>
      <c r="AI92" s="160"/>
      <c r="AJ92" s="160"/>
      <c r="AK92" s="160"/>
      <c r="AL92" s="160"/>
      <c r="AM92" s="160"/>
      <c r="AN92" s="160"/>
      <c r="AO92" s="160"/>
      <c r="AP92" s="160"/>
      <c r="AQ92" s="160"/>
      <c r="AR92" s="160"/>
      <c r="AS92" s="160"/>
      <c r="AT92" s="160"/>
    </row>
    <row r="93" spans="1:46" ht="16.5" x14ac:dyDescent="0.3">
      <c r="A93" s="194"/>
      <c r="B93" s="194"/>
      <c r="C93" s="194"/>
      <c r="D93" s="194"/>
      <c r="E93" s="194"/>
      <c r="F93" s="194"/>
      <c r="G93" s="194"/>
      <c r="H93" s="194"/>
      <c r="I93" s="194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  <c r="Z93" s="160"/>
      <c r="AA93" s="160"/>
      <c r="AB93" s="160"/>
      <c r="AC93" s="160"/>
      <c r="AD93" s="160"/>
      <c r="AE93" s="160"/>
      <c r="AF93" s="160"/>
      <c r="AG93" s="160"/>
      <c r="AH93" s="160"/>
      <c r="AI93" s="160"/>
      <c r="AJ93" s="160"/>
      <c r="AK93" s="160"/>
      <c r="AL93" s="160"/>
      <c r="AM93" s="160"/>
      <c r="AN93" s="160"/>
      <c r="AO93" s="160"/>
      <c r="AP93" s="160"/>
      <c r="AQ93" s="160"/>
      <c r="AR93" s="160"/>
      <c r="AS93" s="160"/>
      <c r="AT93" s="160"/>
    </row>
    <row r="94" spans="1:46" ht="16.5" x14ac:dyDescent="0.3">
      <c r="A94" s="194"/>
      <c r="B94" s="194"/>
      <c r="C94" s="194"/>
      <c r="D94" s="194"/>
      <c r="E94" s="194"/>
      <c r="F94" s="194"/>
      <c r="G94" s="194"/>
      <c r="H94" s="194"/>
      <c r="I94" s="194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</row>
    <row r="95" spans="1:46" ht="16.5" x14ac:dyDescent="0.3">
      <c r="A95" s="194"/>
      <c r="B95" s="194"/>
      <c r="C95" s="194"/>
      <c r="D95" s="194"/>
      <c r="E95" s="194"/>
      <c r="F95" s="194"/>
      <c r="G95" s="194"/>
      <c r="H95" s="194"/>
      <c r="I95" s="194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  <c r="Z95" s="160"/>
      <c r="AA95" s="160"/>
      <c r="AB95" s="160"/>
      <c r="AC95" s="160"/>
      <c r="AD95" s="160"/>
      <c r="AE95" s="160"/>
      <c r="AF95" s="160"/>
      <c r="AG95" s="160"/>
      <c r="AH95" s="160"/>
      <c r="AI95" s="160"/>
      <c r="AJ95" s="160"/>
      <c r="AK95" s="160"/>
      <c r="AL95" s="160"/>
      <c r="AM95" s="160"/>
      <c r="AN95" s="160"/>
      <c r="AO95" s="160"/>
      <c r="AP95" s="160"/>
      <c r="AQ95" s="160"/>
      <c r="AR95" s="160"/>
      <c r="AS95" s="160"/>
      <c r="AT95" s="160"/>
    </row>
    <row r="96" spans="1:46" ht="16.5" x14ac:dyDescent="0.3">
      <c r="A96" s="194"/>
      <c r="B96" s="194"/>
      <c r="C96" s="194"/>
      <c r="D96" s="194"/>
      <c r="E96" s="194"/>
      <c r="F96" s="194"/>
      <c r="G96" s="194"/>
      <c r="H96" s="194"/>
      <c r="I96" s="194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  <c r="Z96" s="160"/>
      <c r="AA96" s="160"/>
      <c r="AB96" s="160"/>
      <c r="AC96" s="160"/>
      <c r="AD96" s="160"/>
      <c r="AE96" s="160"/>
      <c r="AF96" s="160"/>
      <c r="AG96" s="160"/>
      <c r="AH96" s="160"/>
      <c r="AI96" s="160"/>
      <c r="AJ96" s="160"/>
      <c r="AK96" s="160"/>
      <c r="AL96" s="160"/>
      <c r="AM96" s="160"/>
      <c r="AN96" s="160"/>
      <c r="AO96" s="160"/>
      <c r="AP96" s="160"/>
      <c r="AQ96" s="160"/>
      <c r="AR96" s="160"/>
      <c r="AS96" s="160"/>
      <c r="AT96" s="160"/>
    </row>
    <row r="97" spans="1:46" ht="16.5" x14ac:dyDescent="0.3">
      <c r="A97" s="194"/>
      <c r="B97" s="194"/>
      <c r="C97" s="194"/>
      <c r="D97" s="194"/>
      <c r="E97" s="194"/>
      <c r="F97" s="194"/>
      <c r="G97" s="194"/>
      <c r="H97" s="194"/>
      <c r="I97" s="194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  <c r="Z97" s="160"/>
      <c r="AA97" s="160"/>
      <c r="AB97" s="160"/>
      <c r="AC97" s="160"/>
      <c r="AD97" s="160"/>
      <c r="AE97" s="160"/>
      <c r="AF97" s="160"/>
      <c r="AG97" s="160"/>
      <c r="AH97" s="160"/>
      <c r="AI97" s="160"/>
      <c r="AJ97" s="160"/>
      <c r="AK97" s="160"/>
      <c r="AL97" s="160"/>
      <c r="AM97" s="160"/>
      <c r="AN97" s="160"/>
      <c r="AO97" s="160"/>
      <c r="AP97" s="160"/>
      <c r="AQ97" s="160"/>
      <c r="AR97" s="160"/>
      <c r="AS97" s="160"/>
      <c r="AT97" s="160"/>
    </row>
    <row r="98" spans="1:46" ht="16.5" x14ac:dyDescent="0.3">
      <c r="A98" s="194"/>
      <c r="B98" s="194"/>
      <c r="C98" s="194"/>
      <c r="D98" s="194"/>
      <c r="E98" s="194"/>
      <c r="F98" s="194"/>
      <c r="G98" s="194"/>
      <c r="H98" s="194"/>
      <c r="I98" s="194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  <c r="Z98" s="160"/>
      <c r="AA98" s="160"/>
      <c r="AB98" s="160"/>
      <c r="AC98" s="160"/>
      <c r="AD98" s="160"/>
      <c r="AE98" s="160"/>
      <c r="AF98" s="160"/>
      <c r="AG98" s="160"/>
      <c r="AH98" s="160"/>
      <c r="AI98" s="160"/>
      <c r="AJ98" s="160"/>
      <c r="AK98" s="160"/>
      <c r="AL98" s="160"/>
      <c r="AM98" s="160"/>
      <c r="AN98" s="160"/>
      <c r="AO98" s="160"/>
      <c r="AP98" s="160"/>
      <c r="AQ98" s="160"/>
      <c r="AR98" s="160"/>
      <c r="AS98" s="160"/>
      <c r="AT98" s="160"/>
    </row>
    <row r="99" spans="1:46" ht="16.5" x14ac:dyDescent="0.3">
      <c r="A99" s="194"/>
      <c r="B99" s="194"/>
      <c r="C99" s="194"/>
      <c r="D99" s="194"/>
      <c r="E99" s="194"/>
      <c r="F99" s="194"/>
      <c r="G99" s="194"/>
      <c r="H99" s="194"/>
      <c r="I99" s="194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0"/>
      <c r="AI99" s="160"/>
      <c r="AJ99" s="160"/>
      <c r="AK99" s="160"/>
      <c r="AL99" s="160"/>
      <c r="AM99" s="160"/>
      <c r="AN99" s="160"/>
      <c r="AO99" s="160"/>
      <c r="AP99" s="160"/>
      <c r="AQ99" s="160"/>
      <c r="AR99" s="160"/>
      <c r="AS99" s="160"/>
      <c r="AT99" s="160"/>
    </row>
    <row r="100" spans="1:46" ht="16.5" x14ac:dyDescent="0.3">
      <c r="A100" s="194"/>
      <c r="B100" s="194"/>
      <c r="C100" s="194"/>
      <c r="D100" s="194"/>
      <c r="E100" s="194"/>
      <c r="F100" s="194"/>
      <c r="G100" s="194"/>
      <c r="H100" s="194"/>
      <c r="I100" s="194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</row>
    <row r="101" spans="1:46" ht="16.5" x14ac:dyDescent="0.3">
      <c r="A101" s="194"/>
      <c r="B101" s="194"/>
      <c r="C101" s="194"/>
      <c r="D101" s="194"/>
      <c r="E101" s="194"/>
      <c r="F101" s="194"/>
      <c r="G101" s="194"/>
      <c r="H101" s="194"/>
      <c r="I101" s="194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  <c r="Z101" s="160"/>
      <c r="AA101" s="160"/>
      <c r="AB101" s="160"/>
      <c r="AC101" s="160"/>
      <c r="AD101" s="160"/>
      <c r="AE101" s="160"/>
      <c r="AF101" s="160"/>
      <c r="AG101" s="160"/>
      <c r="AH101" s="160"/>
      <c r="AI101" s="160"/>
      <c r="AJ101" s="160"/>
      <c r="AK101" s="160"/>
      <c r="AL101" s="160"/>
      <c r="AM101" s="160"/>
      <c r="AN101" s="160"/>
      <c r="AO101" s="160"/>
      <c r="AP101" s="160"/>
      <c r="AQ101" s="160"/>
      <c r="AR101" s="160"/>
      <c r="AS101" s="160"/>
      <c r="AT101" s="160"/>
    </row>
    <row r="102" spans="1:46" ht="16.5" x14ac:dyDescent="0.3">
      <c r="A102" s="194"/>
      <c r="B102" s="194"/>
      <c r="C102" s="194"/>
      <c r="D102" s="194"/>
      <c r="E102" s="194"/>
      <c r="F102" s="194"/>
      <c r="G102" s="194"/>
      <c r="H102" s="194"/>
      <c r="I102" s="194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  <c r="Z102" s="160"/>
      <c r="AA102" s="160"/>
      <c r="AB102" s="160"/>
      <c r="AC102" s="160"/>
      <c r="AD102" s="160"/>
      <c r="AE102" s="160"/>
      <c r="AF102" s="160"/>
      <c r="AG102" s="160"/>
      <c r="AH102" s="160"/>
      <c r="AI102" s="160"/>
      <c r="AJ102" s="160"/>
      <c r="AK102" s="160"/>
      <c r="AL102" s="160"/>
      <c r="AM102" s="160"/>
      <c r="AN102" s="160"/>
      <c r="AO102" s="160"/>
      <c r="AP102" s="160"/>
      <c r="AQ102" s="160"/>
      <c r="AR102" s="160"/>
      <c r="AS102" s="160"/>
      <c r="AT102" s="160"/>
    </row>
    <row r="103" spans="1:46" ht="16.5" x14ac:dyDescent="0.3">
      <c r="A103" s="194"/>
      <c r="B103" s="194"/>
      <c r="C103" s="194"/>
      <c r="D103" s="194"/>
      <c r="E103" s="194"/>
      <c r="F103" s="194"/>
      <c r="G103" s="194"/>
      <c r="H103" s="194"/>
      <c r="I103" s="194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0"/>
      <c r="AI103" s="160"/>
      <c r="AJ103" s="160"/>
      <c r="AK103" s="160"/>
      <c r="AL103" s="160"/>
      <c r="AM103" s="160"/>
      <c r="AN103" s="160"/>
      <c r="AO103" s="160"/>
      <c r="AP103" s="160"/>
      <c r="AQ103" s="160"/>
      <c r="AR103" s="160"/>
      <c r="AS103" s="160"/>
      <c r="AT103" s="160"/>
    </row>
    <row r="104" spans="1:46" ht="16.5" x14ac:dyDescent="0.3">
      <c r="A104" s="194"/>
      <c r="B104" s="194"/>
      <c r="C104" s="194"/>
      <c r="D104" s="194"/>
      <c r="E104" s="194"/>
      <c r="F104" s="194"/>
      <c r="G104" s="194"/>
      <c r="H104" s="194"/>
      <c r="I104" s="194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0"/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0"/>
      <c r="AT104" s="160"/>
    </row>
    <row r="105" spans="1:46" ht="16.5" x14ac:dyDescent="0.3">
      <c r="A105" s="194"/>
      <c r="B105" s="194"/>
      <c r="C105" s="194"/>
      <c r="D105" s="194"/>
      <c r="E105" s="194"/>
      <c r="F105" s="194"/>
      <c r="G105" s="194"/>
      <c r="H105" s="194"/>
      <c r="I105" s="194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0"/>
      <c r="AI105" s="160"/>
      <c r="AJ105" s="160"/>
      <c r="AK105" s="160"/>
      <c r="AL105" s="160"/>
      <c r="AM105" s="160"/>
      <c r="AN105" s="160"/>
      <c r="AO105" s="160"/>
      <c r="AP105" s="160"/>
      <c r="AQ105" s="160"/>
      <c r="AR105" s="160"/>
      <c r="AS105" s="160"/>
      <c r="AT105" s="160"/>
    </row>
    <row r="106" spans="1:46" ht="16.5" x14ac:dyDescent="0.3">
      <c r="A106" s="194"/>
      <c r="B106" s="194"/>
      <c r="C106" s="194"/>
      <c r="D106" s="194"/>
      <c r="E106" s="194"/>
      <c r="F106" s="194"/>
      <c r="G106" s="194"/>
      <c r="H106" s="194"/>
      <c r="I106" s="194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  <c r="Z106" s="160"/>
      <c r="AA106" s="160"/>
      <c r="AB106" s="160"/>
      <c r="AC106" s="160"/>
      <c r="AD106" s="160"/>
      <c r="AE106" s="160"/>
      <c r="AF106" s="160"/>
      <c r="AG106" s="160"/>
      <c r="AH106" s="160"/>
      <c r="AI106" s="160"/>
      <c r="AJ106" s="160"/>
      <c r="AK106" s="160"/>
      <c r="AL106" s="160"/>
      <c r="AM106" s="160"/>
      <c r="AN106" s="160"/>
      <c r="AO106" s="160"/>
      <c r="AP106" s="160"/>
      <c r="AQ106" s="160"/>
      <c r="AR106" s="160"/>
      <c r="AS106" s="160"/>
      <c r="AT106" s="160"/>
    </row>
    <row r="107" spans="1:46" ht="16.5" x14ac:dyDescent="0.3">
      <c r="A107" s="194"/>
      <c r="B107" s="194"/>
      <c r="C107" s="194"/>
      <c r="D107" s="194"/>
      <c r="E107" s="194"/>
      <c r="F107" s="194"/>
      <c r="G107" s="194"/>
      <c r="H107" s="194"/>
      <c r="I107" s="194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0"/>
      <c r="AI107" s="160"/>
      <c r="AJ107" s="160"/>
      <c r="AK107" s="160"/>
      <c r="AL107" s="160"/>
      <c r="AM107" s="160"/>
      <c r="AN107" s="160"/>
      <c r="AO107" s="160"/>
      <c r="AP107" s="160"/>
      <c r="AQ107" s="160"/>
      <c r="AR107" s="160"/>
      <c r="AS107" s="160"/>
      <c r="AT107" s="160"/>
    </row>
    <row r="108" spans="1:46" x14ac:dyDescent="0.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  <c r="Z108" s="160"/>
      <c r="AA108" s="160"/>
      <c r="AB108" s="160"/>
      <c r="AC108" s="160"/>
      <c r="AD108" s="160"/>
      <c r="AE108" s="160"/>
      <c r="AF108" s="160"/>
      <c r="AG108" s="160"/>
      <c r="AH108" s="160"/>
      <c r="AI108" s="160"/>
      <c r="AJ108" s="160"/>
      <c r="AK108" s="160"/>
      <c r="AL108" s="160"/>
      <c r="AM108" s="160"/>
      <c r="AN108" s="160"/>
      <c r="AO108" s="160"/>
      <c r="AP108" s="160"/>
      <c r="AQ108" s="160"/>
      <c r="AR108" s="160"/>
      <c r="AS108" s="160"/>
      <c r="AT108" s="160"/>
    </row>
    <row r="109" spans="1:46" x14ac:dyDescent="0.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  <c r="Z109" s="160"/>
      <c r="AA109" s="160"/>
      <c r="AB109" s="160"/>
      <c r="AC109" s="160"/>
      <c r="AD109" s="160"/>
      <c r="AE109" s="160"/>
      <c r="AF109" s="160"/>
      <c r="AG109" s="160"/>
      <c r="AH109" s="160"/>
      <c r="AI109" s="160"/>
      <c r="AJ109" s="160"/>
      <c r="AK109" s="160"/>
      <c r="AL109" s="160"/>
      <c r="AM109" s="160"/>
      <c r="AN109" s="160"/>
      <c r="AO109" s="160"/>
      <c r="AP109" s="160"/>
      <c r="AQ109" s="160"/>
      <c r="AR109" s="160"/>
      <c r="AS109" s="160"/>
      <c r="AT109" s="160"/>
    </row>
    <row r="110" spans="1:46" x14ac:dyDescent="0.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  <c r="Z110" s="160"/>
      <c r="AA110" s="160"/>
      <c r="AB110" s="160"/>
      <c r="AC110" s="160"/>
      <c r="AD110" s="160"/>
      <c r="AE110" s="160"/>
      <c r="AF110" s="160"/>
      <c r="AG110" s="160"/>
      <c r="AH110" s="160"/>
      <c r="AI110" s="160"/>
      <c r="AJ110" s="160"/>
      <c r="AK110" s="160"/>
      <c r="AL110" s="160"/>
      <c r="AM110" s="160"/>
      <c r="AN110" s="160"/>
      <c r="AO110" s="160"/>
      <c r="AP110" s="160"/>
      <c r="AQ110" s="160"/>
      <c r="AR110" s="160"/>
      <c r="AS110" s="160"/>
      <c r="AT110" s="160"/>
    </row>
    <row r="111" spans="1:46" x14ac:dyDescent="0.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  <c r="Z111" s="160"/>
      <c r="AA111" s="160"/>
      <c r="AB111" s="160"/>
      <c r="AC111" s="160"/>
      <c r="AD111" s="160"/>
      <c r="AE111" s="160"/>
      <c r="AF111" s="160"/>
      <c r="AG111" s="160"/>
      <c r="AH111" s="160"/>
      <c r="AI111" s="160"/>
      <c r="AJ111" s="160"/>
      <c r="AK111" s="160"/>
      <c r="AL111" s="160"/>
      <c r="AM111" s="160"/>
      <c r="AN111" s="160"/>
      <c r="AO111" s="160"/>
      <c r="AP111" s="160"/>
      <c r="AQ111" s="160"/>
      <c r="AR111" s="160"/>
      <c r="AS111" s="160"/>
      <c r="AT111" s="160"/>
    </row>
    <row r="112" spans="1:46" x14ac:dyDescent="0.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  <c r="Z112" s="160"/>
      <c r="AA112" s="160"/>
      <c r="AB112" s="160"/>
      <c r="AC112" s="160"/>
      <c r="AD112" s="160"/>
      <c r="AE112" s="160"/>
      <c r="AF112" s="160"/>
      <c r="AG112" s="160"/>
      <c r="AH112" s="160"/>
      <c r="AI112" s="160"/>
      <c r="AJ112" s="160"/>
      <c r="AK112" s="160"/>
      <c r="AL112" s="160"/>
      <c r="AM112" s="160"/>
      <c r="AN112" s="160"/>
      <c r="AO112" s="160"/>
      <c r="AP112" s="160"/>
      <c r="AQ112" s="160"/>
      <c r="AR112" s="160"/>
      <c r="AS112" s="160"/>
      <c r="AT112" s="160"/>
    </row>
    <row r="113" spans="1:46" x14ac:dyDescent="0.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  <c r="AC113" s="160"/>
      <c r="AD113" s="160"/>
      <c r="AE113" s="160"/>
      <c r="AF113" s="160"/>
      <c r="AG113" s="160"/>
      <c r="AH113" s="160"/>
      <c r="AI113" s="160"/>
      <c r="AJ113" s="160"/>
      <c r="AK113" s="160"/>
      <c r="AL113" s="160"/>
      <c r="AM113" s="160"/>
      <c r="AN113" s="160"/>
      <c r="AO113" s="160"/>
      <c r="AP113" s="160"/>
      <c r="AQ113" s="160"/>
      <c r="AR113" s="160"/>
      <c r="AS113" s="160"/>
      <c r="AT113" s="160"/>
    </row>
    <row r="114" spans="1:46" x14ac:dyDescent="0.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  <c r="Z114" s="160"/>
      <c r="AA114" s="160"/>
      <c r="AB114" s="160"/>
      <c r="AC114" s="160"/>
      <c r="AD114" s="160"/>
      <c r="AE114" s="160"/>
      <c r="AF114" s="160"/>
      <c r="AG114" s="160"/>
      <c r="AH114" s="160"/>
      <c r="AI114" s="160"/>
      <c r="AJ114" s="160"/>
      <c r="AK114" s="160"/>
      <c r="AL114" s="160"/>
      <c r="AM114" s="160"/>
      <c r="AN114" s="160"/>
      <c r="AO114" s="160"/>
      <c r="AP114" s="160"/>
      <c r="AQ114" s="160"/>
      <c r="AR114" s="160"/>
      <c r="AS114" s="160"/>
      <c r="AT114" s="160"/>
    </row>
    <row r="115" spans="1:46" x14ac:dyDescent="0.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  <c r="Z115" s="160"/>
      <c r="AA115" s="160"/>
      <c r="AB115" s="160"/>
      <c r="AC115" s="160"/>
      <c r="AD115" s="160"/>
      <c r="AE115" s="160"/>
      <c r="AF115" s="160"/>
      <c r="AG115" s="160"/>
      <c r="AH115" s="160"/>
      <c r="AI115" s="160"/>
      <c r="AJ115" s="160"/>
      <c r="AK115" s="160"/>
      <c r="AL115" s="160"/>
      <c r="AM115" s="160"/>
      <c r="AN115" s="160"/>
      <c r="AO115" s="160"/>
      <c r="AP115" s="160"/>
      <c r="AQ115" s="160"/>
      <c r="AR115" s="160"/>
      <c r="AS115" s="160"/>
      <c r="AT115" s="160"/>
    </row>
    <row r="116" spans="1:46" x14ac:dyDescent="0.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  <c r="Z116" s="160"/>
      <c r="AA116" s="160"/>
      <c r="AB116" s="160"/>
      <c r="AC116" s="160"/>
      <c r="AD116" s="160"/>
      <c r="AE116" s="160"/>
      <c r="AF116" s="160"/>
      <c r="AG116" s="160"/>
      <c r="AH116" s="160"/>
      <c r="AI116" s="160"/>
      <c r="AJ116" s="160"/>
      <c r="AK116" s="160"/>
      <c r="AL116" s="160"/>
      <c r="AM116" s="160"/>
      <c r="AN116" s="160"/>
      <c r="AO116" s="160"/>
      <c r="AP116" s="160"/>
      <c r="AQ116" s="160"/>
      <c r="AR116" s="160"/>
      <c r="AS116" s="160"/>
      <c r="AT116" s="160"/>
    </row>
    <row r="117" spans="1:46" x14ac:dyDescent="0.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  <c r="Z117" s="160"/>
      <c r="AA117" s="160"/>
      <c r="AB117" s="160"/>
      <c r="AC117" s="160"/>
      <c r="AD117" s="160"/>
      <c r="AE117" s="160"/>
      <c r="AF117" s="160"/>
      <c r="AG117" s="160"/>
      <c r="AH117" s="160"/>
      <c r="AI117" s="160"/>
      <c r="AJ117" s="160"/>
      <c r="AK117" s="160"/>
      <c r="AL117" s="160"/>
      <c r="AM117" s="160"/>
      <c r="AN117" s="160"/>
      <c r="AO117" s="160"/>
      <c r="AP117" s="160"/>
      <c r="AQ117" s="160"/>
      <c r="AR117" s="160"/>
      <c r="AS117" s="160"/>
      <c r="AT117" s="160"/>
    </row>
    <row r="118" spans="1:46" x14ac:dyDescent="0.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  <c r="Z118" s="160"/>
      <c r="AA118" s="160"/>
      <c r="AB118" s="160"/>
      <c r="AC118" s="160"/>
      <c r="AD118" s="160"/>
      <c r="AE118" s="160"/>
      <c r="AF118" s="160"/>
      <c r="AG118" s="160"/>
      <c r="AH118" s="160"/>
      <c r="AI118" s="160"/>
      <c r="AJ118" s="160"/>
      <c r="AK118" s="160"/>
      <c r="AL118" s="160"/>
      <c r="AM118" s="160"/>
      <c r="AN118" s="160"/>
      <c r="AO118" s="160"/>
      <c r="AP118" s="160"/>
      <c r="AQ118" s="160"/>
      <c r="AR118" s="160"/>
      <c r="AS118" s="160"/>
      <c r="AT118" s="160"/>
    </row>
    <row r="119" spans="1:46" x14ac:dyDescent="0.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  <c r="Z119" s="160"/>
      <c r="AA119" s="160"/>
      <c r="AB119" s="160"/>
      <c r="AC119" s="160"/>
      <c r="AD119" s="160"/>
      <c r="AE119" s="160"/>
      <c r="AF119" s="160"/>
      <c r="AG119" s="160"/>
      <c r="AH119" s="160"/>
      <c r="AI119" s="160"/>
      <c r="AJ119" s="160"/>
      <c r="AK119" s="160"/>
      <c r="AL119" s="160"/>
      <c r="AM119" s="160"/>
      <c r="AN119" s="160"/>
      <c r="AO119" s="160"/>
      <c r="AP119" s="160"/>
      <c r="AQ119" s="160"/>
      <c r="AR119" s="160"/>
      <c r="AS119" s="160"/>
      <c r="AT119" s="160"/>
    </row>
    <row r="120" spans="1:46" x14ac:dyDescent="0.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  <c r="Z120" s="160"/>
      <c r="AA120" s="160"/>
      <c r="AB120" s="160"/>
      <c r="AC120" s="160"/>
      <c r="AD120" s="160"/>
      <c r="AE120" s="160"/>
      <c r="AF120" s="160"/>
      <c r="AG120" s="160"/>
      <c r="AH120" s="160"/>
      <c r="AI120" s="160"/>
      <c r="AJ120" s="160"/>
      <c r="AK120" s="160"/>
      <c r="AL120" s="160"/>
      <c r="AM120" s="160"/>
      <c r="AN120" s="160"/>
      <c r="AO120" s="160"/>
      <c r="AP120" s="160"/>
      <c r="AQ120" s="160"/>
      <c r="AR120" s="160"/>
      <c r="AS120" s="160"/>
      <c r="AT120" s="160"/>
    </row>
    <row r="121" spans="1:46" x14ac:dyDescent="0.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  <c r="Z121" s="160"/>
      <c r="AA121" s="160"/>
      <c r="AB121" s="160"/>
      <c r="AC121" s="160"/>
      <c r="AD121" s="160"/>
      <c r="AE121" s="160"/>
      <c r="AF121" s="160"/>
      <c r="AG121" s="160"/>
      <c r="AH121" s="160"/>
      <c r="AI121" s="160"/>
      <c r="AJ121" s="160"/>
      <c r="AK121" s="160"/>
      <c r="AL121" s="160"/>
      <c r="AM121" s="160"/>
      <c r="AN121" s="160"/>
      <c r="AO121" s="160"/>
      <c r="AP121" s="160"/>
      <c r="AQ121" s="160"/>
      <c r="AR121" s="160"/>
      <c r="AS121" s="160"/>
      <c r="AT121" s="160"/>
    </row>
    <row r="122" spans="1:46" x14ac:dyDescent="0.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  <c r="AM122" s="160"/>
      <c r="AN122" s="160"/>
      <c r="AO122" s="160"/>
      <c r="AP122" s="160"/>
      <c r="AQ122" s="160"/>
      <c r="AR122" s="160"/>
      <c r="AS122" s="160"/>
      <c r="AT122" s="160"/>
    </row>
    <row r="123" spans="1:46" x14ac:dyDescent="0.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  <c r="Z123" s="160"/>
      <c r="AA123" s="160"/>
      <c r="AB123" s="160"/>
      <c r="AC123" s="160"/>
      <c r="AD123" s="160"/>
      <c r="AE123" s="160"/>
      <c r="AF123" s="160"/>
      <c r="AG123" s="160"/>
      <c r="AH123" s="160"/>
      <c r="AI123" s="160"/>
      <c r="AJ123" s="160"/>
      <c r="AK123" s="160"/>
      <c r="AL123" s="160"/>
      <c r="AM123" s="160"/>
      <c r="AN123" s="160"/>
      <c r="AO123" s="160"/>
      <c r="AP123" s="160"/>
      <c r="AQ123" s="160"/>
      <c r="AR123" s="160"/>
      <c r="AS123" s="160"/>
      <c r="AT123" s="160"/>
    </row>
    <row r="124" spans="1:46" x14ac:dyDescent="0.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  <c r="Z124" s="160"/>
      <c r="AA124" s="160"/>
      <c r="AB124" s="160"/>
      <c r="AC124" s="160"/>
      <c r="AD124" s="160"/>
      <c r="AE124" s="160"/>
      <c r="AF124" s="160"/>
      <c r="AG124" s="160"/>
      <c r="AH124" s="160"/>
      <c r="AI124" s="160"/>
      <c r="AJ124" s="160"/>
      <c r="AK124" s="160"/>
      <c r="AL124" s="160"/>
      <c r="AM124" s="160"/>
      <c r="AN124" s="160"/>
      <c r="AO124" s="160"/>
      <c r="AP124" s="160"/>
      <c r="AQ124" s="160"/>
      <c r="AR124" s="160"/>
      <c r="AS124" s="160"/>
      <c r="AT124" s="160"/>
    </row>
    <row r="125" spans="1:46" x14ac:dyDescent="0.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  <c r="Z125" s="160"/>
      <c r="AA125" s="160"/>
      <c r="AB125" s="160"/>
      <c r="AC125" s="160"/>
      <c r="AD125" s="160"/>
      <c r="AE125" s="160"/>
      <c r="AF125" s="160"/>
      <c r="AG125" s="160"/>
      <c r="AH125" s="160"/>
      <c r="AI125" s="160"/>
      <c r="AJ125" s="160"/>
      <c r="AK125" s="160"/>
      <c r="AL125" s="160"/>
      <c r="AM125" s="160"/>
      <c r="AN125" s="160"/>
      <c r="AO125" s="160"/>
      <c r="AP125" s="160"/>
      <c r="AQ125" s="160"/>
      <c r="AR125" s="160"/>
      <c r="AS125" s="160"/>
      <c r="AT125" s="160"/>
    </row>
    <row r="126" spans="1:46" x14ac:dyDescent="0.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  <c r="Z126" s="160"/>
      <c r="AA126" s="160"/>
      <c r="AB126" s="160"/>
      <c r="AC126" s="160"/>
      <c r="AD126" s="160"/>
      <c r="AE126" s="160"/>
      <c r="AF126" s="160"/>
      <c r="AG126" s="160"/>
      <c r="AH126" s="160"/>
      <c r="AI126" s="160"/>
      <c r="AJ126" s="160"/>
      <c r="AK126" s="160"/>
      <c r="AL126" s="160"/>
      <c r="AM126" s="160"/>
      <c r="AN126" s="160"/>
      <c r="AO126" s="160"/>
      <c r="AP126" s="160"/>
      <c r="AQ126" s="160"/>
      <c r="AR126" s="160"/>
      <c r="AS126" s="160"/>
      <c r="AT126" s="160"/>
    </row>
    <row r="127" spans="1:46" x14ac:dyDescent="0.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  <c r="Z127" s="160"/>
      <c r="AA127" s="160"/>
      <c r="AB127" s="160"/>
      <c r="AC127" s="160"/>
      <c r="AD127" s="160"/>
      <c r="AE127" s="160"/>
      <c r="AF127" s="160"/>
      <c r="AG127" s="160"/>
      <c r="AH127" s="160"/>
      <c r="AI127" s="160"/>
      <c r="AJ127" s="160"/>
      <c r="AK127" s="160"/>
      <c r="AL127" s="160"/>
      <c r="AM127" s="160"/>
      <c r="AN127" s="160"/>
      <c r="AO127" s="160"/>
      <c r="AP127" s="160"/>
      <c r="AQ127" s="160"/>
      <c r="AR127" s="160"/>
      <c r="AS127" s="160"/>
      <c r="AT127" s="160"/>
    </row>
    <row r="128" spans="1:46" x14ac:dyDescent="0.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  <c r="Z128" s="160"/>
      <c r="AA128" s="160"/>
      <c r="AB128" s="160"/>
      <c r="AC128" s="160"/>
      <c r="AD128" s="160"/>
      <c r="AE128" s="160"/>
      <c r="AF128" s="160"/>
      <c r="AG128" s="160"/>
      <c r="AH128" s="160"/>
      <c r="AI128" s="160"/>
      <c r="AJ128" s="160"/>
      <c r="AK128" s="160"/>
      <c r="AL128" s="160"/>
      <c r="AM128" s="160"/>
      <c r="AN128" s="160"/>
      <c r="AO128" s="160"/>
      <c r="AP128" s="160"/>
      <c r="AQ128" s="160"/>
      <c r="AR128" s="160"/>
      <c r="AS128" s="160"/>
      <c r="AT128" s="160"/>
    </row>
    <row r="129" spans="1:46" x14ac:dyDescent="0.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  <c r="Z129" s="160"/>
      <c r="AA129" s="160"/>
      <c r="AB129" s="160"/>
      <c r="AC129" s="160"/>
      <c r="AD129" s="160"/>
      <c r="AE129" s="160"/>
      <c r="AF129" s="160"/>
      <c r="AG129" s="160"/>
      <c r="AH129" s="160"/>
      <c r="AI129" s="160"/>
      <c r="AJ129" s="160"/>
      <c r="AK129" s="160"/>
      <c r="AL129" s="160"/>
      <c r="AM129" s="160"/>
      <c r="AN129" s="160"/>
      <c r="AO129" s="160"/>
      <c r="AP129" s="160"/>
      <c r="AQ129" s="160"/>
      <c r="AR129" s="160"/>
      <c r="AS129" s="160"/>
      <c r="AT129" s="160"/>
    </row>
    <row r="130" spans="1:46" x14ac:dyDescent="0.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  <c r="Z130" s="160"/>
      <c r="AA130" s="160"/>
      <c r="AB130" s="160"/>
      <c r="AC130" s="160"/>
      <c r="AD130" s="160"/>
      <c r="AE130" s="160"/>
      <c r="AF130" s="160"/>
      <c r="AG130" s="160"/>
      <c r="AH130" s="160"/>
      <c r="AI130" s="160"/>
      <c r="AJ130" s="160"/>
      <c r="AK130" s="160"/>
      <c r="AL130" s="160"/>
      <c r="AM130" s="160"/>
      <c r="AN130" s="160"/>
      <c r="AO130" s="160"/>
      <c r="AP130" s="160"/>
      <c r="AQ130" s="160"/>
      <c r="AR130" s="160"/>
      <c r="AS130" s="160"/>
      <c r="AT130" s="160"/>
    </row>
    <row r="131" spans="1:46" x14ac:dyDescent="0.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  <c r="Z131" s="160"/>
      <c r="AA131" s="160"/>
      <c r="AB131" s="160"/>
      <c r="AC131" s="160"/>
      <c r="AD131" s="160"/>
      <c r="AE131" s="160"/>
      <c r="AF131" s="160"/>
      <c r="AG131" s="160"/>
      <c r="AH131" s="160"/>
      <c r="AI131" s="160"/>
      <c r="AJ131" s="160"/>
      <c r="AK131" s="160"/>
      <c r="AL131" s="160"/>
      <c r="AM131" s="160"/>
      <c r="AN131" s="160"/>
      <c r="AO131" s="160"/>
      <c r="AP131" s="160"/>
      <c r="AQ131" s="160"/>
      <c r="AR131" s="160"/>
      <c r="AS131" s="160"/>
      <c r="AT131" s="160"/>
    </row>
    <row r="132" spans="1:46" x14ac:dyDescent="0.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  <c r="Z132" s="160"/>
      <c r="AA132" s="160"/>
      <c r="AB132" s="160"/>
      <c r="AC132" s="160"/>
      <c r="AD132" s="160"/>
      <c r="AE132" s="160"/>
      <c r="AF132" s="160"/>
      <c r="AG132" s="160"/>
      <c r="AH132" s="160"/>
      <c r="AI132" s="160"/>
      <c r="AJ132" s="160"/>
      <c r="AK132" s="160"/>
      <c r="AL132" s="160"/>
      <c r="AM132" s="160"/>
      <c r="AN132" s="160"/>
      <c r="AO132" s="160"/>
      <c r="AP132" s="160"/>
      <c r="AQ132" s="160"/>
      <c r="AR132" s="160"/>
      <c r="AS132" s="160"/>
      <c r="AT132" s="160"/>
    </row>
    <row r="133" spans="1:46" x14ac:dyDescent="0.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  <c r="Z133" s="160"/>
      <c r="AA133" s="160"/>
      <c r="AB133" s="160"/>
      <c r="AC133" s="160"/>
      <c r="AD133" s="160"/>
      <c r="AE133" s="160"/>
      <c r="AF133" s="160"/>
      <c r="AG133" s="160"/>
      <c r="AH133" s="160"/>
      <c r="AI133" s="160"/>
      <c r="AJ133" s="160"/>
      <c r="AK133" s="160"/>
      <c r="AL133" s="160"/>
      <c r="AM133" s="160"/>
      <c r="AN133" s="160"/>
      <c r="AO133" s="160"/>
      <c r="AP133" s="160"/>
      <c r="AQ133" s="160"/>
      <c r="AR133" s="160"/>
      <c r="AS133" s="160"/>
      <c r="AT133" s="160"/>
    </row>
    <row r="134" spans="1:46" x14ac:dyDescent="0.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  <c r="Z134" s="160"/>
      <c r="AA134" s="160"/>
      <c r="AB134" s="160"/>
      <c r="AC134" s="160"/>
      <c r="AD134" s="160"/>
      <c r="AE134" s="160"/>
      <c r="AF134" s="160"/>
      <c r="AG134" s="160"/>
      <c r="AH134" s="160"/>
      <c r="AI134" s="160"/>
      <c r="AJ134" s="160"/>
      <c r="AK134" s="160"/>
      <c r="AL134" s="160"/>
      <c r="AM134" s="160"/>
      <c r="AN134" s="160"/>
      <c r="AO134" s="160"/>
      <c r="AP134" s="160"/>
      <c r="AQ134" s="160"/>
      <c r="AR134" s="160"/>
      <c r="AS134" s="160"/>
      <c r="AT134" s="160"/>
    </row>
    <row r="135" spans="1:46" x14ac:dyDescent="0.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  <c r="Z135" s="160"/>
      <c r="AA135" s="160"/>
      <c r="AB135" s="160"/>
      <c r="AC135" s="160"/>
      <c r="AD135" s="160"/>
      <c r="AE135" s="160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</row>
    <row r="136" spans="1:46" x14ac:dyDescent="0.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  <c r="Z136" s="160"/>
      <c r="AA136" s="160"/>
      <c r="AB136" s="160"/>
      <c r="AC136" s="160"/>
      <c r="AD136" s="160"/>
      <c r="AE136" s="160"/>
      <c r="AF136" s="160"/>
      <c r="AG136" s="160"/>
      <c r="AH136" s="160"/>
      <c r="AI136" s="160"/>
      <c r="AJ136" s="160"/>
      <c r="AK136" s="160"/>
      <c r="AL136" s="160"/>
      <c r="AM136" s="160"/>
      <c r="AN136" s="160"/>
      <c r="AO136" s="160"/>
      <c r="AP136" s="160"/>
      <c r="AQ136" s="160"/>
      <c r="AR136" s="160"/>
      <c r="AS136" s="160"/>
      <c r="AT136" s="160"/>
    </row>
    <row r="137" spans="1:46" x14ac:dyDescent="0.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  <c r="Z137" s="160"/>
      <c r="AA137" s="160"/>
      <c r="AB137" s="160"/>
      <c r="AC137" s="160"/>
      <c r="AD137" s="160"/>
      <c r="AE137" s="160"/>
      <c r="AF137" s="160"/>
      <c r="AG137" s="160"/>
      <c r="AH137" s="160"/>
      <c r="AI137" s="160"/>
      <c r="AJ137" s="160"/>
      <c r="AK137" s="160"/>
      <c r="AL137" s="160"/>
      <c r="AM137" s="160"/>
      <c r="AN137" s="160"/>
      <c r="AO137" s="160"/>
      <c r="AP137" s="160"/>
      <c r="AQ137" s="160"/>
      <c r="AR137" s="160"/>
      <c r="AS137" s="160"/>
      <c r="AT137" s="160"/>
    </row>
    <row r="138" spans="1:46" x14ac:dyDescent="0.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  <c r="Z138" s="160"/>
      <c r="AA138" s="160"/>
      <c r="AB138" s="160"/>
      <c r="AC138" s="160"/>
      <c r="AD138" s="160"/>
      <c r="AE138" s="160"/>
      <c r="AF138" s="160"/>
      <c r="AG138" s="160"/>
      <c r="AH138" s="160"/>
      <c r="AI138" s="160"/>
      <c r="AJ138" s="160"/>
      <c r="AK138" s="160"/>
      <c r="AL138" s="160"/>
      <c r="AM138" s="160"/>
      <c r="AN138" s="160"/>
      <c r="AO138" s="160"/>
      <c r="AP138" s="160"/>
      <c r="AQ138" s="160"/>
      <c r="AR138" s="160"/>
      <c r="AS138" s="160"/>
      <c r="AT138" s="160"/>
    </row>
    <row r="139" spans="1:46" x14ac:dyDescent="0.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  <c r="Z139" s="160"/>
      <c r="AA139" s="160"/>
      <c r="AB139" s="160"/>
      <c r="AC139" s="160"/>
      <c r="AD139" s="160"/>
      <c r="AE139" s="160"/>
      <c r="AF139" s="160"/>
      <c r="AG139" s="160"/>
      <c r="AH139" s="160"/>
      <c r="AI139" s="160"/>
      <c r="AJ139" s="160"/>
      <c r="AK139" s="160"/>
      <c r="AL139" s="160"/>
      <c r="AM139" s="160"/>
      <c r="AN139" s="160"/>
      <c r="AO139" s="160"/>
      <c r="AP139" s="160"/>
      <c r="AQ139" s="160"/>
      <c r="AR139" s="160"/>
      <c r="AS139" s="160"/>
      <c r="AT139" s="160"/>
    </row>
    <row r="140" spans="1:46" x14ac:dyDescent="0.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  <c r="Z140" s="160"/>
      <c r="AA140" s="160"/>
      <c r="AB140" s="160"/>
      <c r="AC140" s="160"/>
      <c r="AD140" s="160"/>
      <c r="AE140" s="160"/>
      <c r="AF140" s="160"/>
      <c r="AG140" s="160"/>
      <c r="AH140" s="160"/>
      <c r="AI140" s="160"/>
      <c r="AJ140" s="160"/>
      <c r="AK140" s="160"/>
      <c r="AL140" s="160"/>
      <c r="AM140" s="160"/>
      <c r="AN140" s="160"/>
      <c r="AO140" s="160"/>
      <c r="AP140" s="160"/>
      <c r="AQ140" s="160"/>
      <c r="AR140" s="160"/>
      <c r="AS140" s="160"/>
      <c r="AT140" s="160"/>
    </row>
    <row r="141" spans="1:46" x14ac:dyDescent="0.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  <c r="Z141" s="160"/>
      <c r="AA141" s="160"/>
      <c r="AB141" s="160"/>
      <c r="AC141" s="160"/>
      <c r="AD141" s="160"/>
      <c r="AE141" s="160"/>
      <c r="AF141" s="160"/>
      <c r="AG141" s="160"/>
      <c r="AH141" s="160"/>
      <c r="AI141" s="160"/>
      <c r="AJ141" s="160"/>
      <c r="AK141" s="160"/>
      <c r="AL141" s="160"/>
      <c r="AM141" s="160"/>
      <c r="AN141" s="160"/>
      <c r="AO141" s="160"/>
      <c r="AP141" s="160"/>
      <c r="AQ141" s="160"/>
      <c r="AR141" s="160"/>
      <c r="AS141" s="160"/>
      <c r="AT141" s="160"/>
    </row>
    <row r="142" spans="1:46" x14ac:dyDescent="0.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  <c r="Z142" s="160"/>
      <c r="AA142" s="160"/>
      <c r="AB142" s="160"/>
      <c r="AC142" s="160"/>
      <c r="AD142" s="160"/>
      <c r="AE142" s="160"/>
      <c r="AF142" s="160"/>
      <c r="AG142" s="160"/>
      <c r="AH142" s="160"/>
      <c r="AI142" s="160"/>
      <c r="AJ142" s="160"/>
      <c r="AK142" s="160"/>
      <c r="AL142" s="160"/>
      <c r="AM142" s="160"/>
      <c r="AN142" s="160"/>
      <c r="AO142" s="160"/>
      <c r="AP142" s="160"/>
      <c r="AQ142" s="160"/>
      <c r="AR142" s="160"/>
      <c r="AS142" s="160"/>
      <c r="AT142" s="160"/>
    </row>
    <row r="143" spans="1:46" x14ac:dyDescent="0.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  <c r="Z143" s="160"/>
      <c r="AA143" s="160"/>
      <c r="AB143" s="160"/>
      <c r="AC143" s="160"/>
      <c r="AD143" s="160"/>
      <c r="AE143" s="160"/>
      <c r="AF143" s="160"/>
      <c r="AG143" s="160"/>
      <c r="AH143" s="160"/>
      <c r="AI143" s="160"/>
      <c r="AJ143" s="160"/>
      <c r="AK143" s="160"/>
      <c r="AL143" s="160"/>
      <c r="AM143" s="160"/>
      <c r="AN143" s="160"/>
      <c r="AO143" s="160"/>
      <c r="AP143" s="160"/>
      <c r="AQ143" s="160"/>
      <c r="AR143" s="160"/>
      <c r="AS143" s="160"/>
      <c r="AT143" s="160"/>
    </row>
    <row r="144" spans="1:46" x14ac:dyDescent="0.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  <c r="Z144" s="160"/>
      <c r="AA144" s="160"/>
      <c r="AB144" s="160"/>
      <c r="AC144" s="160"/>
      <c r="AD144" s="160"/>
      <c r="AE144" s="160"/>
      <c r="AF144" s="160"/>
      <c r="AG144" s="160"/>
      <c r="AH144" s="160"/>
      <c r="AI144" s="160"/>
      <c r="AJ144" s="160"/>
      <c r="AK144" s="160"/>
      <c r="AL144" s="160"/>
      <c r="AM144" s="160"/>
      <c r="AN144" s="160"/>
      <c r="AO144" s="160"/>
      <c r="AP144" s="160"/>
      <c r="AQ144" s="160"/>
      <c r="AR144" s="160"/>
      <c r="AS144" s="160"/>
      <c r="AT144" s="160"/>
    </row>
    <row r="145" spans="1:46" x14ac:dyDescent="0.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  <c r="Z145" s="160"/>
      <c r="AA145" s="160"/>
      <c r="AB145" s="160"/>
      <c r="AC145" s="160"/>
      <c r="AD145" s="160"/>
      <c r="AE145" s="160"/>
      <c r="AF145" s="160"/>
      <c r="AG145" s="160"/>
      <c r="AH145" s="160"/>
      <c r="AI145" s="160"/>
      <c r="AJ145" s="160"/>
      <c r="AK145" s="160"/>
      <c r="AL145" s="160"/>
      <c r="AM145" s="160"/>
      <c r="AN145" s="160"/>
      <c r="AO145" s="160"/>
      <c r="AP145" s="160"/>
      <c r="AQ145" s="160"/>
      <c r="AR145" s="160"/>
      <c r="AS145" s="160"/>
      <c r="AT145" s="160"/>
    </row>
    <row r="146" spans="1:46" x14ac:dyDescent="0.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  <c r="Z146" s="160"/>
      <c r="AA146" s="160"/>
      <c r="AB146" s="160"/>
      <c r="AC146" s="160"/>
      <c r="AD146" s="160"/>
      <c r="AE146" s="160"/>
      <c r="AF146" s="160"/>
      <c r="AG146" s="160"/>
      <c r="AH146" s="160"/>
      <c r="AI146" s="160"/>
      <c r="AJ146" s="160"/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</row>
    <row r="147" spans="1:46" x14ac:dyDescent="0.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  <c r="Z147" s="160"/>
      <c r="AA147" s="160"/>
      <c r="AB147" s="160"/>
      <c r="AC147" s="160"/>
      <c r="AD147" s="160"/>
      <c r="AE147" s="160"/>
      <c r="AF147" s="160"/>
      <c r="AG147" s="160"/>
      <c r="AH147" s="160"/>
      <c r="AI147" s="160"/>
      <c r="AJ147" s="160"/>
      <c r="AK147" s="160"/>
      <c r="AL147" s="160"/>
      <c r="AM147" s="160"/>
      <c r="AN147" s="160"/>
      <c r="AO147" s="160"/>
      <c r="AP147" s="160"/>
      <c r="AQ147" s="160"/>
      <c r="AR147" s="160"/>
      <c r="AS147" s="160"/>
      <c r="AT147" s="160"/>
    </row>
    <row r="148" spans="1:46" x14ac:dyDescent="0.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  <c r="Z148" s="160"/>
      <c r="AA148" s="160"/>
      <c r="AB148" s="160"/>
      <c r="AC148" s="160"/>
      <c r="AD148" s="160"/>
      <c r="AE148" s="160"/>
      <c r="AF148" s="160"/>
      <c r="AG148" s="160"/>
      <c r="AH148" s="160"/>
      <c r="AI148" s="160"/>
      <c r="AJ148" s="160"/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</row>
    <row r="149" spans="1:46" x14ac:dyDescent="0.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</row>
    <row r="150" spans="1:46" x14ac:dyDescent="0.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</row>
    <row r="151" spans="1:46" x14ac:dyDescent="0.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</row>
    <row r="152" spans="1:46" x14ac:dyDescent="0.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</row>
    <row r="153" spans="1:46" x14ac:dyDescent="0.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</row>
    <row r="154" spans="1:46" x14ac:dyDescent="0.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</row>
    <row r="155" spans="1:46" x14ac:dyDescent="0.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</row>
    <row r="156" spans="1:46" x14ac:dyDescent="0.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</row>
    <row r="157" spans="1:46" x14ac:dyDescent="0.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  <c r="Z157" s="160"/>
      <c r="AA157" s="160"/>
      <c r="AB157" s="160"/>
      <c r="AC157" s="160"/>
      <c r="AD157" s="160"/>
      <c r="AE157" s="160"/>
      <c r="AF157" s="160"/>
      <c r="AG157" s="160"/>
      <c r="AH157" s="160"/>
      <c r="AI157" s="160"/>
      <c r="AJ157" s="160"/>
      <c r="AK157" s="160"/>
      <c r="AL157" s="160"/>
      <c r="AM157" s="160"/>
      <c r="AN157" s="160"/>
      <c r="AO157" s="160"/>
      <c r="AP157" s="160"/>
      <c r="AQ157" s="160"/>
      <c r="AR157" s="160"/>
      <c r="AS157" s="160"/>
      <c r="AT157" s="160"/>
    </row>
    <row r="158" spans="1:46" x14ac:dyDescent="0.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  <c r="Z158" s="160"/>
      <c r="AA158" s="160"/>
      <c r="AB158" s="160"/>
      <c r="AC158" s="160"/>
      <c r="AD158" s="160"/>
      <c r="AE158" s="160"/>
      <c r="AF158" s="160"/>
      <c r="AG158" s="160"/>
      <c r="AH158" s="160"/>
      <c r="AI158" s="160"/>
      <c r="AJ158" s="160"/>
      <c r="AK158" s="160"/>
      <c r="AL158" s="160"/>
      <c r="AM158" s="160"/>
      <c r="AN158" s="160"/>
      <c r="AO158" s="160"/>
      <c r="AP158" s="160"/>
      <c r="AQ158" s="160"/>
      <c r="AR158" s="160"/>
      <c r="AS158" s="160"/>
      <c r="AT158" s="160"/>
    </row>
    <row r="159" spans="1:46" x14ac:dyDescent="0.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</row>
    <row r="160" spans="1:46" x14ac:dyDescent="0.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  <c r="Z160" s="160"/>
      <c r="AA160" s="160"/>
      <c r="AB160" s="160"/>
      <c r="AC160" s="160"/>
      <c r="AD160" s="160"/>
      <c r="AE160" s="160"/>
      <c r="AF160" s="160"/>
      <c r="AG160" s="160"/>
      <c r="AH160" s="160"/>
      <c r="AI160" s="160"/>
      <c r="AJ160" s="160"/>
      <c r="AK160" s="160"/>
      <c r="AL160" s="160"/>
      <c r="AM160" s="160"/>
      <c r="AN160" s="160"/>
      <c r="AO160" s="160"/>
      <c r="AP160" s="160"/>
      <c r="AQ160" s="160"/>
      <c r="AR160" s="160"/>
      <c r="AS160" s="160"/>
      <c r="AT160" s="160"/>
    </row>
    <row r="161" spans="1:46" x14ac:dyDescent="0.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  <c r="Z161" s="160"/>
      <c r="AA161" s="160"/>
      <c r="AB161" s="160"/>
      <c r="AC161" s="160"/>
      <c r="AD161" s="160"/>
      <c r="AE161" s="160"/>
      <c r="AF161" s="160"/>
      <c r="AG161" s="160"/>
      <c r="AH161" s="160"/>
      <c r="AI161" s="160"/>
      <c r="AJ161" s="160"/>
      <c r="AK161" s="160"/>
      <c r="AL161" s="160"/>
      <c r="AM161" s="160"/>
      <c r="AN161" s="160"/>
      <c r="AO161" s="160"/>
      <c r="AP161" s="160"/>
      <c r="AQ161" s="160"/>
      <c r="AR161" s="160"/>
      <c r="AS161" s="160"/>
      <c r="AT161" s="160"/>
    </row>
    <row r="162" spans="1:46" x14ac:dyDescent="0.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</row>
    <row r="163" spans="1:46" x14ac:dyDescent="0.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  <c r="Z163" s="160"/>
      <c r="AA163" s="160"/>
      <c r="AB163" s="160"/>
      <c r="AC163" s="160"/>
      <c r="AD163" s="160"/>
      <c r="AE163" s="160"/>
      <c r="AF163" s="160"/>
      <c r="AG163" s="160"/>
      <c r="AH163" s="160"/>
      <c r="AI163" s="160"/>
      <c r="AJ163" s="160"/>
      <c r="AK163" s="160"/>
      <c r="AL163" s="160"/>
      <c r="AM163" s="160"/>
      <c r="AN163" s="160"/>
      <c r="AO163" s="160"/>
      <c r="AP163" s="160"/>
      <c r="AQ163" s="160"/>
      <c r="AR163" s="160"/>
      <c r="AS163" s="160"/>
      <c r="AT163" s="160"/>
    </row>
    <row r="164" spans="1:46" x14ac:dyDescent="0.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  <c r="Z164" s="160"/>
      <c r="AA164" s="160"/>
      <c r="AB164" s="160"/>
      <c r="AC164" s="160"/>
      <c r="AD164" s="160"/>
      <c r="AE164" s="160"/>
      <c r="AF164" s="160"/>
      <c r="AG164" s="160"/>
      <c r="AH164" s="160"/>
      <c r="AI164" s="160"/>
      <c r="AJ164" s="160"/>
      <c r="AK164" s="160"/>
      <c r="AL164" s="160"/>
      <c r="AM164" s="160"/>
      <c r="AN164" s="160"/>
      <c r="AO164" s="160"/>
      <c r="AP164" s="160"/>
      <c r="AQ164" s="160"/>
      <c r="AR164" s="160"/>
      <c r="AS164" s="160"/>
      <c r="AT164" s="160"/>
    </row>
    <row r="165" spans="1:46" x14ac:dyDescent="0.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  <c r="Z165" s="160"/>
      <c r="AA165" s="160"/>
      <c r="AB165" s="160"/>
      <c r="AC165" s="160"/>
      <c r="AD165" s="160"/>
      <c r="AE165" s="160"/>
      <c r="AF165" s="160"/>
      <c r="AG165" s="160"/>
      <c r="AH165" s="160"/>
      <c r="AI165" s="160"/>
      <c r="AJ165" s="160"/>
      <c r="AK165" s="160"/>
      <c r="AL165" s="160"/>
      <c r="AM165" s="160"/>
      <c r="AN165" s="160"/>
      <c r="AO165" s="160"/>
      <c r="AP165" s="160"/>
      <c r="AQ165" s="160"/>
      <c r="AR165" s="160"/>
      <c r="AS165" s="160"/>
      <c r="AT165" s="160"/>
    </row>
    <row r="166" spans="1:46" x14ac:dyDescent="0.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  <c r="Z166" s="160"/>
      <c r="AA166" s="160"/>
      <c r="AB166" s="160"/>
      <c r="AC166" s="160"/>
      <c r="AD166" s="160"/>
      <c r="AE166" s="160"/>
      <c r="AF166" s="160"/>
      <c r="AG166" s="160"/>
      <c r="AH166" s="160"/>
      <c r="AI166" s="160"/>
      <c r="AJ166" s="160"/>
      <c r="AK166" s="160"/>
      <c r="AL166" s="160"/>
      <c r="AM166" s="160"/>
      <c r="AN166" s="160"/>
      <c r="AO166" s="160"/>
      <c r="AP166" s="160"/>
      <c r="AQ166" s="160"/>
      <c r="AR166" s="160"/>
      <c r="AS166" s="160"/>
      <c r="AT166" s="160"/>
    </row>
    <row r="167" spans="1:46" x14ac:dyDescent="0.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  <c r="Z167" s="160"/>
      <c r="AA167" s="160"/>
      <c r="AB167" s="160"/>
      <c r="AC167" s="160"/>
      <c r="AD167" s="160"/>
      <c r="AE167" s="160"/>
      <c r="AF167" s="160"/>
      <c r="AG167" s="160"/>
      <c r="AH167" s="160"/>
      <c r="AI167" s="160"/>
      <c r="AJ167" s="160"/>
      <c r="AK167" s="160"/>
      <c r="AL167" s="160"/>
      <c r="AM167" s="160"/>
      <c r="AN167" s="160"/>
      <c r="AO167" s="160"/>
      <c r="AP167" s="160"/>
      <c r="AQ167" s="160"/>
      <c r="AR167" s="160"/>
      <c r="AS167" s="160"/>
      <c r="AT167" s="160"/>
    </row>
    <row r="168" spans="1:46" x14ac:dyDescent="0.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  <c r="Z168" s="160"/>
      <c r="AA168" s="160"/>
      <c r="AB168" s="160"/>
      <c r="AC168" s="160"/>
      <c r="AD168" s="160"/>
      <c r="AE168" s="160"/>
      <c r="AF168" s="160"/>
      <c r="AG168" s="160"/>
      <c r="AH168" s="160"/>
      <c r="AI168" s="160"/>
      <c r="AJ168" s="160"/>
      <c r="AK168" s="160"/>
      <c r="AL168" s="160"/>
      <c r="AM168" s="160"/>
      <c r="AN168" s="160"/>
      <c r="AO168" s="160"/>
      <c r="AP168" s="160"/>
      <c r="AQ168" s="160"/>
      <c r="AR168" s="160"/>
      <c r="AS168" s="160"/>
      <c r="AT168" s="160"/>
    </row>
    <row r="169" spans="1:46" x14ac:dyDescent="0.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  <c r="Z169" s="160"/>
      <c r="AA169" s="160"/>
      <c r="AB169" s="160"/>
      <c r="AC169" s="160"/>
      <c r="AD169" s="160"/>
      <c r="AE169" s="160"/>
      <c r="AF169" s="160"/>
      <c r="AG169" s="160"/>
      <c r="AH169" s="160"/>
      <c r="AI169" s="160"/>
      <c r="AJ169" s="160"/>
      <c r="AK169" s="160"/>
      <c r="AL169" s="160"/>
      <c r="AM169" s="160"/>
      <c r="AN169" s="160"/>
      <c r="AO169" s="160"/>
      <c r="AP169" s="160"/>
      <c r="AQ169" s="160"/>
      <c r="AR169" s="160"/>
      <c r="AS169" s="160"/>
      <c r="AT169" s="160"/>
    </row>
    <row r="170" spans="1:46" x14ac:dyDescent="0.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  <c r="Z170" s="160"/>
      <c r="AA170" s="160"/>
      <c r="AB170" s="160"/>
      <c r="AC170" s="160"/>
      <c r="AD170" s="160"/>
      <c r="AE170" s="160"/>
      <c r="AF170" s="160"/>
      <c r="AG170" s="160"/>
      <c r="AH170" s="160"/>
      <c r="AI170" s="160"/>
      <c r="AJ170" s="160"/>
      <c r="AK170" s="160"/>
      <c r="AL170" s="160"/>
      <c r="AM170" s="160"/>
      <c r="AN170" s="160"/>
      <c r="AO170" s="160"/>
      <c r="AP170" s="160"/>
      <c r="AQ170" s="160"/>
      <c r="AR170" s="160"/>
      <c r="AS170" s="160"/>
      <c r="AT170" s="160"/>
    </row>
    <row r="171" spans="1:46" x14ac:dyDescent="0.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/>
    </row>
    <row r="172" spans="1:46" x14ac:dyDescent="0.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  <c r="Z172" s="160"/>
      <c r="AA172" s="160"/>
      <c r="AB172" s="160"/>
      <c r="AC172" s="160"/>
      <c r="AD172" s="160"/>
      <c r="AE172" s="160"/>
      <c r="AF172" s="160"/>
      <c r="AG172" s="160"/>
      <c r="AH172" s="160"/>
      <c r="AI172" s="160"/>
      <c r="AJ172" s="160"/>
      <c r="AK172" s="160"/>
      <c r="AL172" s="160"/>
      <c r="AM172" s="160"/>
      <c r="AN172" s="160"/>
      <c r="AO172" s="160"/>
      <c r="AP172" s="160"/>
      <c r="AQ172" s="160"/>
      <c r="AR172" s="160"/>
      <c r="AS172" s="160"/>
      <c r="AT172" s="160"/>
    </row>
    <row r="173" spans="1:46" x14ac:dyDescent="0.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  <c r="Z173" s="160"/>
      <c r="AA173" s="160"/>
      <c r="AB173" s="160"/>
      <c r="AC173" s="160"/>
      <c r="AD173" s="160"/>
      <c r="AE173" s="160"/>
      <c r="AF173" s="160"/>
      <c r="AG173" s="160"/>
      <c r="AH173" s="160"/>
      <c r="AI173" s="160"/>
      <c r="AJ173" s="160"/>
      <c r="AK173" s="160"/>
      <c r="AL173" s="160"/>
      <c r="AM173" s="160"/>
      <c r="AN173" s="160"/>
      <c r="AO173" s="160"/>
      <c r="AP173" s="160"/>
      <c r="AQ173" s="160"/>
      <c r="AR173" s="160"/>
      <c r="AS173" s="160"/>
      <c r="AT173" s="160"/>
    </row>
    <row r="174" spans="1:46" x14ac:dyDescent="0.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  <c r="Z174" s="160"/>
      <c r="AA174" s="160"/>
      <c r="AB174" s="160"/>
      <c r="AC174" s="160"/>
      <c r="AD174" s="160"/>
      <c r="AE174" s="160"/>
      <c r="AF174" s="160"/>
      <c r="AG174" s="160"/>
      <c r="AH174" s="160"/>
      <c r="AI174" s="160"/>
      <c r="AJ174" s="160"/>
      <c r="AK174" s="160"/>
      <c r="AL174" s="160"/>
      <c r="AM174" s="160"/>
      <c r="AN174" s="160"/>
      <c r="AO174" s="160"/>
      <c r="AP174" s="160"/>
      <c r="AQ174" s="160"/>
      <c r="AR174" s="160"/>
      <c r="AS174" s="160"/>
      <c r="AT174" s="160"/>
    </row>
    <row r="175" spans="1:46" x14ac:dyDescent="0.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  <c r="Z175" s="160"/>
      <c r="AA175" s="160"/>
      <c r="AB175" s="160"/>
      <c r="AC175" s="160"/>
      <c r="AD175" s="160"/>
      <c r="AE175" s="160"/>
      <c r="AF175" s="160"/>
      <c r="AG175" s="160"/>
      <c r="AH175" s="160"/>
      <c r="AI175" s="160"/>
      <c r="AJ175" s="160"/>
      <c r="AK175" s="160"/>
      <c r="AL175" s="160"/>
      <c r="AM175" s="160"/>
      <c r="AN175" s="160"/>
      <c r="AO175" s="160"/>
      <c r="AP175" s="160"/>
      <c r="AQ175" s="160"/>
      <c r="AR175" s="160"/>
      <c r="AS175" s="160"/>
      <c r="AT175" s="160"/>
    </row>
    <row r="176" spans="1:46" x14ac:dyDescent="0.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  <c r="Z176" s="160"/>
      <c r="AA176" s="160"/>
      <c r="AB176" s="160"/>
      <c r="AC176" s="160"/>
      <c r="AD176" s="160"/>
      <c r="AE176" s="160"/>
      <c r="AF176" s="160"/>
      <c r="AG176" s="160"/>
      <c r="AH176" s="160"/>
      <c r="AI176" s="160"/>
      <c r="AJ176" s="160"/>
      <c r="AK176" s="160"/>
      <c r="AL176" s="160"/>
      <c r="AM176" s="160"/>
      <c r="AN176" s="160"/>
      <c r="AO176" s="160"/>
      <c r="AP176" s="160"/>
      <c r="AQ176" s="160"/>
      <c r="AR176" s="160"/>
      <c r="AS176" s="160"/>
      <c r="AT176" s="160"/>
    </row>
    <row r="177" spans="1:46" x14ac:dyDescent="0.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  <c r="Z177" s="160"/>
      <c r="AA177" s="160"/>
      <c r="AB177" s="160"/>
      <c r="AC177" s="160"/>
      <c r="AD177" s="160"/>
      <c r="AE177" s="160"/>
      <c r="AF177" s="160"/>
      <c r="AG177" s="160"/>
      <c r="AH177" s="160"/>
      <c r="AI177" s="160"/>
      <c r="AJ177" s="160"/>
      <c r="AK177" s="160"/>
      <c r="AL177" s="160"/>
      <c r="AM177" s="160"/>
      <c r="AN177" s="160"/>
      <c r="AO177" s="160"/>
      <c r="AP177" s="160"/>
      <c r="AQ177" s="160"/>
      <c r="AR177" s="160"/>
      <c r="AS177" s="160"/>
      <c r="AT177" s="160"/>
    </row>
    <row r="178" spans="1:46" x14ac:dyDescent="0.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  <c r="Z178" s="160"/>
      <c r="AA178" s="160"/>
      <c r="AB178" s="160"/>
      <c r="AC178" s="160"/>
      <c r="AD178" s="160"/>
      <c r="AE178" s="160"/>
      <c r="AF178" s="160"/>
      <c r="AG178" s="160"/>
      <c r="AH178" s="160"/>
      <c r="AI178" s="160"/>
      <c r="AJ178" s="160"/>
      <c r="AK178" s="160"/>
      <c r="AL178" s="160"/>
      <c r="AM178" s="160"/>
      <c r="AN178" s="160"/>
      <c r="AO178" s="160"/>
      <c r="AP178" s="160"/>
      <c r="AQ178" s="160"/>
      <c r="AR178" s="160"/>
      <c r="AS178" s="160"/>
      <c r="AT178" s="160"/>
    </row>
    <row r="179" spans="1:46" x14ac:dyDescent="0.25">
      <c r="A179" s="160"/>
      <c r="B179" s="160"/>
      <c r="C179" s="160"/>
      <c r="D179" s="160"/>
      <c r="E179" s="160"/>
      <c r="F179" s="160"/>
      <c r="G179" s="160"/>
      <c r="H179" s="160"/>
      <c r="I179" s="160"/>
      <c r="J179" s="160"/>
      <c r="K179" s="160"/>
      <c r="L179" s="160"/>
      <c r="M179" s="160"/>
      <c r="N179" s="160"/>
      <c r="O179" s="160"/>
      <c r="P179" s="160"/>
      <c r="Q179" s="160"/>
      <c r="R179" s="160"/>
      <c r="S179" s="160"/>
      <c r="T179" s="160"/>
      <c r="U179" s="160"/>
      <c r="V179" s="160"/>
      <c r="W179" s="160"/>
      <c r="X179" s="160"/>
      <c r="Y179" s="160"/>
      <c r="Z179" s="160"/>
      <c r="AA179" s="160"/>
      <c r="AB179" s="160"/>
      <c r="AC179" s="160"/>
      <c r="AD179" s="160"/>
      <c r="AE179" s="160"/>
      <c r="AF179" s="160"/>
      <c r="AG179" s="160"/>
      <c r="AH179" s="160"/>
      <c r="AI179" s="160"/>
      <c r="AJ179" s="160"/>
      <c r="AK179" s="160"/>
      <c r="AL179" s="160"/>
      <c r="AM179" s="160"/>
      <c r="AN179" s="160"/>
      <c r="AO179" s="160"/>
      <c r="AP179" s="160"/>
      <c r="AQ179" s="160"/>
      <c r="AR179" s="160"/>
      <c r="AS179" s="160"/>
      <c r="AT179" s="160"/>
    </row>
    <row r="180" spans="1:46" x14ac:dyDescent="0.25">
      <c r="A180" s="160"/>
      <c r="B180" s="160"/>
      <c r="C180" s="160"/>
      <c r="D180" s="160"/>
      <c r="E180" s="160"/>
      <c r="F180" s="160"/>
      <c r="G180" s="160"/>
      <c r="H180" s="160"/>
      <c r="I180" s="160"/>
      <c r="J180" s="160"/>
      <c r="K180" s="160"/>
      <c r="L180" s="160"/>
      <c r="M180" s="160"/>
      <c r="N180" s="160"/>
      <c r="O180" s="160"/>
      <c r="P180" s="160"/>
      <c r="Q180" s="160"/>
      <c r="R180" s="160"/>
      <c r="S180" s="160"/>
      <c r="T180" s="160"/>
      <c r="U180" s="160"/>
      <c r="V180" s="160"/>
      <c r="W180" s="160"/>
      <c r="X180" s="160"/>
      <c r="Y180" s="160"/>
      <c r="Z180" s="160"/>
      <c r="AA180" s="160"/>
      <c r="AB180" s="160"/>
      <c r="AC180" s="160"/>
      <c r="AD180" s="160"/>
      <c r="AE180" s="160"/>
      <c r="AF180" s="160"/>
      <c r="AG180" s="160"/>
      <c r="AH180" s="160"/>
      <c r="AI180" s="160"/>
      <c r="AJ180" s="160"/>
      <c r="AK180" s="160"/>
      <c r="AL180" s="160"/>
      <c r="AM180" s="160"/>
      <c r="AN180" s="160"/>
      <c r="AO180" s="160"/>
      <c r="AP180" s="160"/>
      <c r="AQ180" s="160"/>
      <c r="AR180" s="160"/>
      <c r="AS180" s="160"/>
      <c r="AT180" s="160"/>
    </row>
    <row r="181" spans="1:46" x14ac:dyDescent="0.25">
      <c r="A181" s="160"/>
      <c r="B181" s="160"/>
      <c r="C181" s="160"/>
      <c r="D181" s="160"/>
      <c r="E181" s="160"/>
      <c r="F181" s="160"/>
      <c r="G181" s="160"/>
      <c r="H181" s="160"/>
      <c r="I181" s="160"/>
      <c r="J181" s="160"/>
      <c r="K181" s="160"/>
      <c r="L181" s="160"/>
      <c r="M181" s="160"/>
      <c r="N181" s="160"/>
      <c r="O181" s="160"/>
      <c r="P181" s="160"/>
      <c r="Q181" s="160"/>
      <c r="R181" s="160"/>
      <c r="S181" s="160"/>
      <c r="T181" s="160"/>
      <c r="U181" s="160"/>
      <c r="V181" s="160"/>
      <c r="W181" s="160"/>
      <c r="X181" s="160"/>
      <c r="Y181" s="160"/>
      <c r="Z181" s="160"/>
      <c r="AA181" s="160"/>
      <c r="AB181" s="160"/>
      <c r="AC181" s="160"/>
      <c r="AD181" s="160"/>
      <c r="AE181" s="160"/>
      <c r="AF181" s="160"/>
      <c r="AG181" s="160"/>
      <c r="AH181" s="160"/>
      <c r="AI181" s="160"/>
      <c r="AJ181" s="160"/>
      <c r="AK181" s="160"/>
      <c r="AL181" s="160"/>
      <c r="AM181" s="160"/>
      <c r="AN181" s="160"/>
      <c r="AO181" s="160"/>
      <c r="AP181" s="160"/>
      <c r="AQ181" s="160"/>
      <c r="AR181" s="160"/>
      <c r="AS181" s="160"/>
      <c r="AT181" s="160"/>
    </row>
    <row r="182" spans="1:46" x14ac:dyDescent="0.25">
      <c r="A182" s="160"/>
      <c r="B182" s="160"/>
      <c r="C182" s="160"/>
      <c r="D182" s="160"/>
      <c r="E182" s="160"/>
      <c r="F182" s="160"/>
      <c r="G182" s="160"/>
      <c r="H182" s="160"/>
      <c r="I182" s="160"/>
      <c r="J182" s="160"/>
      <c r="K182" s="160"/>
      <c r="L182" s="160"/>
      <c r="M182" s="160"/>
      <c r="N182" s="160"/>
      <c r="O182" s="160"/>
      <c r="P182" s="160"/>
      <c r="Q182" s="160"/>
      <c r="R182" s="160"/>
      <c r="S182" s="160"/>
      <c r="T182" s="160"/>
      <c r="U182" s="160"/>
      <c r="V182" s="160"/>
      <c r="W182" s="160"/>
      <c r="X182" s="160"/>
      <c r="Y182" s="160"/>
      <c r="Z182" s="160"/>
      <c r="AA182" s="160"/>
      <c r="AB182" s="160"/>
      <c r="AC182" s="160"/>
      <c r="AD182" s="160"/>
      <c r="AE182" s="160"/>
      <c r="AF182" s="160"/>
      <c r="AG182" s="160"/>
      <c r="AH182" s="160"/>
      <c r="AI182" s="160"/>
      <c r="AJ182" s="160"/>
      <c r="AK182" s="160"/>
      <c r="AL182" s="160"/>
      <c r="AM182" s="160"/>
      <c r="AN182" s="160"/>
      <c r="AO182" s="160"/>
      <c r="AP182" s="160"/>
      <c r="AQ182" s="160"/>
      <c r="AR182" s="160"/>
      <c r="AS182" s="160"/>
      <c r="AT182" s="160"/>
    </row>
    <row r="183" spans="1:46" x14ac:dyDescent="0.25">
      <c r="A183" s="160"/>
      <c r="B183" s="160"/>
      <c r="C183" s="160"/>
      <c r="D183" s="160"/>
      <c r="E183" s="160"/>
      <c r="F183" s="160"/>
      <c r="G183" s="160"/>
      <c r="H183" s="160"/>
      <c r="I183" s="160"/>
      <c r="J183" s="160"/>
      <c r="K183" s="160"/>
      <c r="L183" s="160"/>
      <c r="M183" s="160"/>
      <c r="N183" s="160"/>
      <c r="O183" s="160"/>
      <c r="P183" s="160"/>
      <c r="Q183" s="160"/>
      <c r="R183" s="160"/>
      <c r="S183" s="160"/>
      <c r="T183" s="160"/>
      <c r="U183" s="160"/>
      <c r="V183" s="160"/>
      <c r="W183" s="160"/>
      <c r="X183" s="160"/>
      <c r="Y183" s="160"/>
      <c r="Z183" s="160"/>
      <c r="AA183" s="160"/>
      <c r="AB183" s="160"/>
      <c r="AC183" s="160"/>
      <c r="AD183" s="160"/>
      <c r="AE183" s="160"/>
      <c r="AF183" s="160"/>
      <c r="AG183" s="160"/>
      <c r="AH183" s="160"/>
      <c r="AI183" s="160"/>
      <c r="AJ183" s="160"/>
      <c r="AK183" s="160"/>
      <c r="AL183" s="160"/>
      <c r="AM183" s="160"/>
      <c r="AN183" s="160"/>
      <c r="AO183" s="160"/>
      <c r="AP183" s="160"/>
      <c r="AQ183" s="160"/>
      <c r="AR183" s="160"/>
      <c r="AS183" s="160"/>
      <c r="AT183" s="160"/>
    </row>
    <row r="184" spans="1:46" x14ac:dyDescent="0.25">
      <c r="A184" s="160"/>
      <c r="B184" s="160"/>
      <c r="C184" s="160"/>
      <c r="D184" s="160"/>
      <c r="E184" s="160"/>
      <c r="F184" s="160"/>
      <c r="G184" s="160"/>
      <c r="H184" s="160"/>
      <c r="I184" s="160"/>
      <c r="J184" s="160"/>
      <c r="K184" s="160"/>
      <c r="L184" s="160"/>
      <c r="M184" s="160"/>
      <c r="N184" s="160"/>
      <c r="O184" s="160"/>
      <c r="P184" s="160"/>
      <c r="Q184" s="160"/>
      <c r="R184" s="160"/>
      <c r="S184" s="160"/>
      <c r="T184" s="160"/>
      <c r="U184" s="160"/>
      <c r="V184" s="160"/>
      <c r="W184" s="160"/>
      <c r="X184" s="160"/>
      <c r="Y184" s="160"/>
      <c r="Z184" s="160"/>
      <c r="AA184" s="160"/>
      <c r="AB184" s="160"/>
      <c r="AC184" s="160"/>
      <c r="AD184" s="160"/>
      <c r="AE184" s="160"/>
      <c r="AF184" s="160"/>
      <c r="AG184" s="160"/>
      <c r="AH184" s="160"/>
      <c r="AI184" s="160"/>
      <c r="AJ184" s="160"/>
      <c r="AK184" s="160"/>
      <c r="AL184" s="160"/>
      <c r="AM184" s="160"/>
      <c r="AN184" s="160"/>
      <c r="AO184" s="160"/>
      <c r="AP184" s="160"/>
      <c r="AQ184" s="160"/>
      <c r="AR184" s="160"/>
      <c r="AS184" s="160"/>
      <c r="AT184" s="160"/>
    </row>
    <row r="185" spans="1:46" x14ac:dyDescent="0.25">
      <c r="A185" s="160"/>
      <c r="B185" s="160"/>
      <c r="C185" s="160"/>
      <c r="D185" s="160"/>
      <c r="E185" s="160"/>
      <c r="F185" s="160"/>
      <c r="G185" s="160"/>
      <c r="H185" s="160"/>
      <c r="I185" s="160"/>
      <c r="J185" s="160"/>
      <c r="K185" s="160"/>
      <c r="L185" s="160"/>
      <c r="M185" s="160"/>
      <c r="N185" s="160"/>
      <c r="O185" s="160"/>
      <c r="P185" s="160"/>
      <c r="Q185" s="160"/>
      <c r="R185" s="160"/>
      <c r="S185" s="160"/>
      <c r="T185" s="160"/>
      <c r="U185" s="160"/>
      <c r="V185" s="160"/>
      <c r="W185" s="160"/>
      <c r="X185" s="160"/>
      <c r="Y185" s="160"/>
      <c r="Z185" s="160"/>
      <c r="AA185" s="160"/>
      <c r="AB185" s="160"/>
      <c r="AC185" s="160"/>
      <c r="AD185" s="160"/>
      <c r="AE185" s="160"/>
      <c r="AF185" s="160"/>
      <c r="AG185" s="160"/>
      <c r="AH185" s="160"/>
      <c r="AI185" s="160"/>
      <c r="AJ185" s="160"/>
      <c r="AK185" s="160"/>
      <c r="AL185" s="160"/>
      <c r="AM185" s="160"/>
      <c r="AN185" s="160"/>
      <c r="AO185" s="160"/>
      <c r="AP185" s="160"/>
      <c r="AQ185" s="160"/>
      <c r="AR185" s="160"/>
      <c r="AS185" s="160"/>
      <c r="AT185" s="160"/>
    </row>
    <row r="186" spans="1:46" x14ac:dyDescent="0.25">
      <c r="A186" s="160"/>
      <c r="B186" s="160"/>
      <c r="C186" s="160"/>
      <c r="D186" s="160"/>
      <c r="E186" s="160"/>
      <c r="F186" s="160"/>
      <c r="G186" s="160"/>
      <c r="H186" s="160"/>
      <c r="I186" s="160"/>
      <c r="J186" s="160"/>
      <c r="K186" s="160"/>
      <c r="L186" s="160"/>
      <c r="M186" s="160"/>
      <c r="N186" s="160"/>
      <c r="O186" s="160"/>
      <c r="P186" s="160"/>
      <c r="Q186" s="160"/>
      <c r="R186" s="160"/>
      <c r="S186" s="160"/>
      <c r="T186" s="160"/>
      <c r="U186" s="160"/>
      <c r="V186" s="160"/>
      <c r="W186" s="160"/>
      <c r="X186" s="160"/>
      <c r="Y186" s="160"/>
      <c r="Z186" s="160"/>
      <c r="AA186" s="160"/>
      <c r="AB186" s="160"/>
      <c r="AC186" s="160"/>
      <c r="AD186" s="160"/>
      <c r="AE186" s="160"/>
      <c r="AF186" s="160"/>
      <c r="AG186" s="160"/>
      <c r="AH186" s="160"/>
      <c r="AI186" s="160"/>
      <c r="AJ186" s="160"/>
      <c r="AK186" s="160"/>
      <c r="AL186" s="160"/>
      <c r="AM186" s="160"/>
      <c r="AN186" s="160"/>
      <c r="AO186" s="160"/>
      <c r="AP186" s="160"/>
      <c r="AQ186" s="160"/>
      <c r="AR186" s="160"/>
      <c r="AS186" s="160"/>
      <c r="AT186" s="160"/>
    </row>
    <row r="187" spans="1:46" x14ac:dyDescent="0.25">
      <c r="A187" s="160"/>
      <c r="B187" s="160"/>
      <c r="C187" s="160"/>
      <c r="D187" s="160"/>
      <c r="E187" s="160"/>
      <c r="F187" s="160"/>
      <c r="G187" s="160"/>
      <c r="H187" s="160"/>
      <c r="I187" s="160"/>
      <c r="J187" s="160"/>
      <c r="K187" s="160"/>
      <c r="L187" s="160"/>
      <c r="M187" s="160"/>
      <c r="N187" s="160"/>
      <c r="O187" s="160"/>
      <c r="P187" s="160"/>
      <c r="Q187" s="160"/>
      <c r="R187" s="160"/>
      <c r="S187" s="160"/>
      <c r="T187" s="160"/>
      <c r="U187" s="160"/>
      <c r="V187" s="160"/>
      <c r="W187" s="160"/>
      <c r="X187" s="160"/>
      <c r="Y187" s="160"/>
      <c r="Z187" s="160"/>
      <c r="AA187" s="160"/>
      <c r="AB187" s="160"/>
      <c r="AC187" s="160"/>
      <c r="AD187" s="160"/>
      <c r="AE187" s="160"/>
      <c r="AF187" s="160"/>
      <c r="AG187" s="160"/>
      <c r="AH187" s="160"/>
      <c r="AI187" s="160"/>
      <c r="AJ187" s="160"/>
      <c r="AK187" s="160"/>
      <c r="AL187" s="160"/>
      <c r="AM187" s="160"/>
      <c r="AN187" s="160"/>
      <c r="AO187" s="160"/>
      <c r="AP187" s="160"/>
      <c r="AQ187" s="160"/>
      <c r="AR187" s="160"/>
      <c r="AS187" s="160"/>
      <c r="AT187" s="160"/>
    </row>
    <row r="188" spans="1:46" x14ac:dyDescent="0.25">
      <c r="A188" s="160"/>
      <c r="B188" s="160"/>
      <c r="C188" s="160"/>
      <c r="D188" s="160"/>
      <c r="E188" s="160"/>
      <c r="F188" s="160"/>
      <c r="G188" s="160"/>
      <c r="H188" s="160"/>
      <c r="I188" s="160"/>
      <c r="J188" s="160"/>
      <c r="K188" s="160"/>
      <c r="L188" s="160"/>
      <c r="M188" s="160"/>
      <c r="N188" s="160"/>
      <c r="O188" s="160"/>
      <c r="P188" s="160"/>
      <c r="Q188" s="160"/>
      <c r="R188" s="160"/>
      <c r="S188" s="160"/>
      <c r="T188" s="160"/>
      <c r="U188" s="160"/>
      <c r="V188" s="160"/>
      <c r="W188" s="160"/>
      <c r="X188" s="160"/>
      <c r="Y188" s="160"/>
      <c r="Z188" s="160"/>
      <c r="AA188" s="160"/>
      <c r="AB188" s="160"/>
      <c r="AC188" s="160"/>
      <c r="AD188" s="160"/>
      <c r="AE188" s="160"/>
      <c r="AF188" s="160"/>
      <c r="AG188" s="160"/>
      <c r="AH188" s="160"/>
      <c r="AI188" s="160"/>
      <c r="AJ188" s="160"/>
      <c r="AK188" s="160"/>
      <c r="AL188" s="160"/>
      <c r="AM188" s="160"/>
      <c r="AN188" s="160"/>
      <c r="AO188" s="160"/>
      <c r="AP188" s="160"/>
      <c r="AQ188" s="160"/>
      <c r="AR188" s="160"/>
      <c r="AS188" s="160"/>
      <c r="AT188" s="160"/>
    </row>
    <row r="189" spans="1:46" x14ac:dyDescent="0.25">
      <c r="A189" s="160"/>
      <c r="B189" s="160"/>
      <c r="C189" s="160"/>
      <c r="D189" s="160"/>
      <c r="E189" s="160"/>
      <c r="F189" s="160"/>
      <c r="G189" s="160"/>
      <c r="H189" s="160"/>
      <c r="I189" s="160"/>
      <c r="J189" s="160"/>
      <c r="K189" s="160"/>
      <c r="L189" s="160"/>
      <c r="M189" s="160"/>
      <c r="N189" s="160"/>
      <c r="O189" s="160"/>
      <c r="P189" s="160"/>
      <c r="Q189" s="160"/>
      <c r="R189" s="160"/>
      <c r="S189" s="160"/>
      <c r="T189" s="160"/>
      <c r="U189" s="160"/>
      <c r="V189" s="160"/>
      <c r="W189" s="160"/>
      <c r="X189" s="160"/>
      <c r="Y189" s="160"/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/>
      <c r="AM189" s="160"/>
      <c r="AN189" s="160"/>
      <c r="AO189" s="160"/>
      <c r="AP189" s="160"/>
      <c r="AQ189" s="160"/>
      <c r="AR189" s="160"/>
      <c r="AS189" s="160"/>
      <c r="AT189" s="160"/>
    </row>
    <row r="190" spans="1:46" x14ac:dyDescent="0.25">
      <c r="A190" s="160"/>
      <c r="B190" s="160"/>
      <c r="C190" s="160"/>
      <c r="D190" s="160"/>
      <c r="E190" s="160"/>
      <c r="F190" s="160"/>
      <c r="G190" s="160"/>
      <c r="H190" s="160"/>
      <c r="I190" s="160"/>
      <c r="J190" s="160"/>
      <c r="K190" s="160"/>
      <c r="L190" s="160"/>
      <c r="M190" s="160"/>
      <c r="N190" s="160"/>
      <c r="O190" s="160"/>
      <c r="P190" s="160"/>
      <c r="Q190" s="160"/>
      <c r="R190" s="160"/>
      <c r="S190" s="160"/>
      <c r="T190" s="160"/>
      <c r="U190" s="160"/>
      <c r="V190" s="160"/>
      <c r="W190" s="160"/>
      <c r="X190" s="160"/>
      <c r="Y190" s="160"/>
      <c r="Z190" s="160"/>
      <c r="AA190" s="160"/>
      <c r="AB190" s="160"/>
      <c r="AC190" s="160"/>
      <c r="AD190" s="160"/>
      <c r="AE190" s="160"/>
      <c r="AF190" s="160"/>
      <c r="AG190" s="160"/>
      <c r="AH190" s="160"/>
      <c r="AI190" s="160"/>
      <c r="AJ190" s="160"/>
      <c r="AK190" s="160"/>
      <c r="AL190" s="160"/>
      <c r="AM190" s="160"/>
      <c r="AN190" s="160"/>
      <c r="AO190" s="160"/>
      <c r="AP190" s="160"/>
      <c r="AQ190" s="160"/>
      <c r="AR190" s="160"/>
      <c r="AS190" s="160"/>
      <c r="AT190" s="160"/>
    </row>
    <row r="191" spans="1:46" x14ac:dyDescent="0.25">
      <c r="A191" s="160"/>
      <c r="B191" s="160"/>
      <c r="C191" s="160"/>
      <c r="D191" s="160"/>
      <c r="E191" s="160"/>
      <c r="F191" s="160"/>
      <c r="G191" s="160"/>
      <c r="H191" s="160"/>
      <c r="I191" s="160"/>
      <c r="J191" s="160"/>
      <c r="K191" s="160"/>
      <c r="L191" s="160"/>
      <c r="M191" s="160"/>
      <c r="N191" s="160"/>
      <c r="O191" s="160"/>
      <c r="P191" s="160"/>
      <c r="Q191" s="160"/>
      <c r="R191" s="160"/>
      <c r="S191" s="160"/>
      <c r="T191" s="160"/>
      <c r="U191" s="160"/>
      <c r="V191" s="160"/>
      <c r="W191" s="160"/>
      <c r="X191" s="160"/>
      <c r="Y191" s="160"/>
      <c r="Z191" s="160"/>
      <c r="AA191" s="160"/>
      <c r="AB191" s="160"/>
      <c r="AC191" s="160"/>
      <c r="AD191" s="160"/>
      <c r="AE191" s="160"/>
      <c r="AF191" s="160"/>
      <c r="AG191" s="160"/>
      <c r="AH191" s="160"/>
      <c r="AI191" s="160"/>
      <c r="AJ191" s="160"/>
      <c r="AK191" s="160"/>
      <c r="AL191" s="160"/>
      <c r="AM191" s="160"/>
      <c r="AN191" s="160"/>
      <c r="AO191" s="160"/>
      <c r="AP191" s="160"/>
      <c r="AQ191" s="160"/>
      <c r="AR191" s="160"/>
      <c r="AS191" s="160"/>
      <c r="AT191" s="160"/>
    </row>
    <row r="192" spans="1:46" x14ac:dyDescent="0.25">
      <c r="A192" s="160"/>
      <c r="B192" s="160"/>
      <c r="C192" s="160"/>
      <c r="D192" s="160"/>
      <c r="E192" s="160"/>
      <c r="F192" s="160"/>
      <c r="G192" s="160"/>
      <c r="H192" s="160"/>
      <c r="I192" s="160"/>
      <c r="J192" s="160"/>
      <c r="K192" s="160"/>
      <c r="L192" s="160"/>
      <c r="M192" s="160"/>
      <c r="N192" s="160"/>
      <c r="O192" s="160"/>
      <c r="P192" s="160"/>
      <c r="Q192" s="160"/>
      <c r="R192" s="160"/>
      <c r="S192" s="160"/>
      <c r="T192" s="160"/>
      <c r="U192" s="160"/>
      <c r="V192" s="160"/>
      <c r="W192" s="160"/>
      <c r="X192" s="160"/>
      <c r="Y192" s="160"/>
      <c r="Z192" s="160"/>
      <c r="AA192" s="160"/>
      <c r="AB192" s="160"/>
      <c r="AC192" s="160"/>
      <c r="AD192" s="160"/>
      <c r="AE192" s="160"/>
      <c r="AF192" s="160"/>
      <c r="AG192" s="160"/>
      <c r="AH192" s="160"/>
      <c r="AI192" s="160"/>
      <c r="AJ192" s="160"/>
      <c r="AK192" s="160"/>
      <c r="AL192" s="160"/>
      <c r="AM192" s="160"/>
      <c r="AN192" s="160"/>
      <c r="AO192" s="160"/>
      <c r="AP192" s="160"/>
      <c r="AQ192" s="160"/>
      <c r="AR192" s="160"/>
      <c r="AS192" s="160"/>
      <c r="AT192" s="160"/>
    </row>
    <row r="193" spans="1:46" x14ac:dyDescent="0.25">
      <c r="A193" s="160"/>
      <c r="B193" s="160"/>
      <c r="C193" s="160"/>
      <c r="D193" s="160"/>
      <c r="E193" s="160"/>
      <c r="F193" s="160"/>
      <c r="G193" s="160"/>
      <c r="H193" s="160"/>
      <c r="I193" s="160"/>
      <c r="J193" s="160"/>
      <c r="K193" s="160"/>
      <c r="L193" s="160"/>
      <c r="M193" s="160"/>
      <c r="N193" s="160"/>
      <c r="O193" s="160"/>
      <c r="P193" s="160"/>
      <c r="Q193" s="160"/>
      <c r="R193" s="160"/>
      <c r="S193" s="160"/>
      <c r="T193" s="160"/>
      <c r="U193" s="160"/>
      <c r="V193" s="160"/>
      <c r="W193" s="160"/>
      <c r="X193" s="160"/>
      <c r="Y193" s="160"/>
      <c r="Z193" s="160"/>
      <c r="AA193" s="160"/>
      <c r="AB193" s="160"/>
      <c r="AC193" s="160"/>
      <c r="AD193" s="160"/>
      <c r="AE193" s="160"/>
      <c r="AF193" s="160"/>
      <c r="AG193" s="160"/>
      <c r="AH193" s="160"/>
      <c r="AI193" s="160"/>
      <c r="AJ193" s="160"/>
      <c r="AK193" s="160"/>
      <c r="AL193" s="160"/>
      <c r="AM193" s="160"/>
      <c r="AN193" s="160"/>
      <c r="AO193" s="160"/>
      <c r="AP193" s="160"/>
      <c r="AQ193" s="160"/>
      <c r="AR193" s="160"/>
      <c r="AS193" s="160"/>
      <c r="AT193" s="160"/>
    </row>
    <row r="194" spans="1:46" x14ac:dyDescent="0.25">
      <c r="A194" s="160"/>
      <c r="B194" s="160"/>
      <c r="C194" s="160"/>
      <c r="D194" s="160"/>
      <c r="E194" s="160"/>
      <c r="F194" s="160"/>
      <c r="G194" s="160"/>
      <c r="H194" s="160"/>
      <c r="I194" s="160"/>
      <c r="J194" s="160"/>
      <c r="K194" s="160"/>
      <c r="L194" s="160"/>
      <c r="M194" s="160"/>
      <c r="N194" s="160"/>
      <c r="O194" s="160"/>
      <c r="P194" s="160"/>
      <c r="Q194" s="160"/>
      <c r="R194" s="160"/>
      <c r="S194" s="160"/>
      <c r="T194" s="160"/>
      <c r="U194" s="160"/>
      <c r="V194" s="160"/>
      <c r="W194" s="160"/>
      <c r="X194" s="160"/>
      <c r="Y194" s="160"/>
      <c r="Z194" s="160"/>
      <c r="AA194" s="160"/>
      <c r="AB194" s="160"/>
      <c r="AC194" s="160"/>
      <c r="AD194" s="160"/>
      <c r="AE194" s="160"/>
      <c r="AF194" s="160"/>
      <c r="AG194" s="160"/>
      <c r="AH194" s="160"/>
      <c r="AI194" s="160"/>
      <c r="AJ194" s="160"/>
      <c r="AK194" s="160"/>
      <c r="AL194" s="160"/>
      <c r="AM194" s="160"/>
      <c r="AN194" s="160"/>
      <c r="AO194" s="160"/>
      <c r="AP194" s="160"/>
      <c r="AQ194" s="160"/>
      <c r="AR194" s="160"/>
      <c r="AS194" s="160"/>
      <c r="AT194" s="160"/>
    </row>
    <row r="195" spans="1:46" x14ac:dyDescent="0.25">
      <c r="A195" s="160"/>
      <c r="B195" s="160"/>
      <c r="C195" s="160"/>
      <c r="D195" s="160"/>
      <c r="E195" s="160"/>
      <c r="F195" s="160"/>
      <c r="G195" s="160"/>
      <c r="H195" s="160"/>
      <c r="I195" s="160"/>
      <c r="J195" s="160"/>
      <c r="K195" s="160"/>
      <c r="L195" s="160"/>
      <c r="M195" s="160"/>
      <c r="N195" s="160"/>
      <c r="O195" s="160"/>
      <c r="P195" s="160"/>
      <c r="Q195" s="160"/>
      <c r="R195" s="160"/>
      <c r="S195" s="160"/>
      <c r="T195" s="160"/>
      <c r="U195" s="160"/>
      <c r="V195" s="160"/>
      <c r="W195" s="160"/>
      <c r="X195" s="160"/>
      <c r="Y195" s="160"/>
      <c r="Z195" s="160"/>
      <c r="AA195" s="160"/>
      <c r="AB195" s="160"/>
      <c r="AC195" s="160"/>
      <c r="AD195" s="160"/>
      <c r="AE195" s="160"/>
      <c r="AF195" s="160"/>
      <c r="AG195" s="160"/>
      <c r="AH195" s="160"/>
      <c r="AI195" s="160"/>
      <c r="AJ195" s="160"/>
      <c r="AK195" s="160"/>
      <c r="AL195" s="160"/>
      <c r="AM195" s="160"/>
      <c r="AN195" s="160"/>
      <c r="AO195" s="160"/>
      <c r="AP195" s="160"/>
      <c r="AQ195" s="160"/>
      <c r="AR195" s="160"/>
      <c r="AS195" s="160"/>
      <c r="AT195" s="160"/>
    </row>
    <row r="196" spans="1:46" x14ac:dyDescent="0.25">
      <c r="A196" s="160"/>
      <c r="B196" s="160"/>
      <c r="C196" s="160"/>
      <c r="D196" s="160"/>
      <c r="E196" s="160"/>
      <c r="F196" s="160"/>
      <c r="G196" s="160"/>
      <c r="H196" s="160"/>
      <c r="I196" s="160"/>
      <c r="J196" s="160"/>
      <c r="K196" s="160"/>
      <c r="L196" s="160"/>
      <c r="M196" s="160"/>
      <c r="N196" s="160"/>
      <c r="O196" s="160"/>
      <c r="P196" s="160"/>
      <c r="Q196" s="160"/>
      <c r="R196" s="160"/>
      <c r="S196" s="160"/>
      <c r="T196" s="160"/>
      <c r="U196" s="160"/>
      <c r="V196" s="160"/>
      <c r="W196" s="160"/>
      <c r="X196" s="160"/>
      <c r="Y196" s="160"/>
      <c r="Z196" s="160"/>
      <c r="AA196" s="160"/>
      <c r="AB196" s="160"/>
      <c r="AC196" s="160"/>
      <c r="AD196" s="160"/>
      <c r="AE196" s="160"/>
      <c r="AF196" s="160"/>
      <c r="AG196" s="160"/>
      <c r="AH196" s="160"/>
      <c r="AI196" s="160"/>
      <c r="AJ196" s="160"/>
      <c r="AK196" s="160"/>
      <c r="AL196" s="160"/>
      <c r="AM196" s="160"/>
      <c r="AN196" s="160"/>
      <c r="AO196" s="160"/>
      <c r="AP196" s="160"/>
      <c r="AQ196" s="160"/>
      <c r="AR196" s="160"/>
      <c r="AS196" s="160"/>
      <c r="AT196" s="160"/>
    </row>
    <row r="197" spans="1:46" x14ac:dyDescent="0.25">
      <c r="A197" s="160"/>
      <c r="B197" s="160"/>
      <c r="C197" s="160"/>
      <c r="D197" s="160"/>
      <c r="E197" s="160"/>
      <c r="F197" s="160"/>
      <c r="G197" s="160"/>
      <c r="H197" s="160"/>
      <c r="I197" s="160"/>
      <c r="J197" s="160"/>
      <c r="K197" s="160"/>
      <c r="L197" s="160"/>
      <c r="M197" s="160"/>
      <c r="N197" s="160"/>
      <c r="O197" s="160"/>
      <c r="P197" s="160"/>
      <c r="Q197" s="160"/>
      <c r="R197" s="160"/>
      <c r="S197" s="160"/>
      <c r="T197" s="160"/>
      <c r="U197" s="160"/>
      <c r="V197" s="160"/>
      <c r="W197" s="160"/>
      <c r="X197" s="160"/>
      <c r="Y197" s="160"/>
      <c r="Z197" s="160"/>
      <c r="AA197" s="160"/>
      <c r="AB197" s="160"/>
      <c r="AC197" s="160"/>
      <c r="AD197" s="160"/>
      <c r="AE197" s="160"/>
      <c r="AF197" s="160"/>
      <c r="AG197" s="160"/>
      <c r="AH197" s="160"/>
      <c r="AI197" s="160"/>
      <c r="AJ197" s="160"/>
      <c r="AK197" s="160"/>
      <c r="AL197" s="160"/>
      <c r="AM197" s="160"/>
      <c r="AN197" s="160"/>
      <c r="AO197" s="160"/>
      <c r="AP197" s="160"/>
      <c r="AQ197" s="160"/>
      <c r="AR197" s="160"/>
      <c r="AS197" s="160"/>
      <c r="AT197" s="160"/>
    </row>
    <row r="198" spans="1:46" x14ac:dyDescent="0.25">
      <c r="A198" s="160"/>
      <c r="B198" s="160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160"/>
      <c r="X198" s="160"/>
      <c r="Y198" s="160"/>
      <c r="Z198" s="160"/>
      <c r="AA198" s="160"/>
      <c r="AB198" s="160"/>
      <c r="AC198" s="160"/>
      <c r="AD198" s="160"/>
      <c r="AE198" s="160"/>
      <c r="AF198" s="160"/>
      <c r="AG198" s="160"/>
      <c r="AH198" s="160"/>
      <c r="AI198" s="160"/>
      <c r="AJ198" s="160"/>
      <c r="AK198" s="160"/>
      <c r="AL198" s="160"/>
      <c r="AM198" s="160"/>
      <c r="AN198" s="160"/>
      <c r="AO198" s="160"/>
      <c r="AP198" s="160"/>
      <c r="AQ198" s="160"/>
      <c r="AR198" s="160"/>
      <c r="AS198" s="160"/>
      <c r="AT198" s="160"/>
    </row>
    <row r="199" spans="1:46" x14ac:dyDescent="0.25">
      <c r="A199" s="160"/>
      <c r="B199" s="160"/>
      <c r="C199" s="160"/>
      <c r="D199" s="160"/>
      <c r="E199" s="160"/>
      <c r="F199" s="160"/>
      <c r="G199" s="160"/>
      <c r="H199" s="160"/>
      <c r="I199" s="160"/>
      <c r="J199" s="160"/>
      <c r="K199" s="160"/>
      <c r="L199" s="160"/>
      <c r="M199" s="160"/>
      <c r="N199" s="160"/>
      <c r="O199" s="160"/>
      <c r="P199" s="160"/>
      <c r="Q199" s="160"/>
      <c r="R199" s="160"/>
      <c r="S199" s="160"/>
      <c r="T199" s="160"/>
      <c r="U199" s="160"/>
      <c r="V199" s="160"/>
      <c r="W199" s="160"/>
      <c r="X199" s="160"/>
      <c r="Y199" s="160"/>
      <c r="Z199" s="160"/>
      <c r="AA199" s="160"/>
      <c r="AB199" s="160"/>
      <c r="AC199" s="160"/>
      <c r="AD199" s="160"/>
      <c r="AE199" s="160"/>
      <c r="AF199" s="160"/>
      <c r="AG199" s="160"/>
      <c r="AH199" s="160"/>
      <c r="AI199" s="160"/>
      <c r="AJ199" s="160"/>
      <c r="AK199" s="160"/>
      <c r="AL199" s="160"/>
      <c r="AM199" s="160"/>
      <c r="AN199" s="160"/>
      <c r="AO199" s="160"/>
      <c r="AP199" s="160"/>
      <c r="AQ199" s="160"/>
      <c r="AR199" s="160"/>
      <c r="AS199" s="160"/>
      <c r="AT199" s="160"/>
    </row>
    <row r="200" spans="1:46" x14ac:dyDescent="0.25">
      <c r="A200" s="160"/>
      <c r="B200" s="160"/>
      <c r="C200" s="160"/>
      <c r="D200" s="160"/>
      <c r="E200" s="160"/>
      <c r="F200" s="160"/>
      <c r="G200" s="160"/>
      <c r="H200" s="160"/>
      <c r="I200" s="160"/>
      <c r="J200" s="160"/>
      <c r="K200" s="160"/>
      <c r="L200" s="160"/>
      <c r="M200" s="160"/>
      <c r="N200" s="160"/>
      <c r="O200" s="160"/>
      <c r="P200" s="160"/>
      <c r="Q200" s="160"/>
      <c r="R200" s="160"/>
      <c r="S200" s="160"/>
      <c r="T200" s="160"/>
      <c r="U200" s="160"/>
      <c r="V200" s="160"/>
      <c r="W200" s="160"/>
      <c r="X200" s="160"/>
      <c r="Y200" s="160"/>
      <c r="Z200" s="160"/>
      <c r="AA200" s="160"/>
      <c r="AB200" s="160"/>
      <c r="AC200" s="160"/>
      <c r="AD200" s="160"/>
      <c r="AE200" s="160"/>
      <c r="AF200" s="160"/>
      <c r="AG200" s="160"/>
      <c r="AH200" s="160"/>
      <c r="AI200" s="160"/>
      <c r="AJ200" s="160"/>
      <c r="AK200" s="160"/>
      <c r="AL200" s="160"/>
      <c r="AM200" s="160"/>
      <c r="AN200" s="160"/>
      <c r="AO200" s="160"/>
      <c r="AP200" s="160"/>
      <c r="AQ200" s="160"/>
      <c r="AR200" s="160"/>
      <c r="AS200" s="160"/>
      <c r="AT200" s="160"/>
    </row>
    <row r="201" spans="1:46" x14ac:dyDescent="0.25">
      <c r="A201" s="160"/>
      <c r="B201" s="160"/>
      <c r="C201" s="160"/>
      <c r="D201" s="160"/>
      <c r="E201" s="160"/>
      <c r="F201" s="160"/>
      <c r="G201" s="160"/>
      <c r="H201" s="160"/>
      <c r="I201" s="160"/>
      <c r="J201" s="160"/>
      <c r="K201" s="160"/>
      <c r="L201" s="160"/>
      <c r="M201" s="160"/>
      <c r="N201" s="160"/>
      <c r="O201" s="160"/>
      <c r="P201" s="160"/>
      <c r="Q201" s="160"/>
      <c r="R201" s="160"/>
      <c r="S201" s="160"/>
      <c r="T201" s="160"/>
      <c r="U201" s="160"/>
      <c r="V201" s="160"/>
      <c r="W201" s="160"/>
      <c r="X201" s="160"/>
      <c r="Y201" s="160"/>
      <c r="Z201" s="160"/>
      <c r="AA201" s="160"/>
      <c r="AB201" s="160"/>
      <c r="AC201" s="160"/>
      <c r="AD201" s="160"/>
      <c r="AE201" s="160"/>
      <c r="AF201" s="160"/>
      <c r="AG201" s="160"/>
      <c r="AH201" s="160"/>
      <c r="AI201" s="160"/>
      <c r="AJ201" s="160"/>
      <c r="AK201" s="160"/>
      <c r="AL201" s="160"/>
      <c r="AM201" s="160"/>
      <c r="AN201" s="160"/>
      <c r="AO201" s="160"/>
      <c r="AP201" s="160"/>
      <c r="AQ201" s="160"/>
      <c r="AR201" s="160"/>
      <c r="AS201" s="160"/>
      <c r="AT201" s="160"/>
    </row>
    <row r="202" spans="1:46" x14ac:dyDescent="0.25">
      <c r="A202" s="160"/>
      <c r="B202" s="160"/>
      <c r="C202" s="160"/>
      <c r="D202" s="160"/>
      <c r="E202" s="160"/>
      <c r="F202" s="160"/>
      <c r="G202" s="160"/>
      <c r="H202" s="160"/>
      <c r="I202" s="160"/>
      <c r="J202" s="160"/>
      <c r="K202" s="160"/>
      <c r="L202" s="160"/>
      <c r="M202" s="160"/>
      <c r="N202" s="160"/>
      <c r="O202" s="160"/>
      <c r="P202" s="160"/>
      <c r="Q202" s="160"/>
      <c r="R202" s="160"/>
      <c r="S202" s="160"/>
      <c r="T202" s="160"/>
      <c r="U202" s="160"/>
      <c r="V202" s="160"/>
      <c r="W202" s="160"/>
      <c r="X202" s="160"/>
      <c r="Y202" s="160"/>
      <c r="Z202" s="160"/>
      <c r="AA202" s="160"/>
      <c r="AB202" s="160"/>
      <c r="AC202" s="160"/>
      <c r="AD202" s="160"/>
      <c r="AE202" s="160"/>
      <c r="AF202" s="160"/>
      <c r="AG202" s="160"/>
      <c r="AH202" s="160"/>
      <c r="AI202" s="160"/>
      <c r="AJ202" s="160"/>
      <c r="AK202" s="160"/>
      <c r="AL202" s="160"/>
      <c r="AM202" s="160"/>
      <c r="AN202" s="160"/>
      <c r="AO202" s="160"/>
      <c r="AP202" s="160"/>
      <c r="AQ202" s="160"/>
      <c r="AR202" s="160"/>
      <c r="AS202" s="160"/>
      <c r="AT202" s="160"/>
    </row>
    <row r="203" spans="1:46" x14ac:dyDescent="0.25">
      <c r="A203" s="160"/>
      <c r="B203" s="160"/>
      <c r="C203" s="160"/>
      <c r="D203" s="160"/>
      <c r="E203" s="160"/>
      <c r="F203" s="160"/>
      <c r="G203" s="160"/>
      <c r="H203" s="160"/>
      <c r="I203" s="160"/>
      <c r="J203" s="160"/>
      <c r="K203" s="160"/>
      <c r="L203" s="160"/>
      <c r="M203" s="160"/>
      <c r="N203" s="160"/>
      <c r="O203" s="160"/>
      <c r="P203" s="160"/>
      <c r="Q203" s="160"/>
      <c r="R203" s="160"/>
      <c r="S203" s="160"/>
      <c r="T203" s="160"/>
      <c r="U203" s="160"/>
      <c r="V203" s="160"/>
      <c r="W203" s="160"/>
      <c r="X203" s="160"/>
      <c r="Y203" s="160"/>
      <c r="Z203" s="160"/>
      <c r="AA203" s="160"/>
      <c r="AB203" s="160"/>
      <c r="AC203" s="160"/>
      <c r="AD203" s="160"/>
      <c r="AE203" s="160"/>
      <c r="AF203" s="160"/>
      <c r="AG203" s="160"/>
      <c r="AH203" s="160"/>
      <c r="AI203" s="160"/>
      <c r="AJ203" s="160"/>
      <c r="AK203" s="160"/>
      <c r="AL203" s="160"/>
      <c r="AM203" s="160"/>
      <c r="AN203" s="160"/>
      <c r="AO203" s="160"/>
      <c r="AP203" s="160"/>
      <c r="AQ203" s="160"/>
      <c r="AR203" s="160"/>
      <c r="AS203" s="160"/>
      <c r="AT203" s="160"/>
    </row>
    <row r="204" spans="1:46" x14ac:dyDescent="0.25">
      <c r="A204" s="160"/>
      <c r="B204" s="160"/>
      <c r="C204" s="160"/>
      <c r="D204" s="160"/>
      <c r="E204" s="160"/>
      <c r="F204" s="160"/>
      <c r="G204" s="160"/>
      <c r="H204" s="160"/>
      <c r="I204" s="160"/>
      <c r="J204" s="160"/>
      <c r="K204" s="160"/>
      <c r="L204" s="160"/>
      <c r="M204" s="160"/>
      <c r="N204" s="160"/>
      <c r="O204" s="160"/>
      <c r="P204" s="160"/>
      <c r="Q204" s="160"/>
      <c r="R204" s="160"/>
      <c r="S204" s="160"/>
      <c r="T204" s="160"/>
      <c r="U204" s="160"/>
      <c r="V204" s="160"/>
      <c r="W204" s="160"/>
      <c r="X204" s="160"/>
      <c r="Y204" s="160"/>
      <c r="Z204" s="160"/>
      <c r="AA204" s="160"/>
      <c r="AB204" s="160"/>
      <c r="AC204" s="160"/>
      <c r="AD204" s="160"/>
      <c r="AE204" s="160"/>
      <c r="AF204" s="160"/>
      <c r="AG204" s="160"/>
      <c r="AH204" s="160"/>
      <c r="AI204" s="160"/>
      <c r="AJ204" s="160"/>
      <c r="AK204" s="160"/>
      <c r="AL204" s="160"/>
      <c r="AM204" s="160"/>
      <c r="AN204" s="160"/>
      <c r="AO204" s="160"/>
      <c r="AP204" s="160"/>
      <c r="AQ204" s="160"/>
      <c r="AR204" s="160"/>
      <c r="AS204" s="160"/>
      <c r="AT204" s="160"/>
    </row>
    <row r="205" spans="1:46" x14ac:dyDescent="0.25">
      <c r="A205" s="160"/>
      <c r="B205" s="160"/>
      <c r="C205" s="160"/>
      <c r="D205" s="160"/>
      <c r="E205" s="160"/>
      <c r="F205" s="160"/>
      <c r="G205" s="160"/>
      <c r="H205" s="160"/>
      <c r="I205" s="160"/>
      <c r="J205" s="160"/>
      <c r="K205" s="160"/>
      <c r="L205" s="160"/>
      <c r="M205" s="160"/>
      <c r="N205" s="160"/>
      <c r="O205" s="160"/>
      <c r="P205" s="160"/>
      <c r="Q205" s="160"/>
      <c r="R205" s="160"/>
      <c r="S205" s="160"/>
      <c r="T205" s="160"/>
      <c r="U205" s="160"/>
      <c r="V205" s="160"/>
      <c r="W205" s="160"/>
      <c r="X205" s="160"/>
      <c r="Y205" s="160"/>
      <c r="Z205" s="160"/>
      <c r="AA205" s="160"/>
      <c r="AB205" s="160"/>
      <c r="AC205" s="160"/>
      <c r="AD205" s="160"/>
      <c r="AE205" s="160"/>
      <c r="AF205" s="160"/>
      <c r="AG205" s="160"/>
      <c r="AH205" s="160"/>
      <c r="AI205" s="160"/>
      <c r="AJ205" s="160"/>
      <c r="AK205" s="160"/>
      <c r="AL205" s="160"/>
      <c r="AM205" s="160"/>
      <c r="AN205" s="160"/>
      <c r="AO205" s="160"/>
      <c r="AP205" s="160"/>
      <c r="AQ205" s="160"/>
      <c r="AR205" s="160"/>
      <c r="AS205" s="160"/>
      <c r="AT205" s="160"/>
    </row>
    <row r="206" spans="1:46" x14ac:dyDescent="0.25">
      <c r="A206" s="160"/>
      <c r="B206" s="160"/>
      <c r="C206" s="160"/>
      <c r="D206" s="160"/>
      <c r="E206" s="160"/>
      <c r="F206" s="160"/>
      <c r="G206" s="160"/>
      <c r="H206" s="160"/>
      <c r="I206" s="160"/>
      <c r="J206" s="160"/>
      <c r="K206" s="160"/>
      <c r="L206" s="160"/>
      <c r="M206" s="160"/>
      <c r="N206" s="160"/>
      <c r="O206" s="160"/>
      <c r="P206" s="160"/>
      <c r="Q206" s="160"/>
      <c r="R206" s="160"/>
      <c r="S206" s="160"/>
      <c r="T206" s="160"/>
      <c r="U206" s="160"/>
      <c r="V206" s="160"/>
      <c r="W206" s="160"/>
      <c r="X206" s="160"/>
      <c r="Y206" s="160"/>
      <c r="Z206" s="160"/>
      <c r="AA206" s="160"/>
      <c r="AB206" s="160"/>
      <c r="AC206" s="160"/>
      <c r="AD206" s="160"/>
      <c r="AE206" s="160"/>
      <c r="AF206" s="160"/>
      <c r="AG206" s="160"/>
      <c r="AH206" s="160"/>
      <c r="AI206" s="160"/>
      <c r="AJ206" s="160"/>
      <c r="AK206" s="160"/>
      <c r="AL206" s="160"/>
      <c r="AM206" s="160"/>
      <c r="AN206" s="160"/>
      <c r="AO206" s="160"/>
      <c r="AP206" s="160"/>
      <c r="AQ206" s="160"/>
      <c r="AR206" s="160"/>
      <c r="AS206" s="160"/>
      <c r="AT206" s="160"/>
    </row>
    <row r="207" spans="1:46" x14ac:dyDescent="0.25">
      <c r="A207" s="160"/>
      <c r="B207" s="160"/>
      <c r="C207" s="160"/>
      <c r="D207" s="160"/>
      <c r="E207" s="160"/>
      <c r="F207" s="160"/>
      <c r="G207" s="160"/>
      <c r="H207" s="160"/>
      <c r="I207" s="160"/>
      <c r="J207" s="160"/>
      <c r="K207" s="160"/>
      <c r="L207" s="160"/>
      <c r="M207" s="160"/>
      <c r="N207" s="160"/>
      <c r="O207" s="160"/>
      <c r="P207" s="160"/>
      <c r="Q207" s="160"/>
      <c r="R207" s="160"/>
      <c r="S207" s="160"/>
      <c r="T207" s="160"/>
      <c r="U207" s="160"/>
      <c r="V207" s="160"/>
      <c r="W207" s="160"/>
      <c r="X207" s="160"/>
      <c r="Y207" s="160"/>
      <c r="Z207" s="160"/>
      <c r="AA207" s="160"/>
      <c r="AB207" s="160"/>
      <c r="AC207" s="160"/>
      <c r="AD207" s="160"/>
      <c r="AE207" s="160"/>
      <c r="AF207" s="160"/>
      <c r="AG207" s="160"/>
      <c r="AH207" s="160"/>
      <c r="AI207" s="160"/>
      <c r="AJ207" s="160"/>
      <c r="AK207" s="160"/>
      <c r="AL207" s="160"/>
      <c r="AM207" s="160"/>
      <c r="AN207" s="160"/>
      <c r="AO207" s="160"/>
      <c r="AP207" s="160"/>
      <c r="AQ207" s="160"/>
      <c r="AR207" s="160"/>
      <c r="AS207" s="160"/>
      <c r="AT207" s="160"/>
    </row>
    <row r="208" spans="1:46" x14ac:dyDescent="0.25">
      <c r="A208" s="160"/>
      <c r="B208" s="160"/>
      <c r="C208" s="160"/>
      <c r="D208" s="160"/>
      <c r="E208" s="160"/>
      <c r="F208" s="160"/>
      <c r="G208" s="160"/>
      <c r="H208" s="160"/>
      <c r="I208" s="160"/>
      <c r="J208" s="160"/>
      <c r="K208" s="160"/>
      <c r="L208" s="160"/>
      <c r="M208" s="160"/>
      <c r="N208" s="160"/>
      <c r="O208" s="160"/>
      <c r="P208" s="160"/>
      <c r="Q208" s="160"/>
      <c r="R208" s="160"/>
      <c r="S208" s="160"/>
      <c r="T208" s="160"/>
      <c r="U208" s="160"/>
      <c r="V208" s="160"/>
      <c r="W208" s="160"/>
      <c r="X208" s="160"/>
      <c r="Y208" s="160"/>
      <c r="Z208" s="160"/>
      <c r="AA208" s="160"/>
      <c r="AB208" s="160"/>
      <c r="AC208" s="160"/>
      <c r="AD208" s="160"/>
      <c r="AE208" s="160"/>
      <c r="AF208" s="160"/>
      <c r="AG208" s="160"/>
      <c r="AH208" s="160"/>
      <c r="AI208" s="160"/>
      <c r="AJ208" s="160"/>
      <c r="AK208" s="160"/>
      <c r="AL208" s="160"/>
      <c r="AM208" s="160"/>
      <c r="AN208" s="160"/>
      <c r="AO208" s="160"/>
      <c r="AP208" s="160"/>
      <c r="AQ208" s="160"/>
      <c r="AR208" s="160"/>
      <c r="AS208" s="160"/>
      <c r="AT208" s="160"/>
    </row>
    <row r="209" spans="1:46" x14ac:dyDescent="0.25">
      <c r="A209" s="160"/>
      <c r="B209" s="160"/>
      <c r="C209" s="160"/>
      <c r="D209" s="160"/>
      <c r="E209" s="160"/>
      <c r="F209" s="160"/>
      <c r="G209" s="160"/>
      <c r="H209" s="160"/>
      <c r="I209" s="160"/>
      <c r="J209" s="160"/>
      <c r="K209" s="160"/>
      <c r="L209" s="160"/>
      <c r="M209" s="160"/>
      <c r="N209" s="160"/>
      <c r="O209" s="160"/>
      <c r="P209" s="160"/>
      <c r="Q209" s="160"/>
      <c r="R209" s="160"/>
      <c r="S209" s="160"/>
      <c r="T209" s="160"/>
      <c r="U209" s="160"/>
      <c r="V209" s="160"/>
      <c r="W209" s="160"/>
      <c r="X209" s="160"/>
      <c r="Y209" s="160"/>
      <c r="Z209" s="160"/>
      <c r="AA209" s="160"/>
      <c r="AB209" s="160"/>
      <c r="AC209" s="160"/>
      <c r="AD209" s="160"/>
      <c r="AE209" s="160"/>
      <c r="AF209" s="160"/>
      <c r="AG209" s="160"/>
      <c r="AH209" s="160"/>
      <c r="AI209" s="160"/>
      <c r="AJ209" s="160"/>
      <c r="AK209" s="160"/>
      <c r="AL209" s="160"/>
      <c r="AM209" s="160"/>
      <c r="AN209" s="160"/>
      <c r="AO209" s="160"/>
      <c r="AP209" s="160"/>
      <c r="AQ209" s="160"/>
      <c r="AR209" s="160"/>
      <c r="AS209" s="160"/>
      <c r="AT209" s="160"/>
    </row>
    <row r="210" spans="1:46" x14ac:dyDescent="0.25">
      <c r="A210" s="160"/>
      <c r="B210" s="160"/>
      <c r="C210" s="160"/>
      <c r="D210" s="160"/>
      <c r="E210" s="160"/>
      <c r="F210" s="160"/>
      <c r="G210" s="160"/>
      <c r="H210" s="160"/>
      <c r="I210" s="160"/>
      <c r="J210" s="160"/>
      <c r="K210" s="160"/>
      <c r="L210" s="160"/>
      <c r="M210" s="160"/>
      <c r="N210" s="160"/>
      <c r="O210" s="160"/>
      <c r="P210" s="160"/>
      <c r="Q210" s="160"/>
      <c r="R210" s="160"/>
      <c r="S210" s="160"/>
      <c r="T210" s="160"/>
      <c r="U210" s="160"/>
      <c r="V210" s="160"/>
      <c r="W210" s="160"/>
      <c r="X210" s="160"/>
      <c r="Y210" s="160"/>
      <c r="Z210" s="160"/>
      <c r="AA210" s="160"/>
      <c r="AB210" s="160"/>
      <c r="AC210" s="160"/>
      <c r="AD210" s="160"/>
      <c r="AE210" s="160"/>
      <c r="AF210" s="160"/>
      <c r="AG210" s="160"/>
      <c r="AH210" s="160"/>
      <c r="AI210" s="160"/>
      <c r="AJ210" s="160"/>
      <c r="AK210" s="160"/>
      <c r="AL210" s="160"/>
      <c r="AM210" s="160"/>
      <c r="AN210" s="160"/>
      <c r="AO210" s="160"/>
      <c r="AP210" s="160"/>
      <c r="AQ210" s="160"/>
      <c r="AR210" s="160"/>
      <c r="AS210" s="160"/>
      <c r="AT210" s="160"/>
    </row>
    <row r="211" spans="1:46" x14ac:dyDescent="0.25">
      <c r="A211" s="160"/>
      <c r="B211" s="160"/>
      <c r="C211" s="160"/>
      <c r="D211" s="160"/>
      <c r="E211" s="160"/>
      <c r="F211" s="160"/>
      <c r="G211" s="160"/>
      <c r="H211" s="160"/>
      <c r="I211" s="160"/>
      <c r="J211" s="160"/>
      <c r="K211" s="160"/>
      <c r="L211" s="160"/>
      <c r="M211" s="160"/>
      <c r="N211" s="160"/>
      <c r="O211" s="160"/>
      <c r="P211" s="160"/>
      <c r="Q211" s="160"/>
      <c r="R211" s="160"/>
      <c r="S211" s="160"/>
      <c r="T211" s="160"/>
      <c r="U211" s="160"/>
      <c r="V211" s="160"/>
      <c r="W211" s="160"/>
      <c r="X211" s="160"/>
      <c r="Y211" s="160"/>
      <c r="Z211" s="160"/>
      <c r="AA211" s="160"/>
      <c r="AB211" s="160"/>
      <c r="AC211" s="160"/>
      <c r="AD211" s="160"/>
      <c r="AE211" s="160"/>
      <c r="AF211" s="160"/>
      <c r="AG211" s="160"/>
      <c r="AH211" s="160"/>
      <c r="AI211" s="160"/>
      <c r="AJ211" s="160"/>
      <c r="AK211" s="160"/>
      <c r="AL211" s="160"/>
      <c r="AM211" s="160"/>
      <c r="AN211" s="160"/>
      <c r="AO211" s="160"/>
      <c r="AP211" s="160"/>
      <c r="AQ211" s="160"/>
      <c r="AR211" s="160"/>
      <c r="AS211" s="160"/>
      <c r="AT211" s="160"/>
    </row>
    <row r="212" spans="1:46" x14ac:dyDescent="0.25">
      <c r="A212" s="160"/>
      <c r="B212" s="160"/>
      <c r="C212" s="160"/>
      <c r="D212" s="160"/>
      <c r="E212" s="160"/>
      <c r="F212" s="160"/>
      <c r="G212" s="160"/>
      <c r="H212" s="160"/>
      <c r="I212" s="160"/>
      <c r="J212" s="160"/>
      <c r="K212" s="160"/>
      <c r="L212" s="160"/>
      <c r="M212" s="160"/>
      <c r="N212" s="160"/>
      <c r="O212" s="160"/>
      <c r="P212" s="160"/>
      <c r="Q212" s="160"/>
      <c r="R212" s="160"/>
      <c r="S212" s="160"/>
      <c r="T212" s="160"/>
      <c r="U212" s="160"/>
      <c r="V212" s="160"/>
      <c r="W212" s="160"/>
      <c r="X212" s="160"/>
      <c r="Y212" s="160"/>
      <c r="Z212" s="160"/>
      <c r="AA212" s="160"/>
      <c r="AB212" s="160"/>
      <c r="AC212" s="160"/>
      <c r="AD212" s="160"/>
      <c r="AE212" s="160"/>
      <c r="AF212" s="160"/>
      <c r="AG212" s="160"/>
      <c r="AH212" s="160"/>
      <c r="AI212" s="160"/>
      <c r="AJ212" s="160"/>
      <c r="AK212" s="160"/>
      <c r="AL212" s="160"/>
      <c r="AM212" s="160"/>
      <c r="AN212" s="160"/>
      <c r="AO212" s="160"/>
      <c r="AP212" s="160"/>
      <c r="AQ212" s="160"/>
      <c r="AR212" s="160"/>
      <c r="AS212" s="160"/>
      <c r="AT212" s="160"/>
    </row>
    <row r="213" spans="1:46" x14ac:dyDescent="0.25">
      <c r="A213" s="160"/>
      <c r="B213" s="160"/>
      <c r="C213" s="160"/>
      <c r="D213" s="160"/>
      <c r="E213" s="160"/>
      <c r="F213" s="160"/>
      <c r="G213" s="160"/>
      <c r="H213" s="160"/>
      <c r="I213" s="160"/>
      <c r="J213" s="160"/>
      <c r="K213" s="160"/>
      <c r="L213" s="160"/>
      <c r="M213" s="160"/>
      <c r="N213" s="160"/>
      <c r="O213" s="160"/>
      <c r="P213" s="160"/>
      <c r="Q213" s="160"/>
      <c r="R213" s="160"/>
      <c r="S213" s="160"/>
      <c r="T213" s="160"/>
      <c r="U213" s="160"/>
      <c r="V213" s="160"/>
      <c r="W213" s="160"/>
      <c r="X213" s="160"/>
      <c r="Y213" s="160"/>
      <c r="Z213" s="160"/>
      <c r="AA213" s="160"/>
      <c r="AB213" s="160"/>
      <c r="AC213" s="160"/>
      <c r="AD213" s="160"/>
      <c r="AE213" s="160"/>
      <c r="AF213" s="160"/>
      <c r="AG213" s="160"/>
      <c r="AH213" s="160"/>
      <c r="AI213" s="160"/>
      <c r="AJ213" s="160"/>
      <c r="AK213" s="160"/>
      <c r="AL213" s="160"/>
      <c r="AM213" s="160"/>
      <c r="AN213" s="160"/>
      <c r="AO213" s="160"/>
      <c r="AP213" s="160"/>
      <c r="AQ213" s="160"/>
      <c r="AR213" s="160"/>
      <c r="AS213" s="160"/>
      <c r="AT213" s="160"/>
    </row>
    <row r="214" spans="1:46" x14ac:dyDescent="0.25">
      <c r="A214" s="160"/>
      <c r="B214" s="160"/>
      <c r="C214" s="160"/>
      <c r="D214" s="160"/>
      <c r="E214" s="160"/>
      <c r="F214" s="160"/>
      <c r="G214" s="160"/>
      <c r="H214" s="160"/>
      <c r="I214" s="160"/>
      <c r="J214" s="160"/>
      <c r="K214" s="160"/>
      <c r="L214" s="160"/>
      <c r="M214" s="160"/>
      <c r="N214" s="160"/>
      <c r="O214" s="160"/>
      <c r="P214" s="160"/>
      <c r="Q214" s="160"/>
      <c r="R214" s="160"/>
      <c r="S214" s="160"/>
      <c r="T214" s="160"/>
      <c r="U214" s="160"/>
      <c r="V214" s="160"/>
      <c r="W214" s="160"/>
      <c r="X214" s="160"/>
      <c r="Y214" s="160"/>
      <c r="Z214" s="160"/>
      <c r="AA214" s="160"/>
      <c r="AB214" s="160"/>
      <c r="AC214" s="160"/>
      <c r="AD214" s="160"/>
      <c r="AE214" s="160"/>
      <c r="AF214" s="160"/>
      <c r="AG214" s="160"/>
      <c r="AH214" s="160"/>
      <c r="AI214" s="160"/>
      <c r="AJ214" s="160"/>
      <c r="AK214" s="160"/>
      <c r="AL214" s="160"/>
      <c r="AM214" s="160"/>
      <c r="AN214" s="160"/>
      <c r="AO214" s="160"/>
      <c r="AP214" s="160"/>
      <c r="AQ214" s="160"/>
      <c r="AR214" s="160"/>
      <c r="AS214" s="160"/>
      <c r="AT214" s="160"/>
    </row>
    <row r="215" spans="1:46" x14ac:dyDescent="0.25">
      <c r="A215" s="160"/>
      <c r="B215" s="160"/>
      <c r="C215" s="160"/>
      <c r="D215" s="160"/>
      <c r="E215" s="160"/>
      <c r="F215" s="160"/>
      <c r="G215" s="160"/>
      <c r="H215" s="160"/>
      <c r="I215" s="160"/>
      <c r="J215" s="160"/>
      <c r="K215" s="160"/>
      <c r="L215" s="160"/>
      <c r="M215" s="160"/>
      <c r="N215" s="160"/>
      <c r="O215" s="160"/>
      <c r="P215" s="160"/>
      <c r="Q215" s="160"/>
      <c r="R215" s="160"/>
      <c r="S215" s="160"/>
      <c r="T215" s="160"/>
      <c r="U215" s="160"/>
      <c r="V215" s="160"/>
      <c r="W215" s="160"/>
      <c r="X215" s="160"/>
      <c r="Y215" s="160"/>
      <c r="Z215" s="160"/>
      <c r="AA215" s="160"/>
      <c r="AB215" s="160"/>
      <c r="AC215" s="160"/>
      <c r="AD215" s="160"/>
      <c r="AE215" s="160"/>
      <c r="AF215" s="160"/>
      <c r="AG215" s="160"/>
      <c r="AH215" s="160"/>
      <c r="AI215" s="160"/>
      <c r="AJ215" s="160"/>
      <c r="AK215" s="160"/>
      <c r="AL215" s="160"/>
      <c r="AM215" s="160"/>
      <c r="AN215" s="160"/>
      <c r="AO215" s="160"/>
      <c r="AP215" s="160"/>
      <c r="AQ215" s="160"/>
      <c r="AR215" s="160"/>
      <c r="AS215" s="160"/>
      <c r="AT215" s="160"/>
    </row>
    <row r="216" spans="1:46" x14ac:dyDescent="0.25">
      <c r="A216" s="160"/>
      <c r="B216" s="160"/>
      <c r="C216" s="160"/>
      <c r="D216" s="160"/>
      <c r="E216" s="160"/>
      <c r="F216" s="160"/>
      <c r="G216" s="160"/>
      <c r="H216" s="160"/>
      <c r="I216" s="160"/>
      <c r="J216" s="160"/>
      <c r="K216" s="160"/>
      <c r="L216" s="160"/>
      <c r="M216" s="160"/>
      <c r="N216" s="160"/>
      <c r="O216" s="160"/>
      <c r="P216" s="160"/>
      <c r="Q216" s="160"/>
      <c r="R216" s="160"/>
      <c r="S216" s="160"/>
      <c r="T216" s="160"/>
      <c r="U216" s="160"/>
      <c r="V216" s="160"/>
      <c r="W216" s="160"/>
      <c r="X216" s="160"/>
      <c r="Y216" s="160"/>
      <c r="Z216" s="160"/>
      <c r="AA216" s="160"/>
      <c r="AB216" s="160"/>
      <c r="AC216" s="160"/>
      <c r="AD216" s="160"/>
      <c r="AE216" s="160"/>
      <c r="AF216" s="160"/>
      <c r="AG216" s="160"/>
      <c r="AH216" s="160"/>
      <c r="AI216" s="160"/>
      <c r="AJ216" s="160"/>
      <c r="AK216" s="160"/>
      <c r="AL216" s="160"/>
      <c r="AM216" s="160"/>
      <c r="AN216" s="160"/>
      <c r="AO216" s="160"/>
      <c r="AP216" s="160"/>
      <c r="AQ216" s="160"/>
      <c r="AR216" s="160"/>
      <c r="AS216" s="160"/>
      <c r="AT216" s="160"/>
    </row>
    <row r="217" spans="1:46" x14ac:dyDescent="0.25">
      <c r="A217" s="160"/>
      <c r="B217" s="160"/>
      <c r="C217" s="160"/>
      <c r="D217" s="160"/>
      <c r="E217" s="160"/>
      <c r="F217" s="160"/>
      <c r="G217" s="160"/>
      <c r="H217" s="160"/>
      <c r="I217" s="160"/>
      <c r="J217" s="160"/>
      <c r="K217" s="160"/>
      <c r="L217" s="160"/>
      <c r="M217" s="160"/>
      <c r="N217" s="160"/>
      <c r="O217" s="160"/>
      <c r="P217" s="160"/>
      <c r="Q217" s="160"/>
      <c r="R217" s="160"/>
      <c r="S217" s="160"/>
      <c r="T217" s="160"/>
      <c r="U217" s="160"/>
      <c r="V217" s="160"/>
      <c r="W217" s="160"/>
      <c r="X217" s="160"/>
      <c r="Y217" s="160"/>
      <c r="Z217" s="160"/>
      <c r="AA217" s="160"/>
      <c r="AB217" s="160"/>
      <c r="AC217" s="160"/>
      <c r="AD217" s="160"/>
      <c r="AE217" s="160"/>
      <c r="AF217" s="160"/>
      <c r="AG217" s="160"/>
      <c r="AH217" s="160"/>
      <c r="AI217" s="160"/>
      <c r="AJ217" s="160"/>
      <c r="AK217" s="160"/>
      <c r="AL217" s="160"/>
      <c r="AM217" s="160"/>
      <c r="AN217" s="160"/>
      <c r="AO217" s="160"/>
      <c r="AP217" s="160"/>
      <c r="AQ217" s="160"/>
      <c r="AR217" s="160"/>
      <c r="AS217" s="160"/>
      <c r="AT217" s="160"/>
    </row>
    <row r="218" spans="1:46" x14ac:dyDescent="0.25">
      <c r="A218" s="160"/>
      <c r="B218" s="160"/>
      <c r="C218" s="160"/>
      <c r="D218" s="160"/>
      <c r="E218" s="160"/>
      <c r="F218" s="160"/>
      <c r="G218" s="160"/>
      <c r="H218" s="160"/>
      <c r="I218" s="160"/>
      <c r="J218" s="160"/>
      <c r="K218" s="160"/>
      <c r="L218" s="160"/>
      <c r="M218" s="160"/>
      <c r="N218" s="160"/>
      <c r="O218" s="160"/>
      <c r="P218" s="160"/>
      <c r="Q218" s="160"/>
      <c r="R218" s="160"/>
      <c r="S218" s="160"/>
      <c r="T218" s="160"/>
      <c r="U218" s="160"/>
      <c r="V218" s="160"/>
      <c r="W218" s="160"/>
      <c r="X218" s="160"/>
      <c r="Y218" s="160"/>
      <c r="Z218" s="160"/>
      <c r="AA218" s="160"/>
      <c r="AB218" s="160"/>
      <c r="AC218" s="160"/>
      <c r="AD218" s="160"/>
      <c r="AE218" s="160"/>
      <c r="AF218" s="160"/>
      <c r="AG218" s="160"/>
      <c r="AH218" s="160"/>
      <c r="AI218" s="160"/>
      <c r="AJ218" s="160"/>
      <c r="AK218" s="160"/>
      <c r="AL218" s="160"/>
      <c r="AM218" s="160"/>
      <c r="AN218" s="160"/>
      <c r="AO218" s="160"/>
      <c r="AP218" s="160"/>
      <c r="AQ218" s="160"/>
      <c r="AR218" s="160"/>
      <c r="AS218" s="160"/>
      <c r="AT218" s="160"/>
    </row>
    <row r="219" spans="1:46" x14ac:dyDescent="0.25">
      <c r="A219" s="160"/>
      <c r="B219" s="160"/>
      <c r="C219" s="160"/>
      <c r="D219" s="160"/>
      <c r="E219" s="160"/>
      <c r="F219" s="160"/>
      <c r="G219" s="160"/>
      <c r="H219" s="160"/>
      <c r="I219" s="160"/>
      <c r="J219" s="160"/>
      <c r="K219" s="160"/>
      <c r="L219" s="160"/>
      <c r="M219" s="160"/>
      <c r="N219" s="160"/>
      <c r="O219" s="160"/>
      <c r="P219" s="160"/>
      <c r="Q219" s="160"/>
      <c r="R219" s="160"/>
      <c r="S219" s="160"/>
      <c r="T219" s="160"/>
      <c r="U219" s="160"/>
      <c r="V219" s="160"/>
      <c r="W219" s="160"/>
      <c r="X219" s="160"/>
      <c r="Y219" s="160"/>
      <c r="Z219" s="160"/>
      <c r="AA219" s="160"/>
      <c r="AB219" s="160"/>
      <c r="AC219" s="160"/>
      <c r="AD219" s="160"/>
      <c r="AE219" s="160"/>
      <c r="AF219" s="160"/>
      <c r="AG219" s="160"/>
      <c r="AH219" s="160"/>
      <c r="AI219" s="160"/>
      <c r="AJ219" s="160"/>
      <c r="AK219" s="160"/>
      <c r="AL219" s="160"/>
      <c r="AM219" s="160"/>
      <c r="AN219" s="160"/>
      <c r="AO219" s="160"/>
      <c r="AP219" s="160"/>
      <c r="AQ219" s="160"/>
      <c r="AR219" s="160"/>
      <c r="AS219" s="160"/>
      <c r="AT219" s="160"/>
    </row>
    <row r="220" spans="1:46" x14ac:dyDescent="0.25">
      <c r="A220" s="160"/>
      <c r="B220" s="160"/>
      <c r="C220" s="160"/>
      <c r="D220" s="160"/>
      <c r="E220" s="160"/>
      <c r="F220" s="160"/>
      <c r="G220" s="160"/>
      <c r="H220" s="160"/>
      <c r="I220" s="160"/>
      <c r="J220" s="160"/>
      <c r="K220" s="160"/>
      <c r="L220" s="160"/>
      <c r="M220" s="160"/>
      <c r="N220" s="160"/>
      <c r="O220" s="160"/>
      <c r="P220" s="160"/>
      <c r="Q220" s="160"/>
      <c r="R220" s="160"/>
      <c r="S220" s="160"/>
      <c r="T220" s="160"/>
      <c r="U220" s="160"/>
      <c r="V220" s="160"/>
      <c r="W220" s="160"/>
      <c r="X220" s="160"/>
      <c r="Y220" s="160"/>
      <c r="Z220" s="160"/>
      <c r="AA220" s="160"/>
      <c r="AB220" s="160"/>
      <c r="AC220" s="160"/>
      <c r="AD220" s="160"/>
      <c r="AE220" s="160"/>
      <c r="AF220" s="160"/>
      <c r="AG220" s="160"/>
      <c r="AH220" s="160"/>
      <c r="AI220" s="160"/>
      <c r="AJ220" s="160"/>
      <c r="AK220" s="160"/>
      <c r="AL220" s="160"/>
      <c r="AM220" s="160"/>
      <c r="AN220" s="160"/>
      <c r="AO220" s="160"/>
      <c r="AP220" s="160"/>
      <c r="AQ220" s="160"/>
      <c r="AR220" s="160"/>
      <c r="AS220" s="160"/>
      <c r="AT220" s="160"/>
    </row>
    <row r="221" spans="1:46" x14ac:dyDescent="0.25">
      <c r="A221" s="160"/>
      <c r="B221" s="160"/>
      <c r="C221" s="160"/>
      <c r="D221" s="160"/>
      <c r="E221" s="160"/>
      <c r="F221" s="160"/>
      <c r="G221" s="160"/>
      <c r="H221" s="160"/>
      <c r="I221" s="160"/>
      <c r="J221" s="160"/>
      <c r="K221" s="160"/>
      <c r="L221" s="160"/>
      <c r="M221" s="160"/>
      <c r="N221" s="160"/>
      <c r="O221" s="160"/>
      <c r="P221" s="160"/>
      <c r="Q221" s="160"/>
      <c r="R221" s="160"/>
      <c r="S221" s="160"/>
      <c r="T221" s="160"/>
      <c r="U221" s="160"/>
      <c r="V221" s="160"/>
      <c r="W221" s="160"/>
      <c r="X221" s="160"/>
      <c r="Y221" s="160"/>
      <c r="Z221" s="160"/>
      <c r="AA221" s="160"/>
      <c r="AB221" s="160"/>
      <c r="AC221" s="160"/>
      <c r="AD221" s="160"/>
      <c r="AE221" s="160"/>
      <c r="AF221" s="160"/>
      <c r="AG221" s="160"/>
      <c r="AH221" s="160"/>
      <c r="AI221" s="160"/>
      <c r="AJ221" s="160"/>
      <c r="AK221" s="160"/>
      <c r="AL221" s="160"/>
      <c r="AM221" s="160"/>
      <c r="AN221" s="160"/>
      <c r="AO221" s="160"/>
      <c r="AP221" s="160"/>
      <c r="AQ221" s="160"/>
      <c r="AR221" s="160"/>
      <c r="AS221" s="160"/>
      <c r="AT221" s="160"/>
    </row>
    <row r="222" spans="1:46" x14ac:dyDescent="0.25">
      <c r="A222" s="160"/>
      <c r="B222" s="160"/>
      <c r="C222" s="160"/>
      <c r="D222" s="160"/>
      <c r="E222" s="160"/>
      <c r="F222" s="160"/>
      <c r="G222" s="160"/>
      <c r="H222" s="160"/>
      <c r="I222" s="160"/>
      <c r="J222" s="160"/>
      <c r="K222" s="160"/>
      <c r="L222" s="160"/>
      <c r="M222" s="160"/>
      <c r="N222" s="160"/>
      <c r="O222" s="160"/>
      <c r="P222" s="160"/>
      <c r="Q222" s="160"/>
      <c r="R222" s="160"/>
      <c r="S222" s="160"/>
      <c r="T222" s="160"/>
      <c r="U222" s="160"/>
      <c r="V222" s="160"/>
      <c r="W222" s="160"/>
      <c r="X222" s="160"/>
      <c r="Y222" s="160"/>
      <c r="Z222" s="160"/>
      <c r="AA222" s="160"/>
      <c r="AB222" s="160"/>
      <c r="AC222" s="160"/>
      <c r="AD222" s="160"/>
      <c r="AE222" s="160"/>
      <c r="AF222" s="160"/>
      <c r="AG222" s="160"/>
      <c r="AH222" s="160"/>
      <c r="AI222" s="160"/>
      <c r="AJ222" s="160"/>
      <c r="AK222" s="160"/>
      <c r="AL222" s="160"/>
      <c r="AM222" s="160"/>
      <c r="AN222" s="160"/>
      <c r="AO222" s="160"/>
      <c r="AP222" s="160"/>
      <c r="AQ222" s="160"/>
      <c r="AR222" s="160"/>
      <c r="AS222" s="160"/>
      <c r="AT222" s="160"/>
    </row>
    <row r="223" spans="1:46" x14ac:dyDescent="0.25">
      <c r="A223" s="160"/>
      <c r="B223" s="160"/>
      <c r="C223" s="160"/>
      <c r="D223" s="160"/>
      <c r="E223" s="160"/>
      <c r="F223" s="160"/>
      <c r="G223" s="160"/>
      <c r="H223" s="160"/>
      <c r="I223" s="160"/>
      <c r="J223" s="160"/>
      <c r="K223" s="160"/>
      <c r="L223" s="160"/>
      <c r="M223" s="160"/>
      <c r="N223" s="160"/>
      <c r="O223" s="160"/>
      <c r="P223" s="160"/>
      <c r="Q223" s="160"/>
      <c r="R223" s="160"/>
      <c r="S223" s="160"/>
      <c r="T223" s="160"/>
      <c r="U223" s="160"/>
      <c r="V223" s="160"/>
      <c r="W223" s="160"/>
      <c r="X223" s="160"/>
      <c r="Y223" s="160"/>
      <c r="Z223" s="160"/>
      <c r="AA223" s="160"/>
      <c r="AB223" s="160"/>
      <c r="AC223" s="160"/>
      <c r="AD223" s="160"/>
      <c r="AE223" s="160"/>
      <c r="AF223" s="160"/>
      <c r="AG223" s="160"/>
      <c r="AH223" s="160"/>
      <c r="AI223" s="160"/>
      <c r="AJ223" s="160"/>
      <c r="AK223" s="160"/>
      <c r="AL223" s="160"/>
      <c r="AM223" s="160"/>
      <c r="AN223" s="160"/>
      <c r="AO223" s="160"/>
      <c r="AP223" s="160"/>
      <c r="AQ223" s="160"/>
      <c r="AR223" s="160"/>
      <c r="AS223" s="160"/>
      <c r="AT223" s="160"/>
    </row>
    <row r="224" spans="1:46" x14ac:dyDescent="0.25">
      <c r="A224" s="160"/>
      <c r="B224" s="160"/>
      <c r="C224" s="160"/>
      <c r="D224" s="160"/>
      <c r="E224" s="160"/>
      <c r="F224" s="160"/>
      <c r="G224" s="160"/>
      <c r="H224" s="160"/>
      <c r="I224" s="160"/>
      <c r="J224" s="160"/>
      <c r="K224" s="160"/>
      <c r="L224" s="160"/>
      <c r="M224" s="160"/>
      <c r="N224" s="160"/>
      <c r="O224" s="160"/>
      <c r="P224" s="160"/>
      <c r="Q224" s="160"/>
      <c r="R224" s="160"/>
      <c r="S224" s="160"/>
      <c r="T224" s="160"/>
      <c r="U224" s="160"/>
      <c r="V224" s="160"/>
      <c r="W224" s="160"/>
      <c r="X224" s="160"/>
      <c r="Y224" s="160"/>
      <c r="Z224" s="160"/>
      <c r="AA224" s="160"/>
      <c r="AB224" s="160"/>
      <c r="AC224" s="160"/>
      <c r="AD224" s="160"/>
      <c r="AE224" s="160"/>
      <c r="AF224" s="160"/>
      <c r="AG224" s="160"/>
      <c r="AH224" s="160"/>
      <c r="AI224" s="160"/>
      <c r="AJ224" s="160"/>
      <c r="AK224" s="160"/>
      <c r="AL224" s="160"/>
      <c r="AM224" s="160"/>
      <c r="AN224" s="160"/>
      <c r="AO224" s="160"/>
      <c r="AP224" s="160"/>
      <c r="AQ224" s="160"/>
      <c r="AR224" s="160"/>
      <c r="AS224" s="160"/>
      <c r="AT224" s="160"/>
    </row>
    <row r="225" spans="1:46" x14ac:dyDescent="0.25">
      <c r="A225" s="160"/>
      <c r="B225" s="160"/>
      <c r="C225" s="160"/>
      <c r="D225" s="160"/>
      <c r="E225" s="160"/>
      <c r="F225" s="160"/>
      <c r="G225" s="160"/>
      <c r="H225" s="160"/>
      <c r="I225" s="160"/>
      <c r="J225" s="160"/>
      <c r="K225" s="160"/>
      <c r="L225" s="160"/>
      <c r="M225" s="160"/>
      <c r="N225" s="160"/>
      <c r="O225" s="160"/>
      <c r="P225" s="160"/>
      <c r="Q225" s="160"/>
      <c r="R225" s="160"/>
      <c r="S225" s="160"/>
      <c r="T225" s="160"/>
      <c r="U225" s="160"/>
      <c r="V225" s="160"/>
      <c r="W225" s="160"/>
      <c r="X225" s="160"/>
      <c r="Y225" s="160"/>
      <c r="Z225" s="160"/>
      <c r="AA225" s="160"/>
      <c r="AB225" s="160"/>
      <c r="AC225" s="160"/>
      <c r="AD225" s="160"/>
      <c r="AE225" s="160"/>
      <c r="AF225" s="160"/>
      <c r="AG225" s="160"/>
      <c r="AH225" s="160"/>
      <c r="AI225" s="160"/>
      <c r="AJ225" s="160"/>
      <c r="AK225" s="160"/>
      <c r="AL225" s="160"/>
      <c r="AM225" s="160"/>
      <c r="AN225" s="160"/>
      <c r="AO225" s="160"/>
      <c r="AP225" s="160"/>
      <c r="AQ225" s="160"/>
      <c r="AR225" s="160"/>
      <c r="AS225" s="160"/>
      <c r="AT225" s="160"/>
    </row>
    <row r="226" spans="1:46" x14ac:dyDescent="0.25">
      <c r="A226" s="160"/>
      <c r="B226" s="160"/>
      <c r="C226" s="160"/>
      <c r="D226" s="160"/>
      <c r="E226" s="160"/>
      <c r="F226" s="160"/>
      <c r="G226" s="160"/>
      <c r="H226" s="160"/>
      <c r="I226" s="160"/>
      <c r="J226" s="160"/>
      <c r="K226" s="160"/>
      <c r="L226" s="160"/>
      <c r="M226" s="160"/>
      <c r="N226" s="160"/>
      <c r="O226" s="160"/>
      <c r="P226" s="160"/>
      <c r="Q226" s="160"/>
      <c r="R226" s="160"/>
      <c r="S226" s="160"/>
      <c r="T226" s="160"/>
      <c r="U226" s="160"/>
      <c r="V226" s="160"/>
      <c r="W226" s="160"/>
      <c r="X226" s="160"/>
      <c r="Y226" s="160"/>
      <c r="Z226" s="160"/>
      <c r="AA226" s="160"/>
      <c r="AB226" s="160"/>
      <c r="AC226" s="160"/>
      <c r="AD226" s="160"/>
      <c r="AE226" s="160"/>
      <c r="AF226" s="160"/>
      <c r="AG226" s="160"/>
      <c r="AH226" s="160"/>
      <c r="AI226" s="160"/>
      <c r="AJ226" s="160"/>
      <c r="AK226" s="160"/>
      <c r="AL226" s="160"/>
      <c r="AM226" s="160"/>
      <c r="AN226" s="160"/>
      <c r="AO226" s="160"/>
      <c r="AP226" s="160"/>
      <c r="AQ226" s="160"/>
      <c r="AR226" s="160"/>
      <c r="AS226" s="160"/>
      <c r="AT226" s="160"/>
    </row>
    <row r="227" spans="1:46" x14ac:dyDescent="0.25">
      <c r="A227" s="160"/>
      <c r="B227" s="160"/>
      <c r="C227" s="160"/>
      <c r="D227" s="160"/>
      <c r="E227" s="160"/>
      <c r="F227" s="160"/>
      <c r="G227" s="160"/>
      <c r="H227" s="160"/>
      <c r="I227" s="160"/>
      <c r="J227" s="160"/>
      <c r="K227" s="160"/>
      <c r="L227" s="160"/>
      <c r="M227" s="160"/>
      <c r="N227" s="160"/>
      <c r="O227" s="160"/>
      <c r="P227" s="160"/>
      <c r="Q227" s="160"/>
      <c r="R227" s="160"/>
      <c r="S227" s="160"/>
      <c r="T227" s="160"/>
      <c r="U227" s="160"/>
      <c r="V227" s="160"/>
      <c r="W227" s="160"/>
      <c r="X227" s="160"/>
      <c r="Y227" s="160"/>
      <c r="Z227" s="160"/>
      <c r="AA227" s="160"/>
      <c r="AB227" s="160"/>
      <c r="AC227" s="160"/>
      <c r="AD227" s="160"/>
      <c r="AE227" s="160"/>
      <c r="AF227" s="160"/>
      <c r="AG227" s="160"/>
      <c r="AH227" s="160"/>
      <c r="AI227" s="160"/>
      <c r="AJ227" s="160"/>
      <c r="AK227" s="160"/>
      <c r="AL227" s="160"/>
      <c r="AM227" s="160"/>
      <c r="AN227" s="160"/>
      <c r="AO227" s="160"/>
      <c r="AP227" s="160"/>
      <c r="AQ227" s="160"/>
      <c r="AR227" s="160"/>
      <c r="AS227" s="160"/>
      <c r="AT227" s="160"/>
    </row>
    <row r="228" spans="1:46" x14ac:dyDescent="0.25">
      <c r="A228" s="160"/>
      <c r="B228" s="160"/>
      <c r="C228" s="160"/>
      <c r="D228" s="160"/>
      <c r="E228" s="160"/>
      <c r="F228" s="160"/>
      <c r="G228" s="160"/>
      <c r="H228" s="160"/>
      <c r="I228" s="160"/>
      <c r="J228" s="160"/>
      <c r="K228" s="160"/>
      <c r="L228" s="160"/>
      <c r="M228" s="160"/>
      <c r="N228" s="160"/>
      <c r="O228" s="160"/>
      <c r="P228" s="160"/>
      <c r="Q228" s="160"/>
      <c r="R228" s="160"/>
      <c r="S228" s="160"/>
      <c r="T228" s="160"/>
      <c r="U228" s="160"/>
      <c r="V228" s="160"/>
      <c r="W228" s="160"/>
      <c r="X228" s="160"/>
      <c r="Y228" s="160"/>
      <c r="Z228" s="160"/>
      <c r="AA228" s="160"/>
      <c r="AB228" s="160"/>
      <c r="AC228" s="160"/>
      <c r="AD228" s="160"/>
      <c r="AE228" s="160"/>
      <c r="AF228" s="160"/>
      <c r="AG228" s="160"/>
      <c r="AH228" s="160"/>
      <c r="AI228" s="160"/>
      <c r="AJ228" s="160"/>
      <c r="AK228" s="160"/>
      <c r="AL228" s="160"/>
      <c r="AM228" s="160"/>
      <c r="AN228" s="160"/>
      <c r="AO228" s="160"/>
      <c r="AP228" s="160"/>
      <c r="AQ228" s="160"/>
      <c r="AR228" s="160"/>
      <c r="AS228" s="160"/>
      <c r="AT228" s="160"/>
    </row>
    <row r="229" spans="1:46" x14ac:dyDescent="0.25">
      <c r="A229" s="160"/>
      <c r="B229" s="160"/>
      <c r="C229" s="160"/>
      <c r="D229" s="160"/>
      <c r="E229" s="160"/>
      <c r="F229" s="160"/>
      <c r="G229" s="160"/>
      <c r="H229" s="160"/>
      <c r="I229" s="160"/>
      <c r="J229" s="160"/>
      <c r="K229" s="160"/>
      <c r="L229" s="160"/>
      <c r="M229" s="160"/>
      <c r="N229" s="160"/>
      <c r="O229" s="160"/>
      <c r="P229" s="160"/>
      <c r="Q229" s="160"/>
      <c r="R229" s="160"/>
      <c r="S229" s="160"/>
      <c r="T229" s="160"/>
      <c r="U229" s="160"/>
      <c r="V229" s="160"/>
      <c r="W229" s="160"/>
      <c r="X229" s="160"/>
      <c r="Y229" s="160"/>
      <c r="Z229" s="160"/>
      <c r="AA229" s="160"/>
      <c r="AB229" s="160"/>
      <c r="AC229" s="160"/>
      <c r="AD229" s="160"/>
      <c r="AE229" s="160"/>
      <c r="AF229" s="160"/>
      <c r="AG229" s="160"/>
      <c r="AH229" s="160"/>
      <c r="AI229" s="160"/>
      <c r="AJ229" s="160"/>
      <c r="AK229" s="160"/>
      <c r="AL229" s="160"/>
      <c r="AM229" s="160"/>
      <c r="AN229" s="160"/>
      <c r="AO229" s="160"/>
      <c r="AP229" s="160"/>
      <c r="AQ229" s="160"/>
      <c r="AR229" s="160"/>
      <c r="AS229" s="160"/>
      <c r="AT229" s="160"/>
    </row>
    <row r="230" spans="1:46" x14ac:dyDescent="0.25">
      <c r="A230" s="160"/>
      <c r="B230" s="160"/>
      <c r="C230" s="160"/>
      <c r="D230" s="160"/>
      <c r="E230" s="160"/>
      <c r="F230" s="160"/>
      <c r="G230" s="160"/>
      <c r="H230" s="160"/>
      <c r="I230" s="160"/>
      <c r="J230" s="160"/>
      <c r="K230" s="160"/>
      <c r="L230" s="160"/>
      <c r="M230" s="160"/>
      <c r="N230" s="160"/>
      <c r="O230" s="160"/>
      <c r="P230" s="160"/>
      <c r="Q230" s="160"/>
      <c r="R230" s="160"/>
      <c r="S230" s="160"/>
      <c r="T230" s="160"/>
      <c r="U230" s="160"/>
      <c r="V230" s="160"/>
      <c r="W230" s="160"/>
      <c r="X230" s="160"/>
      <c r="Y230" s="160"/>
      <c r="Z230" s="160"/>
      <c r="AA230" s="160"/>
      <c r="AB230" s="160"/>
      <c r="AC230" s="160"/>
      <c r="AD230" s="160"/>
      <c r="AE230" s="160"/>
      <c r="AF230" s="160"/>
      <c r="AG230" s="160"/>
      <c r="AH230" s="160"/>
      <c r="AI230" s="160"/>
      <c r="AJ230" s="160"/>
      <c r="AK230" s="160"/>
      <c r="AL230" s="160"/>
      <c r="AM230" s="160"/>
      <c r="AN230" s="160"/>
      <c r="AO230" s="160"/>
      <c r="AP230" s="160"/>
      <c r="AQ230" s="160"/>
      <c r="AR230" s="160"/>
      <c r="AS230" s="160"/>
      <c r="AT230" s="160"/>
    </row>
    <row r="231" spans="1:46" x14ac:dyDescent="0.25">
      <c r="A231" s="160"/>
      <c r="B231" s="160"/>
      <c r="C231" s="160"/>
      <c r="D231" s="160"/>
      <c r="E231" s="160"/>
      <c r="F231" s="160"/>
      <c r="G231" s="160"/>
      <c r="H231" s="160"/>
      <c r="I231" s="160"/>
      <c r="J231" s="160"/>
      <c r="K231" s="160"/>
      <c r="L231" s="160"/>
      <c r="M231" s="160"/>
      <c r="N231" s="160"/>
      <c r="O231" s="160"/>
      <c r="P231" s="160"/>
      <c r="Q231" s="160"/>
      <c r="R231" s="160"/>
      <c r="S231" s="160"/>
      <c r="T231" s="160"/>
      <c r="U231" s="160"/>
      <c r="V231" s="160"/>
      <c r="W231" s="160"/>
      <c r="X231" s="160"/>
      <c r="Y231" s="160"/>
      <c r="Z231" s="160"/>
      <c r="AA231" s="160"/>
      <c r="AB231" s="160"/>
      <c r="AC231" s="160"/>
      <c r="AD231" s="160"/>
      <c r="AE231" s="160"/>
      <c r="AF231" s="160"/>
      <c r="AG231" s="160"/>
      <c r="AH231" s="160"/>
      <c r="AI231" s="160"/>
      <c r="AJ231" s="160"/>
      <c r="AK231" s="160"/>
      <c r="AL231" s="160"/>
      <c r="AM231" s="160"/>
      <c r="AN231" s="160"/>
      <c r="AO231" s="160"/>
      <c r="AP231" s="160"/>
      <c r="AQ231" s="160"/>
      <c r="AR231" s="160"/>
      <c r="AS231" s="160"/>
      <c r="AT231" s="160"/>
    </row>
    <row r="232" spans="1:46" x14ac:dyDescent="0.25">
      <c r="A232" s="160"/>
      <c r="B232" s="160"/>
      <c r="C232" s="160"/>
      <c r="D232" s="160"/>
      <c r="E232" s="160"/>
      <c r="F232" s="160"/>
      <c r="G232" s="160"/>
      <c r="H232" s="160"/>
      <c r="I232" s="160"/>
      <c r="J232" s="160"/>
      <c r="K232" s="160"/>
      <c r="L232" s="160"/>
      <c r="M232" s="160"/>
      <c r="N232" s="160"/>
      <c r="O232" s="160"/>
      <c r="P232" s="160"/>
      <c r="Q232" s="160"/>
      <c r="R232" s="160"/>
      <c r="S232" s="160"/>
      <c r="T232" s="160"/>
      <c r="U232" s="160"/>
      <c r="V232" s="160"/>
      <c r="W232" s="160"/>
      <c r="X232" s="160"/>
      <c r="Y232" s="160"/>
      <c r="Z232" s="160"/>
      <c r="AA232" s="160"/>
      <c r="AB232" s="160"/>
      <c r="AC232" s="160"/>
      <c r="AD232" s="160"/>
      <c r="AE232" s="160"/>
      <c r="AF232" s="160"/>
      <c r="AG232" s="160"/>
      <c r="AH232" s="160"/>
      <c r="AI232" s="160"/>
      <c r="AJ232" s="160"/>
      <c r="AK232" s="160"/>
      <c r="AL232" s="160"/>
      <c r="AM232" s="160"/>
      <c r="AN232" s="160"/>
      <c r="AO232" s="160"/>
      <c r="AP232" s="160"/>
      <c r="AQ232" s="160"/>
      <c r="AR232" s="160"/>
      <c r="AS232" s="160"/>
      <c r="AT232" s="160"/>
    </row>
    <row r="233" spans="1:46" x14ac:dyDescent="0.25">
      <c r="A233" s="160"/>
      <c r="B233" s="160"/>
      <c r="C233" s="160"/>
      <c r="D233" s="160"/>
      <c r="E233" s="160"/>
      <c r="F233" s="160"/>
      <c r="G233" s="160"/>
      <c r="H233" s="160"/>
      <c r="I233" s="160"/>
      <c r="J233" s="160"/>
      <c r="K233" s="160"/>
      <c r="L233" s="160"/>
      <c r="M233" s="160"/>
      <c r="N233" s="160"/>
      <c r="O233" s="160"/>
      <c r="P233" s="160"/>
      <c r="Q233" s="160"/>
      <c r="R233" s="160"/>
      <c r="S233" s="160"/>
      <c r="T233" s="160"/>
      <c r="U233" s="160"/>
      <c r="V233" s="160"/>
      <c r="W233" s="160"/>
      <c r="X233" s="160"/>
      <c r="Y233" s="160"/>
      <c r="Z233" s="160"/>
      <c r="AA233" s="160"/>
      <c r="AB233" s="160"/>
      <c r="AC233" s="160"/>
      <c r="AD233" s="160"/>
      <c r="AE233" s="160"/>
      <c r="AF233" s="160"/>
      <c r="AG233" s="160"/>
      <c r="AH233" s="160"/>
      <c r="AI233" s="160"/>
      <c r="AJ233" s="160"/>
      <c r="AK233" s="160"/>
      <c r="AL233" s="160"/>
      <c r="AM233" s="160"/>
      <c r="AN233" s="160"/>
      <c r="AO233" s="160"/>
      <c r="AP233" s="160"/>
      <c r="AQ233" s="160"/>
      <c r="AR233" s="160"/>
      <c r="AS233" s="160"/>
      <c r="AT233" s="160"/>
    </row>
    <row r="234" spans="1:46" x14ac:dyDescent="0.25">
      <c r="A234" s="160"/>
      <c r="B234" s="160"/>
      <c r="C234" s="160"/>
      <c r="D234" s="160"/>
      <c r="E234" s="160"/>
      <c r="F234" s="160"/>
      <c r="G234" s="160"/>
      <c r="H234" s="160"/>
      <c r="I234" s="160"/>
      <c r="J234" s="160"/>
      <c r="K234" s="160"/>
      <c r="L234" s="160"/>
      <c r="M234" s="160"/>
      <c r="N234" s="160"/>
      <c r="O234" s="160"/>
      <c r="P234" s="160"/>
      <c r="Q234" s="160"/>
      <c r="R234" s="160"/>
      <c r="S234" s="160"/>
      <c r="T234" s="160"/>
      <c r="U234" s="160"/>
      <c r="V234" s="160"/>
      <c r="W234" s="160"/>
      <c r="X234" s="160"/>
      <c r="Y234" s="160"/>
      <c r="Z234" s="160"/>
      <c r="AA234" s="160"/>
      <c r="AB234" s="160"/>
      <c r="AC234" s="160"/>
      <c r="AD234" s="160"/>
      <c r="AE234" s="160"/>
      <c r="AF234" s="160"/>
      <c r="AG234" s="160"/>
      <c r="AH234" s="160"/>
      <c r="AI234" s="160"/>
      <c r="AJ234" s="160"/>
      <c r="AK234" s="160"/>
      <c r="AL234" s="160"/>
      <c r="AM234" s="160"/>
      <c r="AN234" s="160"/>
      <c r="AO234" s="160"/>
      <c r="AP234" s="160"/>
      <c r="AQ234" s="160"/>
      <c r="AR234" s="160"/>
      <c r="AS234" s="160"/>
      <c r="AT234" s="160"/>
    </row>
    <row r="235" spans="1:46" x14ac:dyDescent="0.25">
      <c r="A235" s="160"/>
      <c r="B235" s="160"/>
      <c r="C235" s="160"/>
      <c r="D235" s="160"/>
      <c r="E235" s="160"/>
      <c r="F235" s="160"/>
      <c r="G235" s="160"/>
      <c r="H235" s="160"/>
      <c r="I235" s="160"/>
      <c r="J235" s="160"/>
      <c r="K235" s="160"/>
      <c r="L235" s="160"/>
      <c r="M235" s="160"/>
      <c r="N235" s="160"/>
      <c r="O235" s="160"/>
      <c r="P235" s="160"/>
      <c r="Q235" s="160"/>
      <c r="R235" s="160"/>
      <c r="S235" s="160"/>
      <c r="T235" s="160"/>
      <c r="U235" s="160"/>
      <c r="V235" s="160"/>
      <c r="W235" s="160"/>
      <c r="X235" s="160"/>
      <c r="Y235" s="160"/>
      <c r="Z235" s="160"/>
      <c r="AA235" s="160"/>
      <c r="AB235" s="160"/>
      <c r="AC235" s="160"/>
      <c r="AD235" s="160"/>
      <c r="AE235" s="160"/>
      <c r="AF235" s="160"/>
      <c r="AG235" s="160"/>
      <c r="AH235" s="160"/>
      <c r="AI235" s="160"/>
      <c r="AJ235" s="160"/>
      <c r="AK235" s="160"/>
      <c r="AL235" s="160"/>
      <c r="AM235" s="160"/>
      <c r="AN235" s="160"/>
      <c r="AO235" s="160"/>
      <c r="AP235" s="160"/>
      <c r="AQ235" s="160"/>
      <c r="AR235" s="160"/>
      <c r="AS235" s="160"/>
      <c r="AT235" s="160"/>
    </row>
    <row r="236" spans="1:46" x14ac:dyDescent="0.25">
      <c r="A236" s="160"/>
      <c r="B236" s="160"/>
      <c r="C236" s="160"/>
      <c r="D236" s="160"/>
      <c r="E236" s="160"/>
      <c r="F236" s="160"/>
      <c r="G236" s="160"/>
      <c r="H236" s="160"/>
      <c r="I236" s="160"/>
      <c r="J236" s="160"/>
      <c r="K236" s="160"/>
      <c r="L236" s="160"/>
      <c r="M236" s="160"/>
      <c r="N236" s="160"/>
      <c r="O236" s="160"/>
      <c r="P236" s="160"/>
      <c r="Q236" s="160"/>
      <c r="R236" s="160"/>
      <c r="S236" s="160"/>
      <c r="T236" s="160"/>
      <c r="U236" s="160"/>
      <c r="V236" s="160"/>
      <c r="W236" s="160"/>
      <c r="X236" s="160"/>
      <c r="Y236" s="160"/>
      <c r="Z236" s="160"/>
      <c r="AA236" s="160"/>
      <c r="AB236" s="160"/>
      <c r="AC236" s="160"/>
      <c r="AD236" s="160"/>
      <c r="AE236" s="160"/>
      <c r="AF236" s="160"/>
      <c r="AG236" s="160"/>
      <c r="AH236" s="160"/>
      <c r="AI236" s="160"/>
      <c r="AJ236" s="160"/>
      <c r="AK236" s="160"/>
      <c r="AL236" s="160"/>
      <c r="AM236" s="160"/>
      <c r="AN236" s="160"/>
      <c r="AO236" s="160"/>
      <c r="AP236" s="160"/>
      <c r="AQ236" s="160"/>
      <c r="AR236" s="160"/>
      <c r="AS236" s="160"/>
      <c r="AT236" s="160"/>
    </row>
    <row r="237" spans="1:46" x14ac:dyDescent="0.25">
      <c r="A237" s="160"/>
      <c r="B237" s="160"/>
      <c r="C237" s="160"/>
      <c r="D237" s="160"/>
      <c r="E237" s="160"/>
      <c r="F237" s="160"/>
      <c r="G237" s="160"/>
      <c r="H237" s="160"/>
      <c r="I237" s="160"/>
      <c r="J237" s="160"/>
      <c r="K237" s="160"/>
      <c r="L237" s="160"/>
      <c r="M237" s="160"/>
      <c r="N237" s="160"/>
      <c r="O237" s="160"/>
      <c r="P237" s="160"/>
      <c r="Q237" s="160"/>
      <c r="R237" s="160"/>
      <c r="S237" s="160"/>
      <c r="T237" s="160"/>
      <c r="U237" s="160"/>
      <c r="V237" s="160"/>
      <c r="W237" s="160"/>
      <c r="X237" s="160"/>
      <c r="Y237" s="160"/>
      <c r="Z237" s="160"/>
      <c r="AA237" s="160"/>
      <c r="AB237" s="160"/>
      <c r="AC237" s="160"/>
      <c r="AD237" s="160"/>
      <c r="AE237" s="160"/>
      <c r="AF237" s="160"/>
      <c r="AG237" s="160"/>
      <c r="AH237" s="160"/>
      <c r="AI237" s="160"/>
      <c r="AJ237" s="160"/>
      <c r="AK237" s="160"/>
      <c r="AL237" s="160"/>
      <c r="AM237" s="160"/>
      <c r="AN237" s="160"/>
      <c r="AO237" s="160"/>
      <c r="AP237" s="160"/>
      <c r="AQ237" s="160"/>
      <c r="AR237" s="160"/>
      <c r="AS237" s="160"/>
      <c r="AT237" s="160"/>
    </row>
    <row r="238" spans="1:46" x14ac:dyDescent="0.25">
      <c r="A238" s="160"/>
      <c r="B238" s="160"/>
      <c r="C238" s="160"/>
      <c r="D238" s="160"/>
      <c r="E238" s="160"/>
      <c r="F238" s="160"/>
      <c r="G238" s="160"/>
      <c r="H238" s="160"/>
      <c r="I238" s="160"/>
      <c r="J238" s="160"/>
      <c r="K238" s="160"/>
      <c r="L238" s="160"/>
      <c r="M238" s="160"/>
      <c r="N238" s="160"/>
      <c r="O238" s="160"/>
      <c r="P238" s="160"/>
      <c r="Q238" s="160"/>
      <c r="R238" s="160"/>
      <c r="S238" s="160"/>
      <c r="T238" s="160"/>
      <c r="U238" s="160"/>
      <c r="V238" s="160"/>
      <c r="W238" s="160"/>
      <c r="X238" s="160"/>
      <c r="Y238" s="160"/>
      <c r="Z238" s="160"/>
      <c r="AA238" s="160"/>
      <c r="AB238" s="160"/>
      <c r="AC238" s="160"/>
      <c r="AD238" s="160"/>
      <c r="AE238" s="160"/>
      <c r="AF238" s="160"/>
      <c r="AG238" s="160"/>
      <c r="AH238" s="160"/>
      <c r="AI238" s="160"/>
      <c r="AJ238" s="160"/>
      <c r="AK238" s="160"/>
      <c r="AL238" s="160"/>
      <c r="AM238" s="160"/>
      <c r="AN238" s="160"/>
      <c r="AO238" s="160"/>
      <c r="AP238" s="160"/>
      <c r="AQ238" s="160"/>
      <c r="AR238" s="160"/>
      <c r="AS238" s="160"/>
      <c r="AT238" s="160"/>
    </row>
    <row r="239" spans="1:46" x14ac:dyDescent="0.25">
      <c r="A239" s="160"/>
      <c r="B239" s="160"/>
      <c r="C239" s="160"/>
      <c r="D239" s="160"/>
      <c r="E239" s="160"/>
      <c r="F239" s="160"/>
      <c r="G239" s="160"/>
      <c r="H239" s="160"/>
      <c r="I239" s="160"/>
      <c r="J239" s="160"/>
      <c r="K239" s="160"/>
      <c r="L239" s="160"/>
      <c r="M239" s="160"/>
      <c r="N239" s="160"/>
      <c r="O239" s="160"/>
      <c r="P239" s="160"/>
      <c r="Q239" s="160"/>
      <c r="R239" s="160"/>
      <c r="S239" s="160"/>
      <c r="T239" s="160"/>
      <c r="U239" s="160"/>
      <c r="V239" s="160"/>
      <c r="W239" s="160"/>
      <c r="X239" s="160"/>
      <c r="Y239" s="160"/>
      <c r="Z239" s="160"/>
      <c r="AA239" s="160"/>
      <c r="AB239" s="160"/>
      <c r="AC239" s="160"/>
      <c r="AD239" s="160"/>
      <c r="AE239" s="160"/>
      <c r="AF239" s="160"/>
      <c r="AG239" s="160"/>
      <c r="AH239" s="160"/>
      <c r="AI239" s="160"/>
      <c r="AJ239" s="160"/>
      <c r="AK239" s="160"/>
      <c r="AL239" s="160"/>
      <c r="AM239" s="160"/>
      <c r="AN239" s="160"/>
      <c r="AO239" s="160"/>
      <c r="AP239" s="160"/>
      <c r="AQ239" s="160"/>
      <c r="AR239" s="160"/>
      <c r="AS239" s="160"/>
      <c r="AT239" s="160"/>
    </row>
    <row r="240" spans="1:46" x14ac:dyDescent="0.25">
      <c r="A240" s="160"/>
      <c r="B240" s="160"/>
      <c r="C240" s="160"/>
      <c r="D240" s="160"/>
      <c r="E240" s="160"/>
      <c r="F240" s="160"/>
      <c r="G240" s="160"/>
      <c r="H240" s="160"/>
      <c r="I240" s="160"/>
      <c r="J240" s="160"/>
      <c r="K240" s="160"/>
      <c r="L240" s="160"/>
      <c r="M240" s="160"/>
      <c r="N240" s="160"/>
      <c r="O240" s="160"/>
      <c r="P240" s="160"/>
      <c r="Q240" s="160"/>
      <c r="R240" s="160"/>
      <c r="S240" s="160"/>
      <c r="T240" s="160"/>
      <c r="U240" s="160"/>
      <c r="V240" s="160"/>
      <c r="W240" s="160"/>
      <c r="X240" s="160"/>
      <c r="Y240" s="160"/>
      <c r="Z240" s="160"/>
      <c r="AA240" s="160"/>
      <c r="AB240" s="160"/>
      <c r="AC240" s="160"/>
      <c r="AD240" s="160"/>
      <c r="AE240" s="160"/>
      <c r="AF240" s="160"/>
      <c r="AG240" s="160"/>
      <c r="AH240" s="160"/>
      <c r="AI240" s="160"/>
      <c r="AJ240" s="160"/>
      <c r="AK240" s="160"/>
      <c r="AL240" s="160"/>
      <c r="AM240" s="160"/>
      <c r="AN240" s="160"/>
      <c r="AO240" s="160"/>
      <c r="AP240" s="160"/>
      <c r="AQ240" s="160"/>
      <c r="AR240" s="160"/>
      <c r="AS240" s="160"/>
      <c r="AT240" s="160"/>
    </row>
    <row r="241" spans="1:46" x14ac:dyDescent="0.25">
      <c r="A241" s="160"/>
      <c r="B241" s="160"/>
      <c r="C241" s="160"/>
      <c r="D241" s="160"/>
      <c r="E241" s="160"/>
      <c r="F241" s="160"/>
      <c r="G241" s="160"/>
      <c r="H241" s="160"/>
      <c r="I241" s="160"/>
      <c r="J241" s="160"/>
      <c r="K241" s="160"/>
      <c r="L241" s="160"/>
      <c r="M241" s="160"/>
      <c r="N241" s="160"/>
      <c r="O241" s="160"/>
      <c r="P241" s="160"/>
      <c r="Q241" s="160"/>
      <c r="R241" s="160"/>
      <c r="S241" s="160"/>
      <c r="T241" s="160"/>
      <c r="U241" s="160"/>
      <c r="V241" s="160"/>
      <c r="W241" s="160"/>
      <c r="X241" s="160"/>
      <c r="Y241" s="160"/>
      <c r="Z241" s="160"/>
      <c r="AA241" s="160"/>
      <c r="AB241" s="160"/>
      <c r="AC241" s="160"/>
      <c r="AD241" s="160"/>
      <c r="AE241" s="160"/>
      <c r="AF241" s="160"/>
      <c r="AG241" s="160"/>
      <c r="AH241" s="160"/>
      <c r="AI241" s="160"/>
      <c r="AJ241" s="160"/>
      <c r="AK241" s="160"/>
      <c r="AL241" s="160"/>
      <c r="AM241" s="160"/>
      <c r="AN241" s="160"/>
      <c r="AO241" s="160"/>
      <c r="AP241" s="160"/>
      <c r="AQ241" s="160"/>
      <c r="AR241" s="160"/>
      <c r="AS241" s="160"/>
      <c r="AT241" s="160"/>
    </row>
    <row r="242" spans="1:46" x14ac:dyDescent="0.25">
      <c r="A242" s="160"/>
      <c r="B242" s="160"/>
      <c r="C242" s="160"/>
      <c r="D242" s="160"/>
      <c r="E242" s="160"/>
      <c r="F242" s="160"/>
      <c r="G242" s="160"/>
      <c r="H242" s="160"/>
      <c r="I242" s="160"/>
      <c r="J242" s="160"/>
      <c r="K242" s="160"/>
      <c r="L242" s="160"/>
      <c r="M242" s="160"/>
      <c r="N242" s="160"/>
      <c r="O242" s="160"/>
      <c r="P242" s="160"/>
      <c r="Q242" s="160"/>
      <c r="R242" s="160"/>
      <c r="S242" s="160"/>
      <c r="T242" s="160"/>
      <c r="U242" s="160"/>
      <c r="V242" s="160"/>
      <c r="W242" s="160"/>
      <c r="X242" s="160"/>
      <c r="Y242" s="160"/>
      <c r="Z242" s="160"/>
      <c r="AA242" s="160"/>
      <c r="AB242" s="160"/>
      <c r="AC242" s="160"/>
      <c r="AD242" s="160"/>
      <c r="AE242" s="160"/>
      <c r="AF242" s="160"/>
      <c r="AG242" s="160"/>
      <c r="AH242" s="160"/>
      <c r="AI242" s="160"/>
      <c r="AJ242" s="160"/>
      <c r="AK242" s="160"/>
      <c r="AL242" s="160"/>
      <c r="AM242" s="160"/>
      <c r="AN242" s="160"/>
      <c r="AO242" s="160"/>
      <c r="AP242" s="160"/>
      <c r="AQ242" s="160"/>
      <c r="AR242" s="160"/>
      <c r="AS242" s="160"/>
      <c r="AT242" s="160"/>
    </row>
    <row r="243" spans="1:46" x14ac:dyDescent="0.25">
      <c r="A243" s="160"/>
      <c r="B243" s="160"/>
      <c r="C243" s="160"/>
      <c r="D243" s="160"/>
      <c r="E243" s="160"/>
      <c r="F243" s="160"/>
      <c r="G243" s="160"/>
      <c r="H243" s="160"/>
      <c r="I243" s="160"/>
      <c r="J243" s="160"/>
      <c r="K243" s="160"/>
      <c r="L243" s="160"/>
      <c r="M243" s="160"/>
      <c r="N243" s="160"/>
      <c r="O243" s="160"/>
      <c r="P243" s="160"/>
      <c r="Q243" s="160"/>
      <c r="R243" s="160"/>
      <c r="S243" s="160"/>
      <c r="T243" s="160"/>
      <c r="U243" s="160"/>
      <c r="V243" s="160"/>
      <c r="W243" s="160"/>
      <c r="X243" s="160"/>
      <c r="Y243" s="160"/>
      <c r="Z243" s="160"/>
      <c r="AA243" s="160"/>
      <c r="AB243" s="160"/>
      <c r="AC243" s="160"/>
      <c r="AD243" s="160"/>
      <c r="AE243" s="160"/>
      <c r="AF243" s="160"/>
      <c r="AG243" s="160"/>
      <c r="AH243" s="160"/>
      <c r="AI243" s="160"/>
      <c r="AJ243" s="160"/>
      <c r="AK243" s="160"/>
      <c r="AL243" s="160"/>
      <c r="AM243" s="160"/>
      <c r="AN243" s="160"/>
      <c r="AO243" s="160"/>
      <c r="AP243" s="160"/>
      <c r="AQ243" s="160"/>
      <c r="AR243" s="160"/>
      <c r="AS243" s="160"/>
      <c r="AT243" s="160"/>
    </row>
    <row r="244" spans="1:46" x14ac:dyDescent="0.25">
      <c r="A244" s="160"/>
      <c r="B244" s="160"/>
      <c r="C244" s="160"/>
      <c r="D244" s="160"/>
      <c r="E244" s="160"/>
      <c r="F244" s="160"/>
      <c r="G244" s="160"/>
      <c r="H244" s="160"/>
      <c r="I244" s="160"/>
      <c r="J244" s="160"/>
      <c r="K244" s="160"/>
      <c r="L244" s="160"/>
      <c r="M244" s="160"/>
      <c r="N244" s="160"/>
      <c r="O244" s="160"/>
      <c r="P244" s="160"/>
      <c r="Q244" s="160"/>
      <c r="R244" s="160"/>
      <c r="S244" s="160"/>
      <c r="T244" s="160"/>
      <c r="U244" s="160"/>
      <c r="V244" s="160"/>
      <c r="W244" s="160"/>
      <c r="X244" s="160"/>
      <c r="Y244" s="160"/>
      <c r="Z244" s="160"/>
      <c r="AA244" s="160"/>
      <c r="AB244" s="160"/>
      <c r="AC244" s="160"/>
      <c r="AD244" s="160"/>
      <c r="AE244" s="160"/>
      <c r="AF244" s="160"/>
      <c r="AG244" s="160"/>
      <c r="AH244" s="160"/>
      <c r="AI244" s="160"/>
      <c r="AJ244" s="160"/>
      <c r="AK244" s="160"/>
      <c r="AL244" s="160"/>
      <c r="AM244" s="160"/>
      <c r="AN244" s="160"/>
      <c r="AO244" s="160"/>
      <c r="AP244" s="160"/>
      <c r="AQ244" s="160"/>
      <c r="AR244" s="160"/>
      <c r="AS244" s="160"/>
      <c r="AT244" s="160"/>
    </row>
    <row r="245" spans="1:46" x14ac:dyDescent="0.25">
      <c r="A245" s="160"/>
      <c r="B245" s="160"/>
      <c r="C245" s="160"/>
      <c r="D245" s="160"/>
      <c r="E245" s="160"/>
      <c r="F245" s="160"/>
      <c r="G245" s="160"/>
      <c r="H245" s="160"/>
      <c r="I245" s="160"/>
      <c r="J245" s="160"/>
      <c r="K245" s="160"/>
      <c r="L245" s="160"/>
      <c r="M245" s="160"/>
      <c r="N245" s="160"/>
      <c r="O245" s="160"/>
      <c r="P245" s="160"/>
      <c r="Q245" s="160"/>
      <c r="R245" s="160"/>
      <c r="S245" s="160"/>
      <c r="T245" s="160"/>
      <c r="U245" s="160"/>
      <c r="V245" s="160"/>
      <c r="W245" s="160"/>
      <c r="X245" s="160"/>
      <c r="Y245" s="160"/>
      <c r="Z245" s="160"/>
      <c r="AA245" s="160"/>
      <c r="AB245" s="160"/>
      <c r="AC245" s="160"/>
      <c r="AD245" s="160"/>
      <c r="AE245" s="160"/>
      <c r="AF245" s="160"/>
      <c r="AG245" s="160"/>
      <c r="AH245" s="160"/>
      <c r="AI245" s="160"/>
      <c r="AJ245" s="160"/>
      <c r="AK245" s="160"/>
      <c r="AL245" s="160"/>
      <c r="AM245" s="160"/>
      <c r="AN245" s="160"/>
      <c r="AO245" s="160"/>
      <c r="AP245" s="160"/>
      <c r="AQ245" s="160"/>
      <c r="AR245" s="160"/>
      <c r="AS245" s="160"/>
      <c r="AT245" s="160"/>
    </row>
    <row r="246" spans="1:46" x14ac:dyDescent="0.25">
      <c r="A246" s="160"/>
      <c r="B246" s="160"/>
      <c r="C246" s="160"/>
      <c r="D246" s="160"/>
      <c r="E246" s="160"/>
      <c r="F246" s="160"/>
      <c r="G246" s="160"/>
      <c r="H246" s="160"/>
      <c r="I246" s="160"/>
      <c r="J246" s="160"/>
      <c r="K246" s="160"/>
      <c r="L246" s="160"/>
      <c r="M246" s="160"/>
      <c r="N246" s="160"/>
      <c r="O246" s="160"/>
      <c r="P246" s="160"/>
      <c r="Q246" s="160"/>
      <c r="R246" s="160"/>
      <c r="S246" s="160"/>
      <c r="T246" s="160"/>
      <c r="U246" s="160"/>
      <c r="V246" s="160"/>
      <c r="W246" s="160"/>
      <c r="X246" s="160"/>
      <c r="Y246" s="160"/>
      <c r="Z246" s="160"/>
      <c r="AA246" s="160"/>
      <c r="AB246" s="160"/>
      <c r="AC246" s="160"/>
      <c r="AD246" s="160"/>
      <c r="AE246" s="160"/>
      <c r="AF246" s="160"/>
      <c r="AG246" s="160"/>
      <c r="AH246" s="160"/>
      <c r="AI246" s="160"/>
      <c r="AJ246" s="160"/>
      <c r="AK246" s="160"/>
      <c r="AL246" s="160"/>
      <c r="AM246" s="160"/>
      <c r="AN246" s="160"/>
      <c r="AO246" s="160"/>
      <c r="AP246" s="160"/>
      <c r="AQ246" s="160"/>
      <c r="AR246" s="160"/>
      <c r="AS246" s="160"/>
      <c r="AT246" s="160"/>
    </row>
    <row r="247" spans="1:46" x14ac:dyDescent="0.25">
      <c r="A247" s="160"/>
      <c r="B247" s="160"/>
      <c r="C247" s="160"/>
      <c r="D247" s="160"/>
      <c r="E247" s="160"/>
      <c r="F247" s="160"/>
      <c r="G247" s="160"/>
      <c r="H247" s="160"/>
      <c r="I247" s="160"/>
      <c r="J247" s="160"/>
      <c r="K247" s="160"/>
      <c r="L247" s="160"/>
      <c r="M247" s="160"/>
      <c r="N247" s="160"/>
      <c r="O247" s="160"/>
      <c r="P247" s="160"/>
      <c r="Q247" s="160"/>
      <c r="R247" s="160"/>
      <c r="S247" s="160"/>
      <c r="T247" s="160"/>
      <c r="U247" s="160"/>
      <c r="V247" s="160"/>
      <c r="W247" s="160"/>
      <c r="X247" s="160"/>
      <c r="Y247" s="160"/>
      <c r="Z247" s="160"/>
      <c r="AA247" s="160"/>
      <c r="AB247" s="160"/>
      <c r="AC247" s="160"/>
      <c r="AD247" s="160"/>
      <c r="AE247" s="160"/>
      <c r="AF247" s="160"/>
      <c r="AG247" s="160"/>
      <c r="AH247" s="160"/>
      <c r="AI247" s="160"/>
      <c r="AJ247" s="160"/>
      <c r="AK247" s="160"/>
      <c r="AL247" s="160"/>
      <c r="AM247" s="160"/>
      <c r="AN247" s="160"/>
      <c r="AO247" s="160"/>
      <c r="AP247" s="160"/>
      <c r="AQ247" s="160"/>
      <c r="AR247" s="160"/>
      <c r="AS247" s="160"/>
      <c r="AT247" s="160"/>
    </row>
    <row r="248" spans="1:46" x14ac:dyDescent="0.25">
      <c r="A248" s="160"/>
      <c r="B248" s="160"/>
      <c r="C248" s="160"/>
      <c r="D248" s="160"/>
      <c r="E248" s="160"/>
      <c r="F248" s="160"/>
      <c r="G248" s="160"/>
      <c r="H248" s="160"/>
      <c r="I248" s="160"/>
      <c r="J248" s="160"/>
      <c r="K248" s="160"/>
      <c r="L248" s="160"/>
      <c r="M248" s="160"/>
      <c r="N248" s="160"/>
      <c r="O248" s="160"/>
      <c r="P248" s="160"/>
      <c r="Q248" s="160"/>
      <c r="R248" s="160"/>
      <c r="S248" s="160"/>
      <c r="T248" s="160"/>
      <c r="U248" s="160"/>
      <c r="V248" s="160"/>
      <c r="W248" s="160"/>
      <c r="X248" s="160"/>
      <c r="Y248" s="160"/>
      <c r="Z248" s="160"/>
      <c r="AA248" s="160"/>
      <c r="AB248" s="160"/>
      <c r="AC248" s="160"/>
      <c r="AD248" s="160"/>
      <c r="AE248" s="160"/>
      <c r="AF248" s="160"/>
      <c r="AG248" s="160"/>
      <c r="AH248" s="160"/>
      <c r="AI248" s="160"/>
      <c r="AJ248" s="160"/>
      <c r="AK248" s="160"/>
      <c r="AL248" s="160"/>
      <c r="AM248" s="160"/>
      <c r="AN248" s="160"/>
      <c r="AO248" s="160"/>
      <c r="AP248" s="160"/>
      <c r="AQ248" s="160"/>
      <c r="AR248" s="160"/>
      <c r="AS248" s="160"/>
      <c r="AT248" s="160"/>
    </row>
    <row r="249" spans="1:46" x14ac:dyDescent="0.25">
      <c r="A249" s="160"/>
      <c r="B249" s="160"/>
      <c r="C249" s="160"/>
      <c r="D249" s="160"/>
      <c r="E249" s="160"/>
      <c r="F249" s="160"/>
      <c r="G249" s="160"/>
      <c r="H249" s="160"/>
      <c r="I249" s="160"/>
      <c r="J249" s="160"/>
      <c r="K249" s="160"/>
      <c r="L249" s="160"/>
      <c r="M249" s="160"/>
      <c r="N249" s="160"/>
      <c r="O249" s="160"/>
      <c r="P249" s="160"/>
      <c r="Q249" s="160"/>
      <c r="R249" s="160"/>
      <c r="S249" s="160"/>
      <c r="T249" s="160"/>
      <c r="U249" s="160"/>
      <c r="V249" s="160"/>
      <c r="W249" s="160"/>
      <c r="X249" s="160"/>
      <c r="Y249" s="160"/>
      <c r="Z249" s="160"/>
      <c r="AA249" s="160"/>
      <c r="AB249" s="160"/>
      <c r="AC249" s="160"/>
      <c r="AD249" s="160"/>
      <c r="AE249" s="160"/>
      <c r="AF249" s="160"/>
      <c r="AG249" s="160"/>
      <c r="AH249" s="160"/>
      <c r="AI249" s="160"/>
      <c r="AJ249" s="160"/>
      <c r="AK249" s="160"/>
      <c r="AL249" s="160"/>
      <c r="AM249" s="160"/>
      <c r="AN249" s="160"/>
      <c r="AO249" s="160"/>
      <c r="AP249" s="160"/>
      <c r="AQ249" s="160"/>
      <c r="AR249" s="160"/>
      <c r="AS249" s="160"/>
      <c r="AT249" s="160"/>
    </row>
    <row r="250" spans="1:46" x14ac:dyDescent="0.25">
      <c r="A250" s="160"/>
      <c r="B250" s="160"/>
      <c r="C250" s="160"/>
      <c r="D250" s="160"/>
      <c r="E250" s="160"/>
      <c r="F250" s="160"/>
      <c r="G250" s="160"/>
      <c r="H250" s="160"/>
      <c r="I250" s="160"/>
      <c r="J250" s="160"/>
      <c r="K250" s="160"/>
      <c r="L250" s="160"/>
      <c r="M250" s="160"/>
      <c r="N250" s="160"/>
      <c r="O250" s="160"/>
      <c r="P250" s="160"/>
      <c r="Q250" s="160"/>
      <c r="R250" s="160"/>
      <c r="S250" s="160"/>
      <c r="T250" s="160"/>
      <c r="U250" s="160"/>
      <c r="V250" s="160"/>
      <c r="W250" s="160"/>
      <c r="X250" s="160"/>
      <c r="Y250" s="160"/>
      <c r="Z250" s="160"/>
      <c r="AA250" s="160"/>
      <c r="AB250" s="160"/>
      <c r="AC250" s="160"/>
      <c r="AD250" s="160"/>
      <c r="AE250" s="160"/>
      <c r="AF250" s="160"/>
      <c r="AG250" s="160"/>
      <c r="AH250" s="160"/>
      <c r="AI250" s="160"/>
      <c r="AJ250" s="160"/>
      <c r="AK250" s="160"/>
      <c r="AL250" s="160"/>
      <c r="AM250" s="160"/>
      <c r="AN250" s="160"/>
      <c r="AO250" s="160"/>
      <c r="AP250" s="160"/>
      <c r="AQ250" s="160"/>
      <c r="AR250" s="160"/>
      <c r="AS250" s="160"/>
      <c r="AT250" s="160"/>
    </row>
    <row r="251" spans="1:46" x14ac:dyDescent="0.25">
      <c r="A251" s="160"/>
      <c r="B251" s="160"/>
      <c r="C251" s="160"/>
      <c r="D251" s="160"/>
      <c r="E251" s="160"/>
      <c r="F251" s="160"/>
      <c r="G251" s="160"/>
      <c r="H251" s="160"/>
      <c r="I251" s="160"/>
      <c r="J251" s="160"/>
      <c r="K251" s="160"/>
      <c r="L251" s="160"/>
      <c r="M251" s="160"/>
      <c r="N251" s="160"/>
      <c r="O251" s="160"/>
      <c r="P251" s="160"/>
      <c r="Q251" s="160"/>
      <c r="R251" s="160"/>
      <c r="S251" s="160"/>
      <c r="T251" s="160"/>
      <c r="U251" s="160"/>
      <c r="V251" s="160"/>
      <c r="W251" s="160"/>
      <c r="X251" s="160"/>
      <c r="Y251" s="160"/>
      <c r="Z251" s="160"/>
      <c r="AA251" s="160"/>
      <c r="AB251" s="160"/>
      <c r="AC251" s="160"/>
      <c r="AD251" s="160"/>
      <c r="AE251" s="160"/>
      <c r="AF251" s="160"/>
      <c r="AG251" s="160"/>
      <c r="AH251" s="160"/>
      <c r="AI251" s="160"/>
      <c r="AJ251" s="160"/>
      <c r="AK251" s="160"/>
      <c r="AL251" s="160"/>
      <c r="AM251" s="160"/>
      <c r="AN251" s="160"/>
      <c r="AO251" s="160"/>
      <c r="AP251" s="160"/>
      <c r="AQ251" s="160"/>
      <c r="AR251" s="160"/>
      <c r="AS251" s="160"/>
      <c r="AT251" s="160"/>
    </row>
    <row r="252" spans="1:46" x14ac:dyDescent="0.25">
      <c r="A252" s="160"/>
      <c r="B252" s="160"/>
      <c r="C252" s="160"/>
      <c r="D252" s="160"/>
      <c r="E252" s="160"/>
      <c r="F252" s="160"/>
      <c r="G252" s="160"/>
      <c r="H252" s="160"/>
      <c r="I252" s="160"/>
      <c r="J252" s="160"/>
      <c r="K252" s="160"/>
      <c r="L252" s="160"/>
      <c r="M252" s="160"/>
      <c r="N252" s="160"/>
      <c r="O252" s="160"/>
      <c r="P252" s="160"/>
      <c r="Q252" s="160"/>
      <c r="R252" s="160"/>
      <c r="S252" s="160"/>
      <c r="T252" s="160"/>
      <c r="U252" s="160"/>
      <c r="V252" s="160"/>
      <c r="W252" s="160"/>
      <c r="X252" s="160"/>
      <c r="Y252" s="160"/>
      <c r="Z252" s="160"/>
      <c r="AA252" s="160"/>
      <c r="AB252" s="160"/>
      <c r="AC252" s="160"/>
      <c r="AD252" s="160"/>
      <c r="AE252" s="160"/>
      <c r="AF252" s="160"/>
      <c r="AG252" s="160"/>
      <c r="AH252" s="160"/>
      <c r="AI252" s="160"/>
      <c r="AJ252" s="160"/>
      <c r="AK252" s="160"/>
      <c r="AL252" s="160"/>
      <c r="AM252" s="160"/>
      <c r="AN252" s="160"/>
      <c r="AO252" s="160"/>
      <c r="AP252" s="160"/>
      <c r="AQ252" s="160"/>
      <c r="AR252" s="160"/>
      <c r="AS252" s="160"/>
      <c r="AT252" s="160"/>
    </row>
    <row r="253" spans="1:46" x14ac:dyDescent="0.25">
      <c r="A253" s="160"/>
      <c r="B253" s="160"/>
      <c r="C253" s="160"/>
      <c r="D253" s="160"/>
      <c r="E253" s="160"/>
      <c r="F253" s="160"/>
      <c r="G253" s="160"/>
      <c r="H253" s="160"/>
      <c r="I253" s="160"/>
      <c r="J253" s="160"/>
      <c r="K253" s="160"/>
      <c r="L253" s="160"/>
      <c r="M253" s="160"/>
      <c r="N253" s="160"/>
      <c r="O253" s="160"/>
      <c r="P253" s="160"/>
      <c r="Q253" s="160"/>
      <c r="R253" s="160"/>
      <c r="S253" s="160"/>
      <c r="T253" s="160"/>
      <c r="U253" s="160"/>
      <c r="V253" s="160"/>
      <c r="W253" s="160"/>
      <c r="X253" s="160"/>
      <c r="Y253" s="160"/>
      <c r="Z253" s="160"/>
      <c r="AA253" s="160"/>
      <c r="AB253" s="160"/>
      <c r="AC253" s="160"/>
      <c r="AD253" s="160"/>
      <c r="AE253" s="160"/>
      <c r="AF253" s="160"/>
      <c r="AG253" s="160"/>
      <c r="AH253" s="160"/>
      <c r="AI253" s="160"/>
      <c r="AJ253" s="160"/>
      <c r="AK253" s="160"/>
      <c r="AL253" s="160"/>
      <c r="AM253" s="160"/>
      <c r="AN253" s="160"/>
      <c r="AO253" s="160"/>
      <c r="AP253" s="160"/>
      <c r="AQ253" s="160"/>
      <c r="AR253" s="160"/>
      <c r="AS253" s="160"/>
      <c r="AT253" s="160"/>
    </row>
    <row r="254" spans="1:46" x14ac:dyDescent="0.25">
      <c r="A254" s="160"/>
      <c r="B254" s="160"/>
      <c r="C254" s="160"/>
      <c r="D254" s="160"/>
      <c r="E254" s="160"/>
      <c r="F254" s="160"/>
      <c r="G254" s="160"/>
      <c r="H254" s="160"/>
      <c r="I254" s="160"/>
      <c r="J254" s="160"/>
      <c r="K254" s="160"/>
      <c r="L254" s="160"/>
      <c r="M254" s="160"/>
      <c r="N254" s="160"/>
      <c r="O254" s="160"/>
      <c r="P254" s="160"/>
      <c r="Q254" s="160"/>
      <c r="R254" s="160"/>
      <c r="S254" s="160"/>
      <c r="T254" s="160"/>
      <c r="U254" s="160"/>
      <c r="V254" s="160"/>
      <c r="W254" s="160"/>
      <c r="X254" s="160"/>
      <c r="Y254" s="160"/>
      <c r="Z254" s="160"/>
      <c r="AA254" s="160"/>
      <c r="AB254" s="160"/>
      <c r="AC254" s="160"/>
      <c r="AD254" s="160"/>
      <c r="AE254" s="160"/>
      <c r="AF254" s="160"/>
      <c r="AG254" s="160"/>
      <c r="AH254" s="160"/>
      <c r="AI254" s="160"/>
      <c r="AJ254" s="160"/>
      <c r="AK254" s="160"/>
      <c r="AL254" s="160"/>
      <c r="AM254" s="160"/>
      <c r="AN254" s="160"/>
      <c r="AO254" s="160"/>
      <c r="AP254" s="160"/>
      <c r="AQ254" s="160"/>
      <c r="AR254" s="160"/>
      <c r="AS254" s="160"/>
      <c r="AT254" s="160"/>
    </row>
    <row r="255" spans="1:46" x14ac:dyDescent="0.25">
      <c r="A255" s="160"/>
      <c r="B255" s="160"/>
      <c r="C255" s="160"/>
      <c r="D255" s="160"/>
      <c r="E255" s="160"/>
      <c r="F255" s="160"/>
      <c r="G255" s="160"/>
      <c r="H255" s="160"/>
      <c r="I255" s="160"/>
      <c r="J255" s="160"/>
      <c r="K255" s="160"/>
      <c r="L255" s="160"/>
      <c r="M255" s="160"/>
      <c r="N255" s="160"/>
      <c r="O255" s="160"/>
      <c r="P255" s="160"/>
      <c r="Q255" s="160"/>
      <c r="R255" s="160"/>
      <c r="S255" s="160"/>
      <c r="T255" s="160"/>
      <c r="U255" s="160"/>
      <c r="V255" s="160"/>
      <c r="W255" s="160"/>
      <c r="X255" s="160"/>
      <c r="Y255" s="160"/>
      <c r="Z255" s="160"/>
      <c r="AA255" s="160"/>
      <c r="AB255" s="160"/>
      <c r="AC255" s="160"/>
      <c r="AD255" s="160"/>
      <c r="AE255" s="160"/>
      <c r="AF255" s="160"/>
      <c r="AG255" s="160"/>
      <c r="AH255" s="160"/>
      <c r="AI255" s="160"/>
      <c r="AJ255" s="160"/>
      <c r="AK255" s="160"/>
      <c r="AL255" s="160"/>
      <c r="AM255" s="160"/>
      <c r="AN255" s="160"/>
      <c r="AO255" s="160"/>
      <c r="AP255" s="160"/>
      <c r="AQ255" s="160"/>
      <c r="AR255" s="160"/>
      <c r="AS255" s="160"/>
      <c r="AT255" s="160"/>
    </row>
    <row r="256" spans="1:46" x14ac:dyDescent="0.25">
      <c r="A256" s="160"/>
      <c r="B256" s="160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160"/>
      <c r="AF256" s="160"/>
      <c r="AG256" s="160"/>
      <c r="AH256" s="160"/>
      <c r="AI256" s="160"/>
      <c r="AJ256" s="160"/>
      <c r="AK256" s="160"/>
      <c r="AL256" s="160"/>
      <c r="AM256" s="160"/>
      <c r="AN256" s="160"/>
      <c r="AO256" s="160"/>
      <c r="AP256" s="160"/>
      <c r="AQ256" s="160"/>
      <c r="AR256" s="160"/>
      <c r="AS256" s="160"/>
      <c r="AT256" s="160"/>
    </row>
    <row r="257" spans="1:46" x14ac:dyDescent="0.25">
      <c r="A257" s="160"/>
      <c r="B257" s="16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60"/>
      <c r="AF257" s="160"/>
      <c r="AG257" s="160"/>
      <c r="AH257" s="160"/>
      <c r="AI257" s="160"/>
      <c r="AJ257" s="160"/>
      <c r="AK257" s="160"/>
      <c r="AL257" s="160"/>
      <c r="AM257" s="160"/>
      <c r="AN257" s="160"/>
      <c r="AO257" s="160"/>
      <c r="AP257" s="160"/>
      <c r="AQ257" s="160"/>
      <c r="AR257" s="160"/>
      <c r="AS257" s="160"/>
      <c r="AT257" s="160"/>
    </row>
    <row r="258" spans="1:46" x14ac:dyDescent="0.25">
      <c r="A258" s="160"/>
      <c r="B258" s="160"/>
      <c r="C258" s="160"/>
      <c r="D258" s="160"/>
      <c r="E258" s="160"/>
      <c r="F258" s="160"/>
      <c r="G258" s="160"/>
      <c r="H258" s="160"/>
      <c r="I258" s="160"/>
      <c r="J258" s="160"/>
      <c r="K258" s="160"/>
      <c r="L258" s="160"/>
      <c r="M258" s="160"/>
      <c r="N258" s="160"/>
      <c r="O258" s="160"/>
      <c r="P258" s="160"/>
      <c r="Q258" s="160"/>
      <c r="R258" s="160"/>
      <c r="S258" s="160"/>
      <c r="T258" s="160"/>
      <c r="U258" s="160"/>
      <c r="V258" s="160"/>
      <c r="W258" s="160"/>
      <c r="X258" s="160"/>
      <c r="Y258" s="160"/>
      <c r="Z258" s="160"/>
      <c r="AA258" s="160"/>
      <c r="AB258" s="160"/>
      <c r="AC258" s="160"/>
      <c r="AD258" s="160"/>
      <c r="AE258" s="160"/>
      <c r="AF258" s="160"/>
      <c r="AG258" s="160"/>
      <c r="AH258" s="160"/>
      <c r="AI258" s="160"/>
      <c r="AJ258" s="160"/>
      <c r="AK258" s="160"/>
      <c r="AL258" s="160"/>
      <c r="AM258" s="160"/>
      <c r="AN258" s="160"/>
      <c r="AO258" s="160"/>
      <c r="AP258" s="160"/>
      <c r="AQ258" s="160"/>
      <c r="AR258" s="160"/>
      <c r="AS258" s="160"/>
      <c r="AT258" s="160"/>
    </row>
    <row r="259" spans="1:46" x14ac:dyDescent="0.25">
      <c r="A259" s="160"/>
      <c r="B259" s="160"/>
      <c r="C259" s="160"/>
      <c r="D259" s="160"/>
      <c r="E259" s="160"/>
      <c r="F259" s="160"/>
      <c r="G259" s="160"/>
      <c r="H259" s="160"/>
      <c r="I259" s="160"/>
      <c r="J259" s="160"/>
      <c r="K259" s="160"/>
      <c r="L259" s="160"/>
      <c r="M259" s="160"/>
      <c r="N259" s="160"/>
      <c r="O259" s="160"/>
      <c r="P259" s="160"/>
      <c r="Q259" s="160"/>
      <c r="R259" s="160"/>
      <c r="S259" s="160"/>
      <c r="T259" s="160"/>
      <c r="U259" s="160"/>
      <c r="V259" s="160"/>
      <c r="W259" s="160"/>
      <c r="X259" s="160"/>
      <c r="Y259" s="160"/>
      <c r="Z259" s="160"/>
      <c r="AA259" s="160"/>
      <c r="AB259" s="160"/>
      <c r="AC259" s="160"/>
      <c r="AD259" s="160"/>
      <c r="AE259" s="160"/>
      <c r="AF259" s="160"/>
      <c r="AG259" s="160"/>
      <c r="AH259" s="160"/>
      <c r="AI259" s="160"/>
      <c r="AJ259" s="160"/>
      <c r="AK259" s="160"/>
      <c r="AL259" s="160"/>
      <c r="AM259" s="160"/>
      <c r="AN259" s="160"/>
      <c r="AO259" s="160"/>
      <c r="AP259" s="160"/>
      <c r="AQ259" s="160"/>
      <c r="AR259" s="160"/>
      <c r="AS259" s="160"/>
      <c r="AT259" s="160"/>
    </row>
    <row r="260" spans="1:46" x14ac:dyDescent="0.25">
      <c r="A260" s="160"/>
      <c r="B260" s="160"/>
      <c r="C260" s="160"/>
      <c r="D260" s="160"/>
      <c r="E260" s="160"/>
      <c r="F260" s="160"/>
      <c r="G260" s="160"/>
      <c r="H260" s="160"/>
      <c r="I260" s="160"/>
      <c r="J260" s="160"/>
      <c r="K260" s="160"/>
      <c r="L260" s="160"/>
      <c r="M260" s="160"/>
      <c r="N260" s="160"/>
      <c r="O260" s="160"/>
      <c r="P260" s="160"/>
      <c r="Q260" s="160"/>
      <c r="R260" s="160"/>
      <c r="S260" s="160"/>
      <c r="T260" s="160"/>
      <c r="U260" s="160"/>
      <c r="V260" s="160"/>
      <c r="W260" s="160"/>
      <c r="X260" s="160"/>
      <c r="Y260" s="160"/>
      <c r="Z260" s="160"/>
      <c r="AA260" s="160"/>
      <c r="AB260" s="160"/>
      <c r="AC260" s="160"/>
      <c r="AD260" s="160"/>
      <c r="AE260" s="160"/>
      <c r="AF260" s="160"/>
      <c r="AG260" s="160"/>
      <c r="AH260" s="160"/>
      <c r="AI260" s="160"/>
      <c r="AJ260" s="160"/>
      <c r="AK260" s="160"/>
      <c r="AL260" s="160"/>
      <c r="AM260" s="160"/>
      <c r="AN260" s="160"/>
      <c r="AO260" s="160"/>
      <c r="AP260" s="160"/>
      <c r="AQ260" s="160"/>
      <c r="AR260" s="160"/>
      <c r="AS260" s="160"/>
      <c r="AT260" s="160"/>
    </row>
    <row r="261" spans="1:46" x14ac:dyDescent="0.25">
      <c r="A261" s="160"/>
      <c r="B261" s="160"/>
      <c r="C261" s="160"/>
      <c r="D261" s="160"/>
      <c r="E261" s="160"/>
      <c r="F261" s="160"/>
      <c r="G261" s="160"/>
      <c r="H261" s="160"/>
      <c r="I261" s="160"/>
      <c r="J261" s="160"/>
      <c r="K261" s="160"/>
      <c r="L261" s="160"/>
      <c r="M261" s="160"/>
      <c r="N261" s="160"/>
      <c r="O261" s="160"/>
      <c r="P261" s="160"/>
      <c r="Q261" s="160"/>
      <c r="R261" s="160"/>
      <c r="S261" s="160"/>
      <c r="T261" s="160"/>
      <c r="U261" s="160"/>
      <c r="V261" s="160"/>
      <c r="W261" s="160"/>
      <c r="X261" s="160"/>
      <c r="Y261" s="160"/>
      <c r="Z261" s="160"/>
      <c r="AA261" s="160"/>
      <c r="AB261" s="160"/>
      <c r="AC261" s="160"/>
      <c r="AD261" s="160"/>
      <c r="AE261" s="160"/>
      <c r="AF261" s="160"/>
      <c r="AG261" s="160"/>
      <c r="AH261" s="160"/>
      <c r="AI261" s="160"/>
      <c r="AJ261" s="160"/>
      <c r="AK261" s="160"/>
      <c r="AL261" s="160"/>
      <c r="AM261" s="160"/>
      <c r="AN261" s="160"/>
      <c r="AO261" s="160"/>
      <c r="AP261" s="160"/>
      <c r="AQ261" s="160"/>
      <c r="AR261" s="160"/>
      <c r="AS261" s="160"/>
      <c r="AT261" s="160"/>
    </row>
    <row r="262" spans="1:46" x14ac:dyDescent="0.25">
      <c r="A262" s="160"/>
      <c r="B262" s="160"/>
      <c r="C262" s="160"/>
      <c r="D262" s="160"/>
      <c r="E262" s="160"/>
      <c r="F262" s="160"/>
      <c r="G262" s="160"/>
      <c r="H262" s="160"/>
      <c r="I262" s="160"/>
      <c r="J262" s="160"/>
      <c r="K262" s="160"/>
      <c r="L262" s="160"/>
      <c r="M262" s="160"/>
      <c r="N262" s="160"/>
      <c r="O262" s="160"/>
      <c r="P262" s="160"/>
      <c r="Q262" s="160"/>
      <c r="R262" s="160"/>
      <c r="S262" s="160"/>
      <c r="T262" s="160"/>
      <c r="U262" s="160"/>
      <c r="V262" s="160"/>
      <c r="W262" s="160"/>
      <c r="X262" s="160"/>
      <c r="Y262" s="160"/>
      <c r="Z262" s="160"/>
      <c r="AA262" s="160"/>
      <c r="AB262" s="160"/>
      <c r="AC262" s="160"/>
      <c r="AD262" s="160"/>
      <c r="AE262" s="160"/>
      <c r="AF262" s="160"/>
      <c r="AG262" s="160"/>
      <c r="AH262" s="160"/>
      <c r="AI262" s="160"/>
      <c r="AJ262" s="160"/>
      <c r="AK262" s="160"/>
      <c r="AL262" s="160"/>
      <c r="AM262" s="160"/>
      <c r="AN262" s="160"/>
      <c r="AO262" s="160"/>
      <c r="AP262" s="160"/>
      <c r="AQ262" s="160"/>
      <c r="AR262" s="160"/>
      <c r="AS262" s="160"/>
      <c r="AT262" s="160"/>
    </row>
    <row r="263" spans="1:46" x14ac:dyDescent="0.25">
      <c r="A263" s="160"/>
      <c r="B263" s="160"/>
      <c r="C263" s="160"/>
      <c r="D263" s="160"/>
      <c r="E263" s="160"/>
      <c r="F263" s="160"/>
      <c r="G263" s="160"/>
      <c r="H263" s="160"/>
      <c r="I263" s="160"/>
      <c r="J263" s="160"/>
      <c r="K263" s="160"/>
      <c r="L263" s="160"/>
      <c r="M263" s="160"/>
      <c r="N263" s="160"/>
      <c r="O263" s="160"/>
      <c r="P263" s="160"/>
      <c r="Q263" s="160"/>
      <c r="R263" s="160"/>
      <c r="S263" s="160"/>
      <c r="T263" s="160"/>
      <c r="U263" s="160"/>
      <c r="V263" s="160"/>
      <c r="W263" s="160"/>
      <c r="X263" s="160"/>
      <c r="Y263" s="160"/>
      <c r="Z263" s="160"/>
      <c r="AA263" s="160"/>
      <c r="AB263" s="160"/>
      <c r="AC263" s="160"/>
      <c r="AD263" s="160"/>
      <c r="AE263" s="160"/>
      <c r="AF263" s="160"/>
      <c r="AG263" s="160"/>
      <c r="AH263" s="160"/>
      <c r="AI263" s="160"/>
      <c r="AJ263" s="160"/>
      <c r="AK263" s="160"/>
      <c r="AL263" s="160"/>
      <c r="AM263" s="160"/>
      <c r="AN263" s="160"/>
      <c r="AO263" s="160"/>
      <c r="AP263" s="160"/>
      <c r="AQ263" s="160"/>
      <c r="AR263" s="160"/>
      <c r="AS263" s="160"/>
      <c r="AT263" s="160"/>
    </row>
    <row r="264" spans="1:46" x14ac:dyDescent="0.25">
      <c r="A264" s="160"/>
      <c r="B264" s="160"/>
      <c r="C264" s="160"/>
      <c r="D264" s="160"/>
      <c r="E264" s="160"/>
      <c r="F264" s="160"/>
      <c r="G264" s="160"/>
      <c r="H264" s="160"/>
      <c r="I264" s="160"/>
      <c r="J264" s="160"/>
      <c r="K264" s="160"/>
      <c r="L264" s="160"/>
      <c r="M264" s="160"/>
      <c r="N264" s="160"/>
      <c r="O264" s="160"/>
      <c r="P264" s="160"/>
      <c r="Q264" s="160"/>
      <c r="R264" s="160"/>
      <c r="S264" s="160"/>
      <c r="T264" s="160"/>
      <c r="U264" s="160"/>
      <c r="V264" s="160"/>
      <c r="W264" s="160"/>
      <c r="X264" s="160"/>
      <c r="Y264" s="160"/>
      <c r="Z264" s="160"/>
      <c r="AA264" s="160"/>
      <c r="AB264" s="160"/>
      <c r="AC264" s="160"/>
      <c r="AD264" s="160"/>
      <c r="AE264" s="160"/>
      <c r="AF264" s="160"/>
      <c r="AG264" s="160"/>
      <c r="AH264" s="160"/>
      <c r="AI264" s="160"/>
      <c r="AJ264" s="160"/>
      <c r="AK264" s="160"/>
      <c r="AL264" s="160"/>
      <c r="AM264" s="160"/>
      <c r="AN264" s="160"/>
      <c r="AO264" s="160"/>
      <c r="AP264" s="160"/>
      <c r="AQ264" s="160"/>
      <c r="AR264" s="160"/>
      <c r="AS264" s="160"/>
      <c r="AT264" s="160"/>
    </row>
    <row r="265" spans="1:46" x14ac:dyDescent="0.25">
      <c r="A265" s="160"/>
      <c r="B265" s="160"/>
      <c r="C265" s="160"/>
      <c r="D265" s="160"/>
      <c r="E265" s="160"/>
      <c r="F265" s="160"/>
      <c r="G265" s="160"/>
      <c r="H265" s="160"/>
      <c r="I265" s="160"/>
      <c r="J265" s="160"/>
      <c r="K265" s="160"/>
      <c r="L265" s="160"/>
      <c r="M265" s="160"/>
      <c r="N265" s="160"/>
      <c r="O265" s="160"/>
      <c r="P265" s="160"/>
      <c r="Q265" s="160"/>
      <c r="R265" s="160"/>
      <c r="S265" s="160"/>
      <c r="T265" s="160"/>
      <c r="U265" s="160"/>
      <c r="V265" s="160"/>
      <c r="W265" s="160"/>
      <c r="X265" s="160"/>
      <c r="Y265" s="160"/>
      <c r="Z265" s="160"/>
      <c r="AA265" s="160"/>
      <c r="AB265" s="160"/>
      <c r="AC265" s="160"/>
      <c r="AD265" s="160"/>
      <c r="AE265" s="160"/>
      <c r="AF265" s="160"/>
      <c r="AG265" s="160"/>
      <c r="AH265" s="160"/>
      <c r="AI265" s="160"/>
      <c r="AJ265" s="160"/>
      <c r="AK265" s="160"/>
      <c r="AL265" s="160"/>
      <c r="AM265" s="160"/>
      <c r="AN265" s="160"/>
      <c r="AO265" s="160"/>
      <c r="AP265" s="160"/>
      <c r="AQ265" s="160"/>
      <c r="AR265" s="160"/>
      <c r="AS265" s="160"/>
      <c r="AT265" s="160"/>
    </row>
    <row r="266" spans="1:46" x14ac:dyDescent="0.25">
      <c r="A266" s="160"/>
      <c r="B266" s="160"/>
      <c r="C266" s="160"/>
      <c r="D266" s="160"/>
      <c r="E266" s="160"/>
      <c r="F266" s="160"/>
      <c r="G266" s="160"/>
      <c r="H266" s="160"/>
      <c r="I266" s="160"/>
      <c r="J266" s="160"/>
      <c r="K266" s="160"/>
      <c r="L266" s="160"/>
      <c r="M266" s="160"/>
      <c r="N266" s="160"/>
      <c r="O266" s="160"/>
      <c r="P266" s="160"/>
      <c r="Q266" s="160"/>
      <c r="R266" s="160"/>
      <c r="S266" s="160"/>
      <c r="T266" s="160"/>
      <c r="U266" s="160"/>
      <c r="V266" s="160"/>
      <c r="W266" s="160"/>
      <c r="X266" s="160"/>
      <c r="Y266" s="160"/>
      <c r="Z266" s="160"/>
      <c r="AA266" s="160"/>
      <c r="AB266" s="160"/>
      <c r="AC266" s="160"/>
      <c r="AD266" s="160"/>
      <c r="AE266" s="160"/>
      <c r="AF266" s="160"/>
      <c r="AG266" s="160"/>
      <c r="AH266" s="160"/>
      <c r="AI266" s="160"/>
      <c r="AJ266" s="160"/>
      <c r="AK266" s="160"/>
      <c r="AL266" s="160"/>
      <c r="AM266" s="160"/>
      <c r="AN266" s="160"/>
      <c r="AO266" s="160"/>
      <c r="AP266" s="160"/>
      <c r="AQ266" s="160"/>
      <c r="AR266" s="160"/>
      <c r="AS266" s="160"/>
      <c r="AT266" s="160"/>
    </row>
    <row r="267" spans="1:46" x14ac:dyDescent="0.25">
      <c r="A267" s="160"/>
      <c r="B267" s="160"/>
      <c r="C267" s="160"/>
      <c r="D267" s="160"/>
      <c r="E267" s="160"/>
      <c r="F267" s="160"/>
      <c r="G267" s="160"/>
      <c r="H267" s="160"/>
      <c r="I267" s="160"/>
      <c r="J267" s="160"/>
      <c r="K267" s="160"/>
      <c r="L267" s="160"/>
      <c r="M267" s="160"/>
      <c r="N267" s="160"/>
      <c r="O267" s="160"/>
      <c r="P267" s="160"/>
      <c r="Q267" s="160"/>
      <c r="R267" s="160"/>
      <c r="S267" s="160"/>
      <c r="T267" s="160"/>
      <c r="U267" s="160"/>
      <c r="V267" s="160"/>
      <c r="W267" s="160"/>
      <c r="X267" s="160"/>
      <c r="Y267" s="160"/>
      <c r="Z267" s="160"/>
      <c r="AA267" s="160"/>
      <c r="AB267" s="160"/>
      <c r="AC267" s="160"/>
      <c r="AD267" s="160"/>
      <c r="AE267" s="160"/>
      <c r="AF267" s="160"/>
      <c r="AG267" s="160"/>
      <c r="AH267" s="160"/>
      <c r="AI267" s="160"/>
      <c r="AJ267" s="160"/>
      <c r="AK267" s="160"/>
      <c r="AL267" s="160"/>
      <c r="AM267" s="160"/>
      <c r="AN267" s="160"/>
      <c r="AO267" s="160"/>
      <c r="AP267" s="160"/>
      <c r="AQ267" s="160"/>
      <c r="AR267" s="160"/>
      <c r="AS267" s="160"/>
      <c r="AT267" s="160"/>
    </row>
    <row r="268" spans="1:46" x14ac:dyDescent="0.25">
      <c r="A268" s="160"/>
      <c r="B268" s="160"/>
      <c r="C268" s="160"/>
      <c r="D268" s="160"/>
      <c r="E268" s="160"/>
      <c r="F268" s="160"/>
      <c r="G268" s="160"/>
      <c r="H268" s="160"/>
      <c r="I268" s="160"/>
      <c r="J268" s="160"/>
      <c r="K268" s="160"/>
      <c r="L268" s="160"/>
      <c r="M268" s="160"/>
      <c r="N268" s="160"/>
      <c r="O268" s="160"/>
      <c r="P268" s="160"/>
      <c r="Q268" s="160"/>
      <c r="R268" s="160"/>
      <c r="S268" s="160"/>
      <c r="T268" s="160"/>
      <c r="U268" s="160"/>
      <c r="V268" s="160"/>
      <c r="W268" s="160"/>
      <c r="X268" s="160"/>
      <c r="Y268" s="160"/>
      <c r="Z268" s="160"/>
      <c r="AA268" s="160"/>
      <c r="AB268" s="160"/>
      <c r="AC268" s="160"/>
      <c r="AD268" s="160"/>
      <c r="AE268" s="160"/>
      <c r="AF268" s="160"/>
      <c r="AG268" s="160"/>
      <c r="AH268" s="160"/>
      <c r="AI268" s="160"/>
      <c r="AJ268" s="160"/>
      <c r="AK268" s="160"/>
      <c r="AL268" s="160"/>
      <c r="AM268" s="160"/>
      <c r="AN268" s="160"/>
      <c r="AO268" s="160"/>
      <c r="AP268" s="160"/>
      <c r="AQ268" s="160"/>
      <c r="AR268" s="160"/>
      <c r="AS268" s="160"/>
      <c r="AT268" s="160"/>
    </row>
    <row r="269" spans="1:46" x14ac:dyDescent="0.25">
      <c r="A269" s="160"/>
      <c r="B269" s="160"/>
      <c r="C269" s="160"/>
      <c r="D269" s="160"/>
      <c r="E269" s="160"/>
      <c r="F269" s="160"/>
      <c r="G269" s="160"/>
      <c r="H269" s="160"/>
      <c r="I269" s="160"/>
      <c r="J269" s="160"/>
      <c r="K269" s="160"/>
      <c r="L269" s="160"/>
      <c r="M269" s="160"/>
      <c r="N269" s="160"/>
      <c r="O269" s="160"/>
      <c r="P269" s="160"/>
      <c r="Q269" s="160"/>
      <c r="R269" s="160"/>
      <c r="S269" s="160"/>
      <c r="T269" s="160"/>
      <c r="U269" s="160"/>
      <c r="V269" s="160"/>
      <c r="W269" s="160"/>
      <c r="X269" s="160"/>
      <c r="Y269" s="160"/>
      <c r="Z269" s="160"/>
      <c r="AA269" s="160"/>
      <c r="AB269" s="160"/>
      <c r="AC269" s="160"/>
      <c r="AD269" s="160"/>
      <c r="AE269" s="160"/>
      <c r="AF269" s="160"/>
      <c r="AG269" s="160"/>
      <c r="AH269" s="160"/>
      <c r="AI269" s="160"/>
      <c r="AJ269" s="160"/>
      <c r="AK269" s="160"/>
      <c r="AL269" s="160"/>
      <c r="AM269" s="160"/>
      <c r="AN269" s="160"/>
      <c r="AO269" s="160"/>
      <c r="AP269" s="160"/>
      <c r="AQ269" s="160"/>
      <c r="AR269" s="160"/>
      <c r="AS269" s="160"/>
      <c r="AT269" s="160"/>
    </row>
    <row r="270" spans="1:46" x14ac:dyDescent="0.25">
      <c r="A270" s="160"/>
      <c r="B270" s="160"/>
      <c r="C270" s="160"/>
      <c r="D270" s="160"/>
      <c r="E270" s="160"/>
      <c r="F270" s="160"/>
      <c r="G270" s="160"/>
      <c r="H270" s="160"/>
      <c r="I270" s="160"/>
      <c r="J270" s="160"/>
      <c r="K270" s="160"/>
      <c r="L270" s="160"/>
      <c r="M270" s="160"/>
      <c r="N270" s="160"/>
      <c r="O270" s="160"/>
      <c r="P270" s="160"/>
      <c r="Q270" s="160"/>
      <c r="R270" s="160"/>
      <c r="S270" s="160"/>
      <c r="T270" s="160"/>
      <c r="U270" s="160"/>
      <c r="V270" s="160"/>
      <c r="W270" s="160"/>
      <c r="X270" s="160"/>
      <c r="Y270" s="160"/>
      <c r="Z270" s="160"/>
      <c r="AA270" s="160"/>
      <c r="AB270" s="160"/>
      <c r="AC270" s="160"/>
      <c r="AD270" s="160"/>
      <c r="AE270" s="160"/>
      <c r="AF270" s="160"/>
      <c r="AG270" s="160"/>
      <c r="AH270" s="160"/>
      <c r="AI270" s="160"/>
      <c r="AJ270" s="160"/>
      <c r="AK270" s="160"/>
      <c r="AL270" s="160"/>
      <c r="AM270" s="160"/>
      <c r="AN270" s="160"/>
      <c r="AO270" s="160"/>
      <c r="AP270" s="160"/>
      <c r="AQ270" s="160"/>
      <c r="AR270" s="160"/>
      <c r="AS270" s="160"/>
      <c r="AT270" s="160"/>
    </row>
    <row r="271" spans="1:46" x14ac:dyDescent="0.25">
      <c r="A271" s="160"/>
      <c r="B271" s="160"/>
      <c r="C271" s="160"/>
      <c r="D271" s="160"/>
      <c r="E271" s="160"/>
      <c r="F271" s="160"/>
      <c r="G271" s="160"/>
      <c r="H271" s="160"/>
      <c r="I271" s="160"/>
      <c r="J271" s="160"/>
      <c r="K271" s="160"/>
      <c r="L271" s="160"/>
      <c r="M271" s="160"/>
      <c r="N271" s="160"/>
      <c r="O271" s="160"/>
      <c r="P271" s="160"/>
      <c r="Q271" s="160"/>
      <c r="R271" s="160"/>
      <c r="S271" s="160"/>
      <c r="T271" s="160"/>
      <c r="U271" s="160"/>
      <c r="V271" s="160"/>
      <c r="W271" s="160"/>
      <c r="X271" s="160"/>
      <c r="Y271" s="160"/>
      <c r="Z271" s="160"/>
      <c r="AA271" s="160"/>
      <c r="AB271" s="160"/>
      <c r="AC271" s="160"/>
      <c r="AD271" s="160"/>
      <c r="AE271" s="160"/>
      <c r="AF271" s="160"/>
      <c r="AG271" s="160"/>
      <c r="AH271" s="160"/>
      <c r="AI271" s="160"/>
      <c r="AJ271" s="160"/>
      <c r="AK271" s="160"/>
      <c r="AL271" s="160"/>
      <c r="AM271" s="160"/>
      <c r="AN271" s="160"/>
      <c r="AO271" s="160"/>
      <c r="AP271" s="160"/>
      <c r="AQ271" s="160"/>
      <c r="AR271" s="160"/>
      <c r="AS271" s="160"/>
      <c r="AT271" s="160"/>
    </row>
    <row r="272" spans="1:46" x14ac:dyDescent="0.25">
      <c r="A272" s="160"/>
      <c r="B272" s="160"/>
      <c r="C272" s="160"/>
      <c r="D272" s="160"/>
      <c r="E272" s="160"/>
      <c r="F272" s="160"/>
      <c r="G272" s="160"/>
      <c r="H272" s="160"/>
      <c r="I272" s="160"/>
      <c r="J272" s="160"/>
      <c r="K272" s="160"/>
      <c r="L272" s="160"/>
      <c r="M272" s="160"/>
      <c r="N272" s="160"/>
      <c r="O272" s="160"/>
      <c r="P272" s="160"/>
      <c r="Q272" s="160"/>
      <c r="R272" s="160"/>
      <c r="S272" s="160"/>
      <c r="T272" s="160"/>
      <c r="U272" s="160"/>
      <c r="V272" s="160"/>
      <c r="W272" s="160"/>
      <c r="X272" s="160"/>
      <c r="Y272" s="160"/>
      <c r="Z272" s="160"/>
      <c r="AA272" s="160"/>
      <c r="AB272" s="160"/>
      <c r="AC272" s="160"/>
      <c r="AD272" s="160"/>
      <c r="AE272" s="160"/>
      <c r="AF272" s="160"/>
      <c r="AG272" s="160"/>
      <c r="AH272" s="160"/>
      <c r="AI272" s="160"/>
      <c r="AJ272" s="160"/>
      <c r="AK272" s="160"/>
      <c r="AL272" s="160"/>
      <c r="AM272" s="160"/>
      <c r="AN272" s="160"/>
      <c r="AO272" s="160"/>
      <c r="AP272" s="160"/>
      <c r="AQ272" s="160"/>
      <c r="AR272" s="160"/>
      <c r="AS272" s="160"/>
      <c r="AT272" s="160"/>
    </row>
    <row r="273" spans="1:46" x14ac:dyDescent="0.25">
      <c r="A273" s="160"/>
      <c r="B273" s="160"/>
      <c r="C273" s="160"/>
      <c r="D273" s="160"/>
      <c r="E273" s="160"/>
      <c r="F273" s="160"/>
      <c r="G273" s="160"/>
      <c r="H273" s="160"/>
      <c r="I273" s="160"/>
      <c r="J273" s="160"/>
      <c r="K273" s="160"/>
      <c r="L273" s="160"/>
      <c r="M273" s="160"/>
      <c r="N273" s="160"/>
      <c r="O273" s="160"/>
      <c r="P273" s="160"/>
      <c r="Q273" s="160"/>
      <c r="R273" s="160"/>
      <c r="S273" s="160"/>
      <c r="T273" s="160"/>
      <c r="U273" s="160"/>
      <c r="V273" s="160"/>
      <c r="W273" s="160"/>
      <c r="X273" s="160"/>
      <c r="Y273" s="160"/>
      <c r="Z273" s="160"/>
      <c r="AA273" s="160"/>
      <c r="AB273" s="160"/>
      <c r="AC273" s="160"/>
      <c r="AD273" s="160"/>
      <c r="AE273" s="160"/>
      <c r="AF273" s="160"/>
      <c r="AG273" s="160"/>
      <c r="AH273" s="160"/>
      <c r="AI273" s="160"/>
      <c r="AJ273" s="160"/>
      <c r="AK273" s="160"/>
      <c r="AL273" s="160"/>
      <c r="AM273" s="160"/>
      <c r="AN273" s="160"/>
      <c r="AO273" s="160"/>
      <c r="AP273" s="160"/>
      <c r="AQ273" s="160"/>
      <c r="AR273" s="160"/>
      <c r="AS273" s="160"/>
      <c r="AT273" s="160"/>
    </row>
    <row r="274" spans="1:46" x14ac:dyDescent="0.25">
      <c r="A274" s="160"/>
      <c r="B274" s="160"/>
      <c r="C274" s="160"/>
      <c r="D274" s="160"/>
      <c r="E274" s="160"/>
      <c r="F274" s="160"/>
      <c r="G274" s="160"/>
      <c r="H274" s="160"/>
      <c r="I274" s="160"/>
      <c r="J274" s="160"/>
      <c r="K274" s="160"/>
      <c r="L274" s="160"/>
      <c r="M274" s="160"/>
      <c r="N274" s="160"/>
      <c r="O274" s="160"/>
      <c r="P274" s="160"/>
      <c r="Q274" s="160"/>
      <c r="R274" s="160"/>
      <c r="S274" s="160"/>
      <c r="T274" s="160"/>
      <c r="U274" s="160"/>
      <c r="V274" s="160"/>
      <c r="W274" s="160"/>
      <c r="X274" s="160"/>
      <c r="Y274" s="160"/>
      <c r="Z274" s="160"/>
      <c r="AA274" s="160"/>
      <c r="AB274" s="160"/>
      <c r="AC274" s="160"/>
      <c r="AD274" s="160"/>
      <c r="AE274" s="160"/>
      <c r="AF274" s="160"/>
      <c r="AG274" s="160"/>
      <c r="AH274" s="160"/>
      <c r="AI274" s="160"/>
      <c r="AJ274" s="160"/>
      <c r="AK274" s="160"/>
      <c r="AL274" s="160"/>
      <c r="AM274" s="160"/>
      <c r="AN274" s="160"/>
      <c r="AO274" s="160"/>
      <c r="AP274" s="160"/>
      <c r="AQ274" s="160"/>
      <c r="AR274" s="160"/>
      <c r="AS274" s="160"/>
      <c r="AT274" s="160"/>
    </row>
    <row r="275" spans="1:46" x14ac:dyDescent="0.25">
      <c r="A275" s="160"/>
      <c r="B275" s="160"/>
      <c r="C275" s="160"/>
      <c r="D275" s="160"/>
      <c r="E275" s="160"/>
      <c r="F275" s="160"/>
      <c r="G275" s="160"/>
      <c r="H275" s="160"/>
      <c r="I275" s="160"/>
      <c r="J275" s="160"/>
      <c r="K275" s="160"/>
      <c r="L275" s="160"/>
      <c r="M275" s="160"/>
      <c r="N275" s="160"/>
      <c r="O275" s="160"/>
      <c r="P275" s="160"/>
      <c r="Q275" s="160"/>
      <c r="R275" s="160"/>
      <c r="S275" s="160"/>
      <c r="T275" s="160"/>
      <c r="U275" s="160"/>
      <c r="V275" s="160"/>
      <c r="W275" s="160"/>
      <c r="X275" s="160"/>
      <c r="Y275" s="160"/>
      <c r="Z275" s="160"/>
      <c r="AA275" s="160"/>
      <c r="AB275" s="160"/>
      <c r="AC275" s="160"/>
      <c r="AD275" s="160"/>
      <c r="AE275" s="160"/>
      <c r="AF275" s="160"/>
      <c r="AG275" s="160"/>
      <c r="AH275" s="160"/>
      <c r="AI275" s="160"/>
      <c r="AJ275" s="160"/>
      <c r="AK275" s="160"/>
      <c r="AL275" s="160"/>
      <c r="AM275" s="160"/>
      <c r="AN275" s="160"/>
      <c r="AO275" s="160"/>
      <c r="AP275" s="160"/>
      <c r="AQ275" s="160"/>
      <c r="AR275" s="160"/>
      <c r="AS275" s="160"/>
      <c r="AT275" s="160"/>
    </row>
    <row r="276" spans="1:46" x14ac:dyDescent="0.25">
      <c r="A276" s="160"/>
      <c r="B276" s="160"/>
      <c r="C276" s="160"/>
      <c r="D276" s="160"/>
      <c r="E276" s="160"/>
      <c r="F276" s="160"/>
      <c r="G276" s="160"/>
      <c r="H276" s="160"/>
      <c r="I276" s="160"/>
      <c r="J276" s="160"/>
      <c r="K276" s="160"/>
      <c r="L276" s="160"/>
      <c r="M276" s="160"/>
      <c r="N276" s="160"/>
      <c r="O276" s="160"/>
      <c r="P276" s="160"/>
      <c r="Q276" s="160"/>
      <c r="R276" s="160"/>
      <c r="S276" s="160"/>
      <c r="T276" s="160"/>
      <c r="U276" s="160"/>
      <c r="V276" s="160"/>
      <c r="W276" s="160"/>
      <c r="X276" s="160"/>
      <c r="Y276" s="160"/>
      <c r="Z276" s="160"/>
      <c r="AA276" s="160"/>
      <c r="AB276" s="160"/>
      <c r="AC276" s="160"/>
      <c r="AD276" s="160"/>
      <c r="AE276" s="160"/>
      <c r="AF276" s="160"/>
      <c r="AG276" s="160"/>
      <c r="AH276" s="160"/>
      <c r="AI276" s="160"/>
      <c r="AJ276" s="160"/>
      <c r="AK276" s="160"/>
      <c r="AL276" s="160"/>
      <c r="AM276" s="160"/>
      <c r="AN276" s="160"/>
      <c r="AO276" s="160"/>
      <c r="AP276" s="160"/>
      <c r="AQ276" s="160"/>
      <c r="AR276" s="160"/>
      <c r="AS276" s="160"/>
      <c r="AT276" s="160"/>
    </row>
    <row r="277" spans="1:46" x14ac:dyDescent="0.25">
      <c r="A277" s="160"/>
      <c r="B277" s="160"/>
      <c r="C277" s="160"/>
      <c r="D277" s="160"/>
      <c r="E277" s="160"/>
      <c r="F277" s="160"/>
      <c r="G277" s="160"/>
      <c r="H277" s="160"/>
      <c r="I277" s="160"/>
      <c r="J277" s="160"/>
      <c r="K277" s="160"/>
      <c r="L277" s="160"/>
      <c r="M277" s="160"/>
      <c r="N277" s="160"/>
      <c r="O277" s="160"/>
      <c r="P277" s="160"/>
      <c r="Q277" s="160"/>
      <c r="R277" s="160"/>
      <c r="S277" s="160"/>
      <c r="T277" s="160"/>
      <c r="U277" s="160"/>
      <c r="V277" s="160"/>
      <c r="W277" s="160"/>
      <c r="X277" s="160"/>
      <c r="Y277" s="160"/>
      <c r="Z277" s="160"/>
      <c r="AA277" s="160"/>
      <c r="AB277" s="160"/>
      <c r="AC277" s="160"/>
      <c r="AD277" s="160"/>
      <c r="AE277" s="160"/>
      <c r="AF277" s="160"/>
      <c r="AG277" s="160"/>
      <c r="AH277" s="160"/>
      <c r="AI277" s="160"/>
      <c r="AJ277" s="160"/>
      <c r="AK277" s="160"/>
      <c r="AL277" s="160"/>
      <c r="AM277" s="160"/>
      <c r="AN277" s="160"/>
      <c r="AO277" s="160"/>
      <c r="AP277" s="160"/>
      <c r="AQ277" s="160"/>
      <c r="AR277" s="160"/>
      <c r="AS277" s="160"/>
      <c r="AT277" s="160"/>
    </row>
    <row r="278" spans="1:46" x14ac:dyDescent="0.25">
      <c r="A278" s="160"/>
      <c r="B278" s="160"/>
      <c r="C278" s="160"/>
      <c r="D278" s="160"/>
      <c r="E278" s="160"/>
      <c r="F278" s="160"/>
      <c r="G278" s="160"/>
      <c r="H278" s="160"/>
      <c r="I278" s="160"/>
      <c r="J278" s="160"/>
      <c r="K278" s="160"/>
      <c r="L278" s="160"/>
      <c r="M278" s="160"/>
      <c r="N278" s="160"/>
      <c r="O278" s="160"/>
      <c r="P278" s="160"/>
      <c r="Q278" s="160"/>
      <c r="R278" s="160"/>
      <c r="S278" s="160"/>
      <c r="T278" s="160"/>
      <c r="U278" s="160"/>
      <c r="V278" s="160"/>
      <c r="W278" s="160"/>
      <c r="X278" s="160"/>
      <c r="Y278" s="160"/>
      <c r="Z278" s="160"/>
      <c r="AA278" s="160"/>
      <c r="AB278" s="160"/>
      <c r="AC278" s="160"/>
      <c r="AD278" s="160"/>
      <c r="AE278" s="160"/>
      <c r="AF278" s="160"/>
      <c r="AG278" s="160"/>
      <c r="AH278" s="160"/>
      <c r="AI278" s="160"/>
      <c r="AJ278" s="160"/>
      <c r="AK278" s="160"/>
      <c r="AL278" s="160"/>
      <c r="AM278" s="160"/>
      <c r="AN278" s="160"/>
      <c r="AO278" s="160"/>
      <c r="AP278" s="160"/>
      <c r="AQ278" s="160"/>
      <c r="AR278" s="160"/>
      <c r="AS278" s="160"/>
      <c r="AT278" s="160"/>
    </row>
    <row r="279" spans="1:46" x14ac:dyDescent="0.25">
      <c r="A279" s="160"/>
      <c r="B279" s="160"/>
      <c r="C279" s="160"/>
      <c r="D279" s="160"/>
      <c r="E279" s="160"/>
      <c r="F279" s="160"/>
      <c r="G279" s="160"/>
      <c r="H279" s="160"/>
      <c r="I279" s="160"/>
      <c r="J279" s="160"/>
      <c r="K279" s="160"/>
      <c r="L279" s="160"/>
      <c r="M279" s="160"/>
      <c r="N279" s="160"/>
      <c r="O279" s="160"/>
      <c r="P279" s="160"/>
      <c r="Q279" s="160"/>
      <c r="R279" s="160"/>
      <c r="S279" s="160"/>
      <c r="T279" s="160"/>
      <c r="U279" s="160"/>
      <c r="V279" s="160"/>
      <c r="W279" s="160"/>
      <c r="X279" s="160"/>
      <c r="Y279" s="160"/>
      <c r="Z279" s="160"/>
      <c r="AA279" s="160"/>
      <c r="AB279" s="160"/>
      <c r="AC279" s="160"/>
      <c r="AD279" s="160"/>
      <c r="AE279" s="160"/>
      <c r="AF279" s="160"/>
      <c r="AG279" s="160"/>
      <c r="AH279" s="160"/>
      <c r="AI279" s="160"/>
      <c r="AJ279" s="160"/>
      <c r="AK279" s="160"/>
      <c r="AL279" s="160"/>
      <c r="AM279" s="160"/>
      <c r="AN279" s="160"/>
      <c r="AO279" s="160"/>
      <c r="AP279" s="160"/>
      <c r="AQ279" s="160"/>
      <c r="AR279" s="160"/>
      <c r="AS279" s="160"/>
      <c r="AT279" s="160"/>
    </row>
    <row r="280" spans="1:46" x14ac:dyDescent="0.25">
      <c r="A280" s="160"/>
      <c r="B280" s="160"/>
      <c r="C280" s="160"/>
      <c r="D280" s="160"/>
      <c r="E280" s="160"/>
      <c r="F280" s="160"/>
      <c r="G280" s="160"/>
      <c r="H280" s="160"/>
      <c r="I280" s="160"/>
      <c r="J280" s="160"/>
      <c r="K280" s="160"/>
      <c r="L280" s="160"/>
      <c r="M280" s="160"/>
      <c r="N280" s="160"/>
      <c r="O280" s="160"/>
      <c r="P280" s="160"/>
      <c r="Q280" s="160"/>
      <c r="R280" s="160"/>
      <c r="S280" s="160"/>
      <c r="T280" s="160"/>
      <c r="U280" s="160"/>
      <c r="V280" s="160"/>
      <c r="W280" s="160"/>
      <c r="X280" s="160"/>
      <c r="Y280" s="160"/>
      <c r="Z280" s="160"/>
      <c r="AA280" s="160"/>
      <c r="AB280" s="160"/>
      <c r="AC280" s="160"/>
      <c r="AD280" s="160"/>
      <c r="AE280" s="160"/>
      <c r="AF280" s="160"/>
      <c r="AG280" s="160"/>
      <c r="AH280" s="160"/>
      <c r="AI280" s="160"/>
      <c r="AJ280" s="160"/>
      <c r="AK280" s="160"/>
      <c r="AL280" s="160"/>
      <c r="AM280" s="160"/>
      <c r="AN280" s="160"/>
      <c r="AO280" s="160"/>
      <c r="AP280" s="160"/>
      <c r="AQ280" s="160"/>
      <c r="AR280" s="160"/>
      <c r="AS280" s="160"/>
      <c r="AT280" s="160"/>
    </row>
    <row r="281" spans="1:46" x14ac:dyDescent="0.25">
      <c r="A281" s="160"/>
      <c r="B281" s="160"/>
      <c r="C281" s="160"/>
      <c r="D281" s="160"/>
      <c r="E281" s="160"/>
      <c r="F281" s="160"/>
      <c r="G281" s="160"/>
      <c r="H281" s="160"/>
      <c r="I281" s="160"/>
      <c r="J281" s="160"/>
      <c r="K281" s="160"/>
      <c r="L281" s="160"/>
      <c r="M281" s="160"/>
      <c r="N281" s="160"/>
      <c r="O281" s="160"/>
      <c r="P281" s="160"/>
      <c r="Q281" s="160"/>
      <c r="R281" s="160"/>
      <c r="S281" s="160"/>
      <c r="T281" s="160"/>
      <c r="U281" s="160"/>
      <c r="V281" s="160"/>
      <c r="W281" s="160"/>
      <c r="X281" s="160"/>
      <c r="Y281" s="160"/>
      <c r="Z281" s="160"/>
      <c r="AA281" s="160"/>
      <c r="AB281" s="160"/>
      <c r="AC281" s="160"/>
      <c r="AD281" s="160"/>
      <c r="AE281" s="160"/>
      <c r="AF281" s="160"/>
      <c r="AG281" s="160"/>
      <c r="AH281" s="160"/>
      <c r="AI281" s="160"/>
      <c r="AJ281" s="160"/>
      <c r="AK281" s="160"/>
      <c r="AL281" s="160"/>
      <c r="AM281" s="160"/>
      <c r="AN281" s="160"/>
      <c r="AO281" s="160"/>
      <c r="AP281" s="160"/>
      <c r="AQ281" s="160"/>
      <c r="AR281" s="160"/>
      <c r="AS281" s="160"/>
      <c r="AT281" s="160"/>
    </row>
    <row r="282" spans="1:46" x14ac:dyDescent="0.25">
      <c r="A282" s="160"/>
      <c r="B282" s="160"/>
      <c r="C282" s="160"/>
      <c r="D282" s="160"/>
      <c r="E282" s="160"/>
      <c r="F282" s="160"/>
      <c r="G282" s="160"/>
      <c r="H282" s="160"/>
      <c r="I282" s="160"/>
      <c r="J282" s="160"/>
      <c r="K282" s="160"/>
      <c r="L282" s="160"/>
      <c r="M282" s="160"/>
      <c r="N282" s="160"/>
      <c r="O282" s="160"/>
      <c r="P282" s="160"/>
      <c r="Q282" s="160"/>
      <c r="R282" s="160"/>
      <c r="S282" s="160"/>
      <c r="T282" s="160"/>
      <c r="U282" s="160"/>
      <c r="V282" s="160"/>
      <c r="W282" s="160"/>
      <c r="X282" s="160"/>
      <c r="Y282" s="160"/>
      <c r="Z282" s="160"/>
      <c r="AA282" s="160"/>
      <c r="AB282" s="160"/>
      <c r="AC282" s="160"/>
      <c r="AD282" s="160"/>
      <c r="AE282" s="160"/>
      <c r="AF282" s="160"/>
      <c r="AG282" s="160"/>
      <c r="AH282" s="160"/>
      <c r="AI282" s="160"/>
      <c r="AJ282" s="160"/>
      <c r="AK282" s="160"/>
      <c r="AL282" s="160"/>
      <c r="AM282" s="160"/>
      <c r="AN282" s="160"/>
      <c r="AO282" s="160"/>
      <c r="AP282" s="160"/>
      <c r="AQ282" s="160"/>
      <c r="AR282" s="160"/>
      <c r="AS282" s="160"/>
      <c r="AT282" s="160"/>
    </row>
    <row r="283" spans="1:46" x14ac:dyDescent="0.25">
      <c r="A283" s="160"/>
      <c r="B283" s="160"/>
      <c r="C283" s="160"/>
      <c r="D283" s="160"/>
      <c r="E283" s="160"/>
      <c r="F283" s="160"/>
      <c r="G283" s="160"/>
      <c r="H283" s="160"/>
      <c r="I283" s="160"/>
      <c r="J283" s="160"/>
      <c r="K283" s="160"/>
      <c r="L283" s="160"/>
      <c r="M283" s="160"/>
      <c r="N283" s="160"/>
      <c r="O283" s="160"/>
      <c r="P283" s="160"/>
      <c r="Q283" s="160"/>
      <c r="R283" s="160"/>
      <c r="S283" s="160"/>
      <c r="T283" s="160"/>
      <c r="U283" s="160"/>
      <c r="V283" s="160"/>
      <c r="W283" s="160"/>
      <c r="X283" s="160"/>
      <c r="Y283" s="160"/>
      <c r="Z283" s="160"/>
      <c r="AA283" s="160"/>
      <c r="AB283" s="160"/>
      <c r="AC283" s="160"/>
      <c r="AD283" s="160"/>
      <c r="AE283" s="160"/>
      <c r="AF283" s="160"/>
      <c r="AG283" s="160"/>
      <c r="AH283" s="160"/>
      <c r="AI283" s="160"/>
      <c r="AJ283" s="160"/>
      <c r="AK283" s="160"/>
      <c r="AL283" s="160"/>
      <c r="AM283" s="160"/>
      <c r="AN283" s="160"/>
      <c r="AO283" s="160"/>
      <c r="AP283" s="160"/>
      <c r="AQ283" s="160"/>
      <c r="AR283" s="160"/>
      <c r="AS283" s="160"/>
      <c r="AT283" s="160"/>
    </row>
    <row r="284" spans="1:46" x14ac:dyDescent="0.25">
      <c r="A284" s="160"/>
      <c r="B284" s="160"/>
      <c r="C284" s="160"/>
      <c r="D284" s="160"/>
      <c r="E284" s="160"/>
      <c r="F284" s="160"/>
      <c r="G284" s="160"/>
      <c r="H284" s="160"/>
      <c r="I284" s="160"/>
      <c r="J284" s="160"/>
      <c r="K284" s="160"/>
      <c r="L284" s="160"/>
      <c r="M284" s="160"/>
      <c r="N284" s="160"/>
      <c r="O284" s="160"/>
      <c r="P284" s="160"/>
      <c r="Q284" s="160"/>
      <c r="R284" s="160"/>
      <c r="S284" s="160"/>
      <c r="T284" s="160"/>
      <c r="U284" s="160"/>
      <c r="V284" s="160"/>
      <c r="W284" s="160"/>
      <c r="X284" s="160"/>
      <c r="Y284" s="160"/>
      <c r="Z284" s="160"/>
      <c r="AA284" s="160"/>
      <c r="AB284" s="160"/>
      <c r="AC284" s="160"/>
      <c r="AD284" s="160"/>
      <c r="AE284" s="160"/>
      <c r="AF284" s="160"/>
      <c r="AG284" s="160"/>
      <c r="AH284" s="160"/>
      <c r="AI284" s="160"/>
      <c r="AJ284" s="160"/>
      <c r="AK284" s="160"/>
      <c r="AL284" s="160"/>
      <c r="AM284" s="160"/>
      <c r="AN284" s="160"/>
      <c r="AO284" s="160"/>
      <c r="AP284" s="160"/>
      <c r="AQ284" s="160"/>
      <c r="AR284" s="160"/>
      <c r="AS284" s="160"/>
      <c r="AT284" s="160"/>
    </row>
    <row r="285" spans="1:46" x14ac:dyDescent="0.25">
      <c r="A285" s="160"/>
      <c r="B285" s="160"/>
      <c r="C285" s="160"/>
      <c r="D285" s="160"/>
      <c r="E285" s="160"/>
      <c r="F285" s="160"/>
      <c r="G285" s="160"/>
      <c r="H285" s="160"/>
      <c r="I285" s="160"/>
      <c r="J285" s="160"/>
      <c r="K285" s="160"/>
      <c r="L285" s="160"/>
      <c r="M285" s="160"/>
      <c r="N285" s="160"/>
      <c r="O285" s="160"/>
      <c r="P285" s="160"/>
      <c r="Q285" s="160"/>
      <c r="R285" s="160"/>
      <c r="S285" s="160"/>
      <c r="T285" s="160"/>
      <c r="U285" s="160"/>
      <c r="V285" s="160"/>
      <c r="W285" s="160"/>
      <c r="X285" s="160"/>
      <c r="Y285" s="160"/>
      <c r="Z285" s="160"/>
      <c r="AA285" s="160"/>
      <c r="AB285" s="160"/>
      <c r="AC285" s="160"/>
      <c r="AD285" s="160"/>
      <c r="AE285" s="160"/>
      <c r="AF285" s="160"/>
      <c r="AG285" s="160"/>
      <c r="AH285" s="160"/>
      <c r="AI285" s="160"/>
      <c r="AJ285" s="160"/>
      <c r="AK285" s="160"/>
      <c r="AL285" s="160"/>
      <c r="AM285" s="160"/>
      <c r="AN285" s="160"/>
      <c r="AO285" s="160"/>
      <c r="AP285" s="160"/>
      <c r="AQ285" s="160"/>
      <c r="AR285" s="160"/>
      <c r="AS285" s="160"/>
      <c r="AT285" s="160"/>
    </row>
    <row r="286" spans="1:46" x14ac:dyDescent="0.25">
      <c r="A286" s="160"/>
      <c r="B286" s="160"/>
      <c r="C286" s="160"/>
      <c r="D286" s="160"/>
      <c r="E286" s="160"/>
      <c r="F286" s="160"/>
      <c r="G286" s="160"/>
      <c r="H286" s="160"/>
      <c r="I286" s="160"/>
      <c r="J286" s="160"/>
      <c r="K286" s="160"/>
      <c r="L286" s="160"/>
      <c r="M286" s="160"/>
      <c r="N286" s="160"/>
      <c r="O286" s="160"/>
      <c r="P286" s="160"/>
      <c r="Q286" s="160"/>
      <c r="R286" s="160"/>
      <c r="S286" s="160"/>
      <c r="T286" s="160"/>
      <c r="U286" s="160"/>
      <c r="V286" s="160"/>
      <c r="W286" s="160"/>
      <c r="X286" s="160"/>
      <c r="Y286" s="160"/>
      <c r="Z286" s="160"/>
      <c r="AA286" s="160"/>
      <c r="AB286" s="160"/>
      <c r="AC286" s="160"/>
      <c r="AD286" s="160"/>
      <c r="AE286" s="160"/>
      <c r="AF286" s="160"/>
      <c r="AG286" s="160"/>
      <c r="AH286" s="160"/>
      <c r="AI286" s="160"/>
      <c r="AJ286" s="160"/>
      <c r="AK286" s="160"/>
      <c r="AL286" s="160"/>
      <c r="AM286" s="160"/>
      <c r="AN286" s="160"/>
      <c r="AO286" s="160"/>
      <c r="AP286" s="160"/>
      <c r="AQ286" s="160"/>
      <c r="AR286" s="160"/>
      <c r="AS286" s="160"/>
      <c r="AT286" s="160"/>
    </row>
    <row r="287" spans="1:46" x14ac:dyDescent="0.25">
      <c r="A287" s="160"/>
      <c r="B287" s="160"/>
      <c r="C287" s="160"/>
      <c r="D287" s="160"/>
      <c r="E287" s="160"/>
      <c r="F287" s="160"/>
      <c r="G287" s="160"/>
      <c r="H287" s="160"/>
      <c r="I287" s="160"/>
      <c r="J287" s="160"/>
      <c r="K287" s="160"/>
      <c r="L287" s="160"/>
      <c r="M287" s="160"/>
      <c r="N287" s="160"/>
      <c r="O287" s="160"/>
      <c r="P287" s="160"/>
      <c r="Q287" s="160"/>
      <c r="R287" s="160"/>
      <c r="S287" s="160"/>
      <c r="T287" s="160"/>
      <c r="U287" s="160"/>
      <c r="V287" s="160"/>
      <c r="W287" s="160"/>
      <c r="X287" s="160"/>
      <c r="Y287" s="160"/>
      <c r="Z287" s="160"/>
      <c r="AA287" s="160"/>
      <c r="AB287" s="160"/>
      <c r="AC287" s="160"/>
      <c r="AD287" s="160"/>
      <c r="AE287" s="160"/>
      <c r="AF287" s="160"/>
      <c r="AG287" s="160"/>
      <c r="AH287" s="160"/>
      <c r="AI287" s="160"/>
      <c r="AJ287" s="160"/>
      <c r="AK287" s="160"/>
      <c r="AL287" s="160"/>
      <c r="AM287" s="160"/>
      <c r="AN287" s="160"/>
      <c r="AO287" s="160"/>
      <c r="AP287" s="160"/>
      <c r="AQ287" s="160"/>
      <c r="AR287" s="160"/>
      <c r="AS287" s="160"/>
      <c r="AT287" s="160"/>
    </row>
    <row r="288" spans="1:46" x14ac:dyDescent="0.25">
      <c r="A288" s="160"/>
      <c r="B288" s="160"/>
      <c r="C288" s="160"/>
      <c r="D288" s="160"/>
      <c r="E288" s="160"/>
      <c r="F288" s="160"/>
      <c r="G288" s="160"/>
      <c r="H288" s="160"/>
      <c r="I288" s="160"/>
      <c r="J288" s="160"/>
      <c r="K288" s="160"/>
      <c r="L288" s="160"/>
      <c r="M288" s="160"/>
      <c r="N288" s="160"/>
      <c r="O288" s="160"/>
      <c r="P288" s="160"/>
      <c r="Q288" s="160"/>
      <c r="R288" s="160"/>
      <c r="S288" s="160"/>
      <c r="T288" s="160"/>
      <c r="U288" s="160"/>
      <c r="V288" s="160"/>
      <c r="W288" s="160"/>
      <c r="X288" s="160"/>
      <c r="Y288" s="160"/>
      <c r="Z288" s="160"/>
      <c r="AA288" s="160"/>
      <c r="AB288" s="160"/>
      <c r="AC288" s="160"/>
      <c r="AD288" s="160"/>
      <c r="AE288" s="160"/>
      <c r="AF288" s="160"/>
      <c r="AG288" s="160"/>
      <c r="AH288" s="160"/>
      <c r="AI288" s="160"/>
      <c r="AJ288" s="160"/>
      <c r="AK288" s="160"/>
      <c r="AL288" s="160"/>
      <c r="AM288" s="160"/>
      <c r="AN288" s="160"/>
      <c r="AO288" s="160"/>
      <c r="AP288" s="160"/>
      <c r="AQ288" s="160"/>
      <c r="AR288" s="160"/>
      <c r="AS288" s="160"/>
      <c r="AT288" s="160"/>
    </row>
    <row r="289" spans="1:46" x14ac:dyDescent="0.25">
      <c r="A289" s="160"/>
      <c r="B289" s="160"/>
      <c r="C289" s="160"/>
      <c r="D289" s="160"/>
      <c r="E289" s="160"/>
      <c r="F289" s="160"/>
      <c r="G289" s="160"/>
      <c r="H289" s="160"/>
      <c r="I289" s="160"/>
      <c r="J289" s="160"/>
      <c r="K289" s="160"/>
      <c r="L289" s="160"/>
      <c r="M289" s="160"/>
      <c r="N289" s="160"/>
      <c r="O289" s="160"/>
      <c r="P289" s="160"/>
      <c r="Q289" s="160"/>
      <c r="R289" s="160"/>
      <c r="S289" s="160"/>
      <c r="T289" s="160"/>
      <c r="U289" s="160"/>
      <c r="V289" s="160"/>
      <c r="W289" s="160"/>
      <c r="X289" s="160"/>
      <c r="Y289" s="160"/>
      <c r="Z289" s="160"/>
      <c r="AA289" s="160"/>
      <c r="AB289" s="160"/>
      <c r="AC289" s="160"/>
      <c r="AD289" s="160"/>
      <c r="AE289" s="160"/>
      <c r="AF289" s="160"/>
      <c r="AG289" s="160"/>
      <c r="AH289" s="160"/>
      <c r="AI289" s="160"/>
      <c r="AJ289" s="160"/>
      <c r="AK289" s="160"/>
      <c r="AL289" s="160"/>
      <c r="AM289" s="160"/>
      <c r="AN289" s="160"/>
      <c r="AO289" s="160"/>
      <c r="AP289" s="160"/>
      <c r="AQ289" s="160"/>
      <c r="AR289" s="160"/>
      <c r="AS289" s="160"/>
      <c r="AT289" s="160"/>
    </row>
    <row r="290" spans="1:46" x14ac:dyDescent="0.25">
      <c r="A290" s="160"/>
      <c r="B290" s="160"/>
      <c r="C290" s="160"/>
      <c r="D290" s="160"/>
      <c r="E290" s="160"/>
      <c r="F290" s="160"/>
      <c r="G290" s="160"/>
      <c r="H290" s="160"/>
      <c r="I290" s="160"/>
      <c r="J290" s="160"/>
      <c r="K290" s="160"/>
      <c r="L290" s="160"/>
      <c r="M290" s="160"/>
      <c r="N290" s="160"/>
      <c r="O290" s="160"/>
      <c r="P290" s="160"/>
      <c r="Q290" s="160"/>
      <c r="R290" s="160"/>
      <c r="S290" s="160"/>
      <c r="T290" s="160"/>
      <c r="U290" s="160"/>
      <c r="V290" s="160"/>
      <c r="W290" s="160"/>
      <c r="X290" s="160"/>
      <c r="Y290" s="160"/>
      <c r="Z290" s="160"/>
      <c r="AA290" s="160"/>
      <c r="AB290" s="160"/>
      <c r="AC290" s="160"/>
      <c r="AD290" s="160"/>
      <c r="AE290" s="160"/>
      <c r="AF290" s="160"/>
      <c r="AG290" s="160"/>
      <c r="AH290" s="160"/>
      <c r="AI290" s="160"/>
      <c r="AJ290" s="160"/>
      <c r="AK290" s="160"/>
      <c r="AL290" s="160"/>
      <c r="AM290" s="160"/>
      <c r="AN290" s="160"/>
      <c r="AO290" s="160"/>
      <c r="AP290" s="160"/>
      <c r="AQ290" s="160"/>
      <c r="AR290" s="160"/>
      <c r="AS290" s="160"/>
      <c r="AT290" s="160"/>
    </row>
    <row r="291" spans="1:46" x14ac:dyDescent="0.25">
      <c r="A291" s="160"/>
      <c r="B291" s="160"/>
      <c r="C291" s="160"/>
      <c r="D291" s="160"/>
      <c r="E291" s="160"/>
      <c r="F291" s="160"/>
      <c r="G291" s="160"/>
      <c r="H291" s="160"/>
      <c r="I291" s="160"/>
      <c r="J291" s="160"/>
      <c r="K291" s="160"/>
      <c r="L291" s="160"/>
      <c r="M291" s="160"/>
      <c r="N291" s="160"/>
      <c r="O291" s="160"/>
      <c r="P291" s="160"/>
      <c r="Q291" s="160"/>
      <c r="R291" s="160"/>
      <c r="S291" s="160"/>
      <c r="T291" s="160"/>
      <c r="U291" s="160"/>
      <c r="V291" s="160"/>
      <c r="W291" s="160"/>
      <c r="X291" s="160"/>
      <c r="Y291" s="160"/>
      <c r="Z291" s="160"/>
      <c r="AA291" s="160"/>
      <c r="AB291" s="160"/>
      <c r="AC291" s="160"/>
      <c r="AD291" s="160"/>
      <c r="AE291" s="160"/>
      <c r="AF291" s="160"/>
      <c r="AG291" s="160"/>
      <c r="AH291" s="160"/>
      <c r="AI291" s="160"/>
      <c r="AJ291" s="160"/>
      <c r="AK291" s="160"/>
      <c r="AL291" s="160"/>
      <c r="AM291" s="160"/>
      <c r="AN291" s="160"/>
      <c r="AO291" s="160"/>
      <c r="AP291" s="160"/>
      <c r="AQ291" s="160"/>
      <c r="AR291" s="160"/>
      <c r="AS291" s="160"/>
      <c r="AT291" s="160"/>
    </row>
    <row r="292" spans="1:46" x14ac:dyDescent="0.25">
      <c r="A292" s="160"/>
      <c r="B292" s="160"/>
      <c r="C292" s="160"/>
      <c r="D292" s="160"/>
      <c r="E292" s="160"/>
      <c r="F292" s="160"/>
      <c r="G292" s="160"/>
      <c r="H292" s="160"/>
      <c r="I292" s="160"/>
      <c r="J292" s="160"/>
      <c r="K292" s="160"/>
      <c r="L292" s="160"/>
      <c r="M292" s="160"/>
      <c r="N292" s="160"/>
      <c r="O292" s="160"/>
      <c r="P292" s="160"/>
      <c r="Q292" s="160"/>
      <c r="R292" s="160"/>
      <c r="S292" s="160"/>
      <c r="T292" s="160"/>
      <c r="U292" s="160"/>
      <c r="V292" s="160"/>
      <c r="W292" s="160"/>
      <c r="X292" s="160"/>
      <c r="Y292" s="160"/>
      <c r="Z292" s="160"/>
      <c r="AA292" s="160"/>
      <c r="AB292" s="160"/>
      <c r="AC292" s="160"/>
      <c r="AD292" s="160"/>
      <c r="AE292" s="160"/>
      <c r="AF292" s="160"/>
      <c r="AG292" s="160"/>
      <c r="AH292" s="160"/>
      <c r="AI292" s="160"/>
      <c r="AJ292" s="160"/>
      <c r="AK292" s="160"/>
      <c r="AL292" s="160"/>
      <c r="AM292" s="160"/>
      <c r="AN292" s="160"/>
      <c r="AO292" s="160"/>
      <c r="AP292" s="160"/>
      <c r="AQ292" s="160"/>
      <c r="AR292" s="160"/>
      <c r="AS292" s="160"/>
      <c r="AT292" s="160"/>
    </row>
    <row r="293" spans="1:46" x14ac:dyDescent="0.25">
      <c r="A293" s="160"/>
      <c r="B293" s="160"/>
      <c r="C293" s="160"/>
      <c r="D293" s="160"/>
      <c r="E293" s="160"/>
      <c r="F293" s="160"/>
      <c r="G293" s="160"/>
      <c r="H293" s="160"/>
      <c r="I293" s="160"/>
      <c r="J293" s="160"/>
      <c r="K293" s="160"/>
      <c r="L293" s="160"/>
      <c r="M293" s="160"/>
      <c r="N293" s="160"/>
      <c r="O293" s="160"/>
      <c r="P293" s="160"/>
      <c r="Q293" s="160"/>
      <c r="R293" s="160"/>
      <c r="S293" s="160"/>
      <c r="T293" s="160"/>
      <c r="U293" s="160"/>
      <c r="V293" s="160"/>
      <c r="W293" s="160"/>
      <c r="X293" s="160"/>
      <c r="Y293" s="160"/>
      <c r="Z293" s="160"/>
      <c r="AA293" s="160"/>
      <c r="AB293" s="160"/>
      <c r="AC293" s="160"/>
      <c r="AD293" s="160"/>
      <c r="AE293" s="160"/>
      <c r="AF293" s="160"/>
      <c r="AG293" s="160"/>
      <c r="AH293" s="160"/>
      <c r="AI293" s="160"/>
      <c r="AJ293" s="160"/>
      <c r="AK293" s="160"/>
      <c r="AL293" s="160"/>
      <c r="AM293" s="160"/>
      <c r="AN293" s="160"/>
      <c r="AO293" s="160"/>
      <c r="AP293" s="160"/>
      <c r="AQ293" s="160"/>
      <c r="AR293" s="160"/>
      <c r="AS293" s="160"/>
      <c r="AT293" s="160"/>
    </row>
    <row r="294" spans="1:46" x14ac:dyDescent="0.25">
      <c r="A294" s="160"/>
      <c r="B294" s="160"/>
      <c r="C294" s="160"/>
      <c r="D294" s="160"/>
      <c r="E294" s="160"/>
      <c r="F294" s="160"/>
      <c r="G294" s="160"/>
      <c r="H294" s="160"/>
      <c r="I294" s="160"/>
      <c r="J294" s="160"/>
      <c r="K294" s="160"/>
      <c r="L294" s="160"/>
      <c r="M294" s="160"/>
      <c r="N294" s="160"/>
      <c r="O294" s="160"/>
      <c r="P294" s="160"/>
      <c r="Q294" s="160"/>
      <c r="R294" s="160"/>
      <c r="S294" s="160"/>
      <c r="T294" s="160"/>
      <c r="U294" s="160"/>
      <c r="V294" s="160"/>
      <c r="W294" s="160"/>
      <c r="X294" s="160"/>
      <c r="Y294" s="160"/>
      <c r="Z294" s="160"/>
      <c r="AA294" s="160"/>
      <c r="AB294" s="160"/>
      <c r="AC294" s="160"/>
      <c r="AD294" s="160"/>
      <c r="AE294" s="160"/>
      <c r="AF294" s="160"/>
      <c r="AG294" s="160"/>
      <c r="AH294" s="160"/>
      <c r="AI294" s="160"/>
      <c r="AJ294" s="160"/>
      <c r="AK294" s="160"/>
      <c r="AL294" s="160"/>
      <c r="AM294" s="160"/>
      <c r="AN294" s="160"/>
      <c r="AO294" s="160"/>
      <c r="AP294" s="160"/>
      <c r="AQ294" s="160"/>
      <c r="AR294" s="160"/>
      <c r="AS294" s="160"/>
      <c r="AT294" s="160"/>
    </row>
    <row r="295" spans="1:46" x14ac:dyDescent="0.25">
      <c r="A295" s="160"/>
      <c r="B295" s="160"/>
      <c r="C295" s="160"/>
      <c r="D295" s="160"/>
      <c r="E295" s="160"/>
      <c r="F295" s="160"/>
      <c r="G295" s="160"/>
      <c r="H295" s="160"/>
      <c r="I295" s="160"/>
      <c r="J295" s="160"/>
      <c r="K295" s="160"/>
      <c r="L295" s="160"/>
      <c r="M295" s="160"/>
      <c r="N295" s="160"/>
      <c r="O295" s="160"/>
      <c r="P295" s="160"/>
      <c r="Q295" s="160"/>
      <c r="R295" s="160"/>
      <c r="S295" s="160"/>
      <c r="T295" s="160"/>
      <c r="U295" s="160"/>
      <c r="V295" s="160"/>
      <c r="W295" s="160"/>
      <c r="X295" s="160"/>
      <c r="Y295" s="160"/>
      <c r="Z295" s="160"/>
      <c r="AA295" s="160"/>
      <c r="AB295" s="160"/>
      <c r="AC295" s="160"/>
      <c r="AD295" s="160"/>
      <c r="AE295" s="160"/>
      <c r="AF295" s="160"/>
      <c r="AG295" s="160"/>
      <c r="AH295" s="160"/>
      <c r="AI295" s="160"/>
      <c r="AJ295" s="160"/>
      <c r="AK295" s="160"/>
      <c r="AL295" s="160"/>
      <c r="AM295" s="160"/>
      <c r="AN295" s="160"/>
      <c r="AO295" s="160"/>
      <c r="AP295" s="160"/>
      <c r="AQ295" s="160"/>
      <c r="AR295" s="160"/>
      <c r="AS295" s="160"/>
      <c r="AT295" s="160"/>
    </row>
    <row r="296" spans="1:46" x14ac:dyDescent="0.25">
      <c r="A296" s="160"/>
      <c r="B296" s="160"/>
      <c r="C296" s="160"/>
      <c r="D296" s="160"/>
      <c r="E296" s="160"/>
      <c r="F296" s="160"/>
      <c r="G296" s="160"/>
      <c r="H296" s="160"/>
      <c r="I296" s="160"/>
      <c r="J296" s="160"/>
      <c r="K296" s="160"/>
      <c r="L296" s="160"/>
      <c r="M296" s="160"/>
      <c r="N296" s="160"/>
      <c r="O296" s="160"/>
      <c r="P296" s="160"/>
      <c r="Q296" s="160"/>
      <c r="R296" s="160"/>
      <c r="S296" s="160"/>
      <c r="T296" s="160"/>
      <c r="U296" s="160"/>
      <c r="V296" s="160"/>
      <c r="W296" s="160"/>
      <c r="X296" s="160"/>
      <c r="Y296" s="160"/>
      <c r="Z296" s="160"/>
      <c r="AA296" s="160"/>
      <c r="AB296" s="160"/>
      <c r="AC296" s="160"/>
      <c r="AD296" s="160"/>
      <c r="AE296" s="160"/>
      <c r="AF296" s="160"/>
      <c r="AG296" s="160"/>
      <c r="AH296" s="160"/>
      <c r="AI296" s="160"/>
      <c r="AJ296" s="160"/>
      <c r="AK296" s="160"/>
      <c r="AL296" s="160"/>
      <c r="AM296" s="160"/>
      <c r="AN296" s="160"/>
      <c r="AO296" s="160"/>
      <c r="AP296" s="160"/>
      <c r="AQ296" s="160"/>
      <c r="AR296" s="160"/>
      <c r="AS296" s="160"/>
      <c r="AT296" s="160"/>
    </row>
    <row r="297" spans="1:46" x14ac:dyDescent="0.25">
      <c r="A297" s="160"/>
      <c r="B297" s="160"/>
      <c r="C297" s="160"/>
      <c r="D297" s="160"/>
      <c r="E297" s="160"/>
      <c r="F297" s="160"/>
      <c r="G297" s="160"/>
      <c r="H297" s="160"/>
      <c r="I297" s="160"/>
      <c r="J297" s="160"/>
      <c r="K297" s="160"/>
      <c r="L297" s="160"/>
      <c r="M297" s="160"/>
      <c r="N297" s="160"/>
      <c r="O297" s="160"/>
      <c r="P297" s="160"/>
      <c r="Q297" s="160"/>
      <c r="R297" s="160"/>
      <c r="S297" s="160"/>
      <c r="T297" s="160"/>
      <c r="U297" s="160"/>
      <c r="V297" s="160"/>
      <c r="W297" s="160"/>
      <c r="X297" s="160"/>
      <c r="Y297" s="160"/>
      <c r="Z297" s="160"/>
      <c r="AA297" s="160"/>
      <c r="AB297" s="160"/>
      <c r="AC297" s="160"/>
      <c r="AD297" s="160"/>
      <c r="AE297" s="160"/>
      <c r="AF297" s="160"/>
      <c r="AG297" s="160"/>
      <c r="AH297" s="160"/>
      <c r="AI297" s="160"/>
      <c r="AJ297" s="160"/>
      <c r="AK297" s="160"/>
      <c r="AL297" s="160"/>
      <c r="AM297" s="160"/>
      <c r="AN297" s="160"/>
      <c r="AO297" s="160"/>
      <c r="AP297" s="160"/>
      <c r="AQ297" s="160"/>
      <c r="AR297" s="160"/>
      <c r="AS297" s="160"/>
      <c r="AT297" s="160"/>
    </row>
    <row r="298" spans="1:46" x14ac:dyDescent="0.25">
      <c r="A298" s="160"/>
      <c r="B298" s="160"/>
      <c r="C298" s="160"/>
      <c r="D298" s="160"/>
      <c r="E298" s="160"/>
      <c r="F298" s="160"/>
      <c r="G298" s="160"/>
      <c r="H298" s="160"/>
      <c r="I298" s="160"/>
      <c r="J298" s="160"/>
      <c r="K298" s="160"/>
      <c r="L298" s="160"/>
      <c r="M298" s="160"/>
      <c r="N298" s="160"/>
      <c r="O298" s="160"/>
      <c r="P298" s="160"/>
      <c r="Q298" s="160"/>
      <c r="R298" s="160"/>
      <c r="S298" s="160"/>
      <c r="T298" s="160"/>
      <c r="U298" s="160"/>
      <c r="V298" s="160"/>
      <c r="W298" s="160"/>
      <c r="X298" s="160"/>
      <c r="Y298" s="160"/>
      <c r="Z298" s="160"/>
      <c r="AA298" s="160"/>
      <c r="AB298" s="160"/>
      <c r="AC298" s="160"/>
      <c r="AD298" s="160"/>
      <c r="AE298" s="160"/>
      <c r="AF298" s="160"/>
      <c r="AG298" s="160"/>
      <c r="AH298" s="160"/>
      <c r="AI298" s="160"/>
      <c r="AJ298" s="160"/>
      <c r="AK298" s="160"/>
      <c r="AL298" s="160"/>
      <c r="AM298" s="160"/>
      <c r="AN298" s="160"/>
      <c r="AO298" s="160"/>
      <c r="AP298" s="160"/>
      <c r="AQ298" s="160"/>
      <c r="AR298" s="160"/>
      <c r="AS298" s="160"/>
      <c r="AT298" s="160"/>
    </row>
    <row r="299" spans="1:46" x14ac:dyDescent="0.25">
      <c r="A299" s="160"/>
      <c r="B299" s="160"/>
      <c r="C299" s="160"/>
      <c r="D299" s="160"/>
      <c r="E299" s="160"/>
      <c r="F299" s="160"/>
      <c r="G299" s="160"/>
      <c r="H299" s="160"/>
      <c r="I299" s="160"/>
      <c r="J299" s="160"/>
      <c r="K299" s="160"/>
      <c r="L299" s="160"/>
      <c r="M299" s="160"/>
      <c r="N299" s="160"/>
      <c r="O299" s="160"/>
      <c r="P299" s="160"/>
      <c r="Q299" s="160"/>
      <c r="R299" s="160"/>
      <c r="S299" s="160"/>
      <c r="T299" s="160"/>
      <c r="U299" s="160"/>
      <c r="V299" s="160"/>
      <c r="W299" s="160"/>
      <c r="X299" s="160"/>
      <c r="Y299" s="160"/>
      <c r="Z299" s="160"/>
      <c r="AA299" s="160"/>
      <c r="AB299" s="160"/>
      <c r="AC299" s="160"/>
      <c r="AD299" s="160"/>
      <c r="AE299" s="160"/>
      <c r="AF299" s="160"/>
      <c r="AG299" s="160"/>
      <c r="AH299" s="160"/>
      <c r="AI299" s="160"/>
      <c r="AJ299" s="160"/>
      <c r="AK299" s="160"/>
      <c r="AL299" s="160"/>
      <c r="AM299" s="160"/>
      <c r="AN299" s="160"/>
      <c r="AO299" s="160"/>
      <c r="AP299" s="160"/>
      <c r="AQ299" s="160"/>
      <c r="AR299" s="160"/>
      <c r="AS299" s="160"/>
      <c r="AT299" s="160"/>
    </row>
    <row r="300" spans="1:46" x14ac:dyDescent="0.25">
      <c r="A300" s="160"/>
      <c r="B300" s="160"/>
      <c r="C300" s="160"/>
      <c r="D300" s="160"/>
      <c r="E300" s="160"/>
      <c r="F300" s="160"/>
      <c r="G300" s="160"/>
      <c r="H300" s="160"/>
      <c r="I300" s="160"/>
      <c r="J300" s="160"/>
      <c r="K300" s="160"/>
      <c r="L300" s="160"/>
      <c r="M300" s="160"/>
      <c r="N300" s="160"/>
      <c r="O300" s="160"/>
      <c r="P300" s="160"/>
      <c r="Q300" s="160"/>
      <c r="R300" s="160"/>
      <c r="S300" s="160"/>
      <c r="T300" s="160"/>
      <c r="U300" s="160"/>
      <c r="V300" s="160"/>
      <c r="W300" s="160"/>
      <c r="X300" s="160"/>
      <c r="Y300" s="160"/>
      <c r="Z300" s="160"/>
      <c r="AA300" s="160"/>
      <c r="AB300" s="160"/>
      <c r="AC300" s="160"/>
      <c r="AD300" s="160"/>
      <c r="AE300" s="160"/>
      <c r="AF300" s="160"/>
      <c r="AG300" s="160"/>
      <c r="AH300" s="160"/>
      <c r="AI300" s="160"/>
      <c r="AJ300" s="160"/>
      <c r="AK300" s="160"/>
      <c r="AL300" s="160"/>
      <c r="AM300" s="160"/>
      <c r="AN300" s="160"/>
      <c r="AO300" s="160"/>
      <c r="AP300" s="160"/>
      <c r="AQ300" s="160"/>
      <c r="AR300" s="160"/>
      <c r="AS300" s="160"/>
      <c r="AT300" s="160"/>
    </row>
    <row r="301" spans="1:46" x14ac:dyDescent="0.25">
      <c r="A301" s="160"/>
      <c r="B301" s="160"/>
      <c r="C301" s="160"/>
      <c r="D301" s="160"/>
      <c r="E301" s="160"/>
      <c r="F301" s="160"/>
      <c r="G301" s="160"/>
      <c r="H301" s="160"/>
      <c r="I301" s="160"/>
      <c r="J301" s="160"/>
      <c r="K301" s="160"/>
      <c r="L301" s="160"/>
      <c r="M301" s="160"/>
      <c r="N301" s="160"/>
      <c r="O301" s="160"/>
      <c r="P301" s="160"/>
      <c r="Q301" s="160"/>
      <c r="R301" s="160"/>
      <c r="S301" s="160"/>
      <c r="T301" s="160"/>
      <c r="U301" s="160"/>
      <c r="V301" s="160"/>
      <c r="W301" s="160"/>
      <c r="X301" s="160"/>
      <c r="Y301" s="160"/>
      <c r="Z301" s="160"/>
      <c r="AA301" s="160"/>
      <c r="AB301" s="160"/>
      <c r="AC301" s="160"/>
      <c r="AD301" s="160"/>
      <c r="AE301" s="160"/>
      <c r="AF301" s="160"/>
      <c r="AG301" s="160"/>
      <c r="AH301" s="160"/>
      <c r="AI301" s="160"/>
      <c r="AJ301" s="160"/>
      <c r="AK301" s="160"/>
      <c r="AL301" s="160"/>
      <c r="AM301" s="160"/>
      <c r="AN301" s="160"/>
      <c r="AO301" s="160"/>
      <c r="AP301" s="160"/>
      <c r="AQ301" s="160"/>
      <c r="AR301" s="160"/>
      <c r="AS301" s="160"/>
      <c r="AT301" s="160"/>
    </row>
    <row r="302" spans="1:46" x14ac:dyDescent="0.25">
      <c r="A302" s="160"/>
      <c r="B302" s="160"/>
      <c r="C302" s="160"/>
      <c r="D302" s="160"/>
      <c r="E302" s="160"/>
      <c r="F302" s="160"/>
      <c r="G302" s="160"/>
      <c r="H302" s="160"/>
      <c r="I302" s="160"/>
      <c r="J302" s="160"/>
      <c r="K302" s="160"/>
      <c r="L302" s="160"/>
      <c r="M302" s="160"/>
      <c r="N302" s="160"/>
      <c r="O302" s="160"/>
      <c r="P302" s="160"/>
      <c r="Q302" s="160"/>
      <c r="R302" s="160"/>
      <c r="S302" s="160"/>
      <c r="T302" s="160"/>
      <c r="U302" s="160"/>
      <c r="V302" s="160"/>
      <c r="W302" s="160"/>
      <c r="X302" s="160"/>
      <c r="Y302" s="160"/>
      <c r="Z302" s="160"/>
      <c r="AA302" s="160"/>
      <c r="AB302" s="160"/>
      <c r="AC302" s="160"/>
      <c r="AD302" s="160"/>
      <c r="AE302" s="160"/>
      <c r="AF302" s="160"/>
      <c r="AG302" s="160"/>
      <c r="AH302" s="160"/>
      <c r="AI302" s="160"/>
      <c r="AJ302" s="160"/>
      <c r="AK302" s="160"/>
      <c r="AL302" s="160"/>
      <c r="AM302" s="160"/>
      <c r="AN302" s="160"/>
      <c r="AO302" s="160"/>
      <c r="AP302" s="160"/>
      <c r="AQ302" s="160"/>
      <c r="AR302" s="160"/>
      <c r="AS302" s="160"/>
      <c r="AT302" s="160"/>
    </row>
    <row r="303" spans="1:46" x14ac:dyDescent="0.25">
      <c r="A303" s="160"/>
      <c r="B303" s="160"/>
      <c r="C303" s="160"/>
      <c r="D303" s="160"/>
      <c r="E303" s="160"/>
      <c r="F303" s="160"/>
      <c r="G303" s="160"/>
      <c r="H303" s="160"/>
      <c r="I303" s="160"/>
      <c r="J303" s="160"/>
      <c r="K303" s="160"/>
      <c r="L303" s="160"/>
      <c r="M303" s="160"/>
      <c r="N303" s="160"/>
      <c r="O303" s="160"/>
      <c r="P303" s="160"/>
      <c r="Q303" s="160"/>
      <c r="R303" s="160"/>
      <c r="S303" s="160"/>
      <c r="T303" s="160"/>
      <c r="U303" s="160"/>
      <c r="V303" s="160"/>
      <c r="W303" s="160"/>
      <c r="X303" s="160"/>
      <c r="Y303" s="160"/>
      <c r="Z303" s="160"/>
      <c r="AA303" s="160"/>
      <c r="AB303" s="160"/>
      <c r="AC303" s="160"/>
      <c r="AD303" s="160"/>
      <c r="AE303" s="160"/>
      <c r="AF303" s="160"/>
      <c r="AG303" s="160"/>
      <c r="AH303" s="160"/>
      <c r="AI303" s="160"/>
      <c r="AJ303" s="160"/>
      <c r="AK303" s="160"/>
      <c r="AL303" s="160"/>
      <c r="AM303" s="160"/>
      <c r="AN303" s="160"/>
      <c r="AO303" s="160"/>
      <c r="AP303" s="160"/>
      <c r="AQ303" s="160"/>
      <c r="AR303" s="160"/>
      <c r="AS303" s="160"/>
      <c r="AT303" s="160"/>
    </row>
    <row r="304" spans="1:46" x14ac:dyDescent="0.25">
      <c r="A304" s="160"/>
      <c r="B304" s="160"/>
      <c r="C304" s="160"/>
      <c r="D304" s="160"/>
      <c r="E304" s="160"/>
      <c r="F304" s="160"/>
      <c r="G304" s="160"/>
      <c r="H304" s="160"/>
      <c r="I304" s="160"/>
      <c r="J304" s="160"/>
      <c r="K304" s="160"/>
      <c r="L304" s="160"/>
      <c r="M304" s="160"/>
      <c r="N304" s="160"/>
      <c r="O304" s="160"/>
      <c r="P304" s="160"/>
      <c r="Q304" s="160"/>
      <c r="R304" s="160"/>
      <c r="S304" s="160"/>
      <c r="T304" s="160"/>
      <c r="U304" s="160"/>
      <c r="V304" s="160"/>
      <c r="W304" s="160"/>
      <c r="X304" s="160"/>
      <c r="Y304" s="160"/>
      <c r="Z304" s="160"/>
      <c r="AA304" s="160"/>
      <c r="AB304" s="160"/>
      <c r="AC304" s="160"/>
      <c r="AD304" s="160"/>
      <c r="AE304" s="160"/>
      <c r="AF304" s="160"/>
      <c r="AG304" s="160"/>
      <c r="AH304" s="160"/>
      <c r="AI304" s="160"/>
      <c r="AJ304" s="160"/>
      <c r="AK304" s="160"/>
      <c r="AL304" s="160"/>
      <c r="AM304" s="160"/>
      <c r="AN304" s="160"/>
      <c r="AO304" s="160"/>
      <c r="AP304" s="160"/>
      <c r="AQ304" s="160"/>
      <c r="AR304" s="160"/>
      <c r="AS304" s="160"/>
      <c r="AT304" s="160"/>
    </row>
    <row r="305" spans="1:46" x14ac:dyDescent="0.25">
      <c r="A305" s="160"/>
      <c r="B305" s="160"/>
      <c r="C305" s="160"/>
      <c r="D305" s="160"/>
      <c r="E305" s="160"/>
      <c r="F305" s="160"/>
      <c r="G305" s="160"/>
      <c r="H305" s="160"/>
      <c r="I305" s="160"/>
      <c r="J305" s="160"/>
      <c r="K305" s="160"/>
      <c r="L305" s="160"/>
      <c r="M305" s="160"/>
      <c r="N305" s="160"/>
      <c r="O305" s="160"/>
      <c r="P305" s="160"/>
      <c r="Q305" s="160"/>
      <c r="R305" s="160"/>
      <c r="S305" s="160"/>
      <c r="T305" s="160"/>
      <c r="U305" s="160"/>
      <c r="V305" s="160"/>
      <c r="W305" s="160"/>
      <c r="X305" s="160"/>
      <c r="Y305" s="160"/>
      <c r="Z305" s="160"/>
      <c r="AA305" s="160"/>
      <c r="AB305" s="160"/>
      <c r="AC305" s="160"/>
      <c r="AD305" s="160"/>
      <c r="AE305" s="160"/>
      <c r="AF305" s="160"/>
      <c r="AG305" s="160"/>
      <c r="AH305" s="160"/>
      <c r="AI305" s="160"/>
      <c r="AJ305" s="160"/>
      <c r="AK305" s="160"/>
      <c r="AL305" s="160"/>
      <c r="AM305" s="160"/>
      <c r="AN305" s="160"/>
      <c r="AO305" s="160"/>
      <c r="AP305" s="160"/>
      <c r="AQ305" s="160"/>
      <c r="AR305" s="160"/>
      <c r="AS305" s="160"/>
      <c r="AT305" s="160"/>
    </row>
    <row r="306" spans="1:46" x14ac:dyDescent="0.25">
      <c r="A306" s="160"/>
      <c r="B306" s="160"/>
      <c r="C306" s="160"/>
      <c r="D306" s="160"/>
      <c r="E306" s="160"/>
      <c r="F306" s="160"/>
      <c r="G306" s="160"/>
      <c r="H306" s="160"/>
      <c r="I306" s="160"/>
      <c r="J306" s="160"/>
      <c r="K306" s="160"/>
      <c r="L306" s="160"/>
      <c r="M306" s="160"/>
      <c r="N306" s="160"/>
      <c r="O306" s="160"/>
      <c r="P306" s="160"/>
      <c r="Q306" s="160"/>
      <c r="R306" s="160"/>
      <c r="S306" s="160"/>
      <c r="T306" s="160"/>
      <c r="U306" s="160"/>
      <c r="V306" s="160"/>
      <c r="W306" s="160"/>
      <c r="X306" s="160"/>
      <c r="Y306" s="160"/>
      <c r="Z306" s="160"/>
      <c r="AA306" s="160"/>
      <c r="AB306" s="160"/>
      <c r="AC306" s="160"/>
      <c r="AD306" s="160"/>
      <c r="AE306" s="160"/>
      <c r="AF306" s="160"/>
      <c r="AG306" s="160"/>
      <c r="AH306" s="160"/>
      <c r="AI306" s="160"/>
      <c r="AJ306" s="160"/>
      <c r="AK306" s="160"/>
      <c r="AL306" s="160"/>
      <c r="AM306" s="160"/>
      <c r="AN306" s="160"/>
      <c r="AO306" s="160"/>
      <c r="AP306" s="160"/>
      <c r="AQ306" s="160"/>
      <c r="AR306" s="160"/>
      <c r="AS306" s="160"/>
      <c r="AT306" s="160"/>
    </row>
    <row r="307" spans="1:46" x14ac:dyDescent="0.25">
      <c r="A307" s="160"/>
      <c r="B307" s="160"/>
      <c r="C307" s="160"/>
      <c r="D307" s="160"/>
      <c r="E307" s="160"/>
      <c r="F307" s="160"/>
      <c r="G307" s="160"/>
      <c r="H307" s="160"/>
      <c r="I307" s="160"/>
      <c r="J307" s="160"/>
      <c r="K307" s="160"/>
      <c r="L307" s="160"/>
      <c r="M307" s="160"/>
      <c r="N307" s="160"/>
      <c r="O307" s="160"/>
      <c r="P307" s="160"/>
      <c r="Q307" s="160"/>
      <c r="R307" s="160"/>
      <c r="S307" s="160"/>
      <c r="T307" s="160"/>
      <c r="U307" s="160"/>
      <c r="V307" s="160"/>
      <c r="W307" s="160"/>
      <c r="X307" s="160"/>
      <c r="Y307" s="160"/>
      <c r="Z307" s="160"/>
      <c r="AA307" s="160"/>
      <c r="AB307" s="160"/>
      <c r="AC307" s="160"/>
      <c r="AD307" s="160"/>
      <c r="AE307" s="160"/>
      <c r="AF307" s="160"/>
      <c r="AG307" s="160"/>
      <c r="AH307" s="160"/>
      <c r="AI307" s="160"/>
      <c r="AJ307" s="160"/>
      <c r="AK307" s="160"/>
      <c r="AL307" s="160"/>
      <c r="AM307" s="160"/>
      <c r="AN307" s="160"/>
      <c r="AO307" s="160"/>
      <c r="AP307" s="160"/>
      <c r="AQ307" s="160"/>
      <c r="AR307" s="160"/>
      <c r="AS307" s="160"/>
      <c r="AT307" s="160"/>
    </row>
    <row r="308" spans="1:46" x14ac:dyDescent="0.25">
      <c r="A308" s="160"/>
      <c r="B308" s="160"/>
      <c r="C308" s="160"/>
      <c r="D308" s="160"/>
      <c r="E308" s="160"/>
      <c r="F308" s="160"/>
      <c r="G308" s="160"/>
      <c r="H308" s="160"/>
      <c r="I308" s="160"/>
      <c r="J308" s="160"/>
      <c r="K308" s="160"/>
      <c r="L308" s="160"/>
      <c r="M308" s="160"/>
      <c r="N308" s="160"/>
      <c r="O308" s="160"/>
      <c r="P308" s="160"/>
      <c r="Q308" s="160"/>
      <c r="R308" s="160"/>
      <c r="S308" s="160"/>
      <c r="T308" s="160"/>
      <c r="U308" s="160"/>
      <c r="V308" s="160"/>
      <c r="W308" s="160"/>
      <c r="X308" s="160"/>
      <c r="Y308" s="160"/>
      <c r="Z308" s="160"/>
      <c r="AA308" s="160"/>
      <c r="AB308" s="160"/>
      <c r="AC308" s="160"/>
      <c r="AD308" s="160"/>
      <c r="AE308" s="160"/>
      <c r="AF308" s="160"/>
      <c r="AG308" s="160"/>
      <c r="AH308" s="160"/>
      <c r="AI308" s="160"/>
      <c r="AJ308" s="160"/>
      <c r="AK308" s="160"/>
      <c r="AL308" s="160"/>
      <c r="AM308" s="160"/>
      <c r="AN308" s="160"/>
      <c r="AO308" s="160"/>
      <c r="AP308" s="160"/>
      <c r="AQ308" s="160"/>
      <c r="AR308" s="160"/>
      <c r="AS308" s="160"/>
      <c r="AT308" s="160"/>
    </row>
    <row r="309" spans="1:46" x14ac:dyDescent="0.25">
      <c r="A309" s="160"/>
      <c r="B309" s="160"/>
      <c r="C309" s="160"/>
      <c r="D309" s="160"/>
      <c r="E309" s="160"/>
      <c r="F309" s="160"/>
      <c r="G309" s="160"/>
      <c r="H309" s="160"/>
      <c r="I309" s="160"/>
      <c r="J309" s="160"/>
      <c r="K309" s="160"/>
      <c r="L309" s="160"/>
      <c r="M309" s="160"/>
      <c r="N309" s="160"/>
      <c r="O309" s="160"/>
      <c r="P309" s="160"/>
      <c r="Q309" s="160"/>
      <c r="R309" s="160"/>
      <c r="S309" s="160"/>
      <c r="T309" s="160"/>
      <c r="U309" s="160"/>
      <c r="V309" s="160"/>
      <c r="W309" s="160"/>
      <c r="X309" s="160"/>
      <c r="Y309" s="160"/>
      <c r="Z309" s="160"/>
      <c r="AA309" s="160"/>
      <c r="AB309" s="160"/>
      <c r="AC309" s="160"/>
      <c r="AD309" s="160"/>
      <c r="AE309" s="160"/>
      <c r="AF309" s="160"/>
      <c r="AG309" s="160"/>
      <c r="AH309" s="160"/>
      <c r="AI309" s="160"/>
      <c r="AJ309" s="160"/>
      <c r="AK309" s="160"/>
      <c r="AL309" s="160"/>
      <c r="AM309" s="160"/>
      <c r="AN309" s="160"/>
      <c r="AO309" s="160"/>
      <c r="AP309" s="160"/>
      <c r="AQ309" s="160"/>
      <c r="AR309" s="160"/>
      <c r="AS309" s="160"/>
      <c r="AT309" s="160"/>
    </row>
    <row r="310" spans="1:46" x14ac:dyDescent="0.25">
      <c r="A310" s="160"/>
      <c r="B310" s="160"/>
      <c r="C310" s="160"/>
      <c r="D310" s="160"/>
      <c r="E310" s="160"/>
      <c r="F310" s="160"/>
      <c r="G310" s="160"/>
      <c r="H310" s="160"/>
      <c r="I310" s="160"/>
      <c r="J310" s="160"/>
      <c r="K310" s="160"/>
      <c r="L310" s="160"/>
      <c r="M310" s="160"/>
      <c r="N310" s="160"/>
      <c r="O310" s="160"/>
      <c r="P310" s="160"/>
      <c r="Q310" s="160"/>
      <c r="R310" s="160"/>
      <c r="S310" s="160"/>
      <c r="T310" s="160"/>
      <c r="U310" s="160"/>
      <c r="V310" s="160"/>
      <c r="W310" s="160"/>
      <c r="X310" s="160"/>
      <c r="Y310" s="160"/>
      <c r="Z310" s="160"/>
      <c r="AA310" s="160"/>
      <c r="AB310" s="160"/>
      <c r="AC310" s="160"/>
      <c r="AD310" s="160"/>
      <c r="AE310" s="160"/>
      <c r="AF310" s="160"/>
      <c r="AG310" s="160"/>
      <c r="AH310" s="160"/>
      <c r="AI310" s="160"/>
      <c r="AJ310" s="160"/>
      <c r="AK310" s="160"/>
      <c r="AL310" s="160"/>
      <c r="AM310" s="160"/>
      <c r="AN310" s="160"/>
      <c r="AO310" s="160"/>
      <c r="AP310" s="160"/>
      <c r="AQ310" s="160"/>
      <c r="AR310" s="160"/>
      <c r="AS310" s="160"/>
      <c r="AT310" s="160"/>
    </row>
    <row r="311" spans="1:46" x14ac:dyDescent="0.25">
      <c r="A311" s="160"/>
      <c r="B311" s="160"/>
      <c r="C311" s="160"/>
      <c r="D311" s="160"/>
      <c r="E311" s="160"/>
      <c r="F311" s="160"/>
      <c r="G311" s="160"/>
      <c r="H311" s="160"/>
      <c r="I311" s="160"/>
      <c r="J311" s="160"/>
      <c r="K311" s="160"/>
      <c r="L311" s="160"/>
      <c r="M311" s="160"/>
      <c r="N311" s="160"/>
      <c r="O311" s="160"/>
      <c r="P311" s="160"/>
      <c r="Q311" s="160"/>
      <c r="R311" s="160"/>
      <c r="S311" s="160"/>
      <c r="T311" s="160"/>
      <c r="U311" s="160"/>
      <c r="V311" s="160"/>
      <c r="W311" s="160"/>
      <c r="X311" s="160"/>
      <c r="Y311" s="160"/>
      <c r="Z311" s="160"/>
      <c r="AA311" s="160"/>
      <c r="AB311" s="160"/>
      <c r="AC311" s="160"/>
      <c r="AD311" s="160"/>
      <c r="AE311" s="160"/>
      <c r="AF311" s="160"/>
      <c r="AG311" s="160"/>
      <c r="AH311" s="160"/>
      <c r="AI311" s="160"/>
      <c r="AJ311" s="160"/>
      <c r="AK311" s="160"/>
      <c r="AL311" s="160"/>
      <c r="AM311" s="160"/>
      <c r="AN311" s="160"/>
      <c r="AO311" s="160"/>
      <c r="AP311" s="160"/>
      <c r="AQ311" s="160"/>
      <c r="AR311" s="160"/>
      <c r="AS311" s="160"/>
      <c r="AT311" s="160"/>
    </row>
    <row r="312" spans="1:46" x14ac:dyDescent="0.25">
      <c r="A312" s="160"/>
      <c r="B312" s="160"/>
      <c r="C312" s="160"/>
      <c r="D312" s="160"/>
      <c r="E312" s="160"/>
      <c r="F312" s="160"/>
      <c r="G312" s="160"/>
      <c r="H312" s="160"/>
      <c r="I312" s="160"/>
      <c r="J312" s="160"/>
      <c r="K312" s="160"/>
      <c r="L312" s="160"/>
      <c r="M312" s="160"/>
      <c r="N312" s="160"/>
      <c r="O312" s="160"/>
      <c r="P312" s="160"/>
      <c r="Q312" s="160"/>
      <c r="R312" s="160"/>
      <c r="S312" s="160"/>
      <c r="T312" s="160"/>
      <c r="U312" s="160"/>
      <c r="V312" s="160"/>
      <c r="W312" s="160"/>
      <c r="X312" s="160"/>
      <c r="Y312" s="160"/>
      <c r="Z312" s="160"/>
      <c r="AA312" s="160"/>
      <c r="AB312" s="160"/>
      <c r="AC312" s="160"/>
      <c r="AD312" s="160"/>
      <c r="AE312" s="160"/>
      <c r="AF312" s="160"/>
      <c r="AG312" s="160"/>
      <c r="AH312" s="160"/>
      <c r="AI312" s="160"/>
      <c r="AJ312" s="160"/>
      <c r="AK312" s="160"/>
      <c r="AL312" s="160"/>
      <c r="AM312" s="160"/>
      <c r="AN312" s="160"/>
      <c r="AO312" s="160"/>
      <c r="AP312" s="160"/>
      <c r="AQ312" s="160"/>
      <c r="AR312" s="160"/>
      <c r="AS312" s="160"/>
      <c r="AT312" s="160"/>
    </row>
    <row r="313" spans="1:46" x14ac:dyDescent="0.25">
      <c r="A313" s="160"/>
      <c r="B313" s="160"/>
      <c r="C313" s="160"/>
      <c r="D313" s="160"/>
      <c r="E313" s="160"/>
      <c r="F313" s="160"/>
      <c r="G313" s="160"/>
      <c r="H313" s="160"/>
      <c r="I313" s="160"/>
      <c r="J313" s="160"/>
      <c r="K313" s="160"/>
      <c r="L313" s="160"/>
      <c r="M313" s="160"/>
      <c r="N313" s="160"/>
      <c r="O313" s="160"/>
      <c r="P313" s="160"/>
      <c r="Q313" s="160"/>
      <c r="R313" s="160"/>
      <c r="S313" s="160"/>
      <c r="T313" s="160"/>
      <c r="U313" s="160"/>
      <c r="V313" s="160"/>
      <c r="W313" s="160"/>
      <c r="X313" s="160"/>
      <c r="Y313" s="160"/>
      <c r="Z313" s="160"/>
      <c r="AA313" s="160"/>
      <c r="AB313" s="160"/>
      <c r="AC313" s="160"/>
      <c r="AD313" s="160"/>
      <c r="AE313" s="160"/>
      <c r="AF313" s="160"/>
      <c r="AG313" s="160"/>
      <c r="AH313" s="160"/>
      <c r="AI313" s="160"/>
      <c r="AJ313" s="160"/>
      <c r="AK313" s="160"/>
      <c r="AL313" s="160"/>
      <c r="AM313" s="160"/>
      <c r="AN313" s="160"/>
      <c r="AO313" s="160"/>
      <c r="AP313" s="160"/>
      <c r="AQ313" s="160"/>
      <c r="AR313" s="160"/>
      <c r="AS313" s="160"/>
      <c r="AT313" s="160"/>
    </row>
    <row r="314" spans="1:46" x14ac:dyDescent="0.25">
      <c r="A314" s="160"/>
      <c r="B314" s="160"/>
      <c r="C314" s="160"/>
      <c r="D314" s="160"/>
      <c r="E314" s="160"/>
      <c r="F314" s="160"/>
      <c r="G314" s="160"/>
      <c r="H314" s="160"/>
      <c r="I314" s="160"/>
      <c r="J314" s="160"/>
      <c r="K314" s="160"/>
      <c r="L314" s="160"/>
      <c r="M314" s="160"/>
      <c r="N314" s="160"/>
      <c r="O314" s="160"/>
      <c r="P314" s="160"/>
      <c r="Q314" s="160"/>
      <c r="R314" s="160"/>
      <c r="S314" s="160"/>
      <c r="T314" s="160"/>
      <c r="U314" s="160"/>
      <c r="V314" s="160"/>
      <c r="W314" s="160"/>
      <c r="X314" s="160"/>
      <c r="Y314" s="160"/>
      <c r="Z314" s="160"/>
      <c r="AA314" s="160"/>
      <c r="AB314" s="160"/>
      <c r="AC314" s="160"/>
      <c r="AD314" s="160"/>
      <c r="AE314" s="160"/>
      <c r="AF314" s="160"/>
      <c r="AG314" s="160"/>
      <c r="AH314" s="160"/>
      <c r="AI314" s="160"/>
      <c r="AJ314" s="160"/>
      <c r="AK314" s="160"/>
      <c r="AL314" s="160"/>
      <c r="AM314" s="160"/>
      <c r="AN314" s="160"/>
      <c r="AO314" s="160"/>
      <c r="AP314" s="160"/>
      <c r="AQ314" s="160"/>
      <c r="AR314" s="160"/>
      <c r="AS314" s="160"/>
      <c r="AT314" s="160"/>
    </row>
    <row r="315" spans="1:46" x14ac:dyDescent="0.25">
      <c r="A315" s="160"/>
      <c r="B315" s="160"/>
      <c r="C315" s="160"/>
      <c r="D315" s="160"/>
      <c r="E315" s="160"/>
      <c r="F315" s="160"/>
      <c r="G315" s="160"/>
      <c r="H315" s="160"/>
      <c r="I315" s="160"/>
      <c r="J315" s="160"/>
      <c r="K315" s="160"/>
      <c r="L315" s="160"/>
      <c r="M315" s="160"/>
      <c r="N315" s="160"/>
      <c r="O315" s="160"/>
      <c r="P315" s="160"/>
      <c r="Q315" s="160"/>
      <c r="R315" s="160"/>
      <c r="S315" s="160"/>
      <c r="T315" s="160"/>
      <c r="U315" s="160"/>
      <c r="V315" s="160"/>
      <c r="W315" s="160"/>
      <c r="X315" s="160"/>
      <c r="Y315" s="160"/>
      <c r="Z315" s="160"/>
      <c r="AA315" s="160"/>
      <c r="AB315" s="160"/>
      <c r="AC315" s="160"/>
      <c r="AD315" s="160"/>
      <c r="AE315" s="160"/>
      <c r="AF315" s="160"/>
      <c r="AG315" s="160"/>
      <c r="AH315" s="160"/>
      <c r="AI315" s="160"/>
      <c r="AJ315" s="160"/>
      <c r="AK315" s="160"/>
      <c r="AL315" s="160"/>
      <c r="AM315" s="160"/>
      <c r="AN315" s="160"/>
      <c r="AO315" s="160"/>
      <c r="AP315" s="160"/>
      <c r="AQ315" s="160"/>
      <c r="AR315" s="160"/>
      <c r="AS315" s="160"/>
      <c r="AT315" s="160"/>
    </row>
    <row r="316" spans="1:46" x14ac:dyDescent="0.25">
      <c r="A316" s="160"/>
      <c r="B316" s="160"/>
      <c r="C316" s="160"/>
      <c r="D316" s="160"/>
      <c r="E316" s="160"/>
      <c r="F316" s="160"/>
      <c r="G316" s="160"/>
      <c r="H316" s="160"/>
      <c r="I316" s="160"/>
      <c r="J316" s="160"/>
      <c r="K316" s="160"/>
      <c r="L316" s="160"/>
      <c r="M316" s="160"/>
      <c r="N316" s="160"/>
      <c r="O316" s="160"/>
      <c r="P316" s="160"/>
      <c r="Q316" s="160"/>
      <c r="R316" s="160"/>
      <c r="S316" s="160"/>
      <c r="T316" s="160"/>
      <c r="U316" s="160"/>
      <c r="V316" s="160"/>
      <c r="W316" s="160"/>
      <c r="X316" s="160"/>
      <c r="Y316" s="160"/>
      <c r="Z316" s="160"/>
      <c r="AA316" s="160"/>
      <c r="AB316" s="160"/>
      <c r="AC316" s="160"/>
      <c r="AD316" s="160"/>
      <c r="AE316" s="160"/>
      <c r="AF316" s="160"/>
      <c r="AG316" s="160"/>
      <c r="AH316" s="160"/>
      <c r="AI316" s="160"/>
      <c r="AJ316" s="160"/>
      <c r="AK316" s="160"/>
      <c r="AL316" s="160"/>
      <c r="AM316" s="160"/>
      <c r="AN316" s="160"/>
      <c r="AO316" s="160"/>
      <c r="AP316" s="160"/>
      <c r="AQ316" s="160"/>
      <c r="AR316" s="160"/>
      <c r="AS316" s="160"/>
      <c r="AT316" s="160"/>
    </row>
    <row r="317" spans="1:46" x14ac:dyDescent="0.25">
      <c r="A317" s="160"/>
      <c r="B317" s="160"/>
      <c r="C317" s="160"/>
      <c r="D317" s="160"/>
      <c r="E317" s="160"/>
      <c r="F317" s="160"/>
      <c r="G317" s="160"/>
      <c r="H317" s="160"/>
      <c r="I317" s="160"/>
      <c r="J317" s="160"/>
      <c r="K317" s="160"/>
      <c r="L317" s="160"/>
      <c r="M317" s="160"/>
      <c r="N317" s="160"/>
      <c r="O317" s="160"/>
      <c r="P317" s="160"/>
      <c r="Q317" s="160"/>
      <c r="R317" s="160"/>
      <c r="S317" s="160"/>
      <c r="T317" s="160"/>
      <c r="U317" s="160"/>
      <c r="V317" s="160"/>
      <c r="W317" s="160"/>
      <c r="X317" s="160"/>
      <c r="Y317" s="160"/>
      <c r="Z317" s="160"/>
      <c r="AA317" s="160"/>
      <c r="AB317" s="160"/>
      <c r="AC317" s="160"/>
      <c r="AD317" s="160"/>
      <c r="AE317" s="160"/>
      <c r="AF317" s="160"/>
      <c r="AG317" s="160"/>
      <c r="AH317" s="160"/>
      <c r="AI317" s="160"/>
      <c r="AJ317" s="160"/>
      <c r="AK317" s="160"/>
      <c r="AL317" s="160"/>
      <c r="AM317" s="160"/>
      <c r="AN317" s="160"/>
      <c r="AO317" s="160"/>
      <c r="AP317" s="160"/>
      <c r="AQ317" s="160"/>
      <c r="AR317" s="160"/>
      <c r="AS317" s="160"/>
      <c r="AT317" s="160"/>
    </row>
    <row r="318" spans="1:46" x14ac:dyDescent="0.25">
      <c r="A318" s="160"/>
      <c r="B318" s="160"/>
      <c r="C318" s="160"/>
      <c r="D318" s="160"/>
      <c r="E318" s="160"/>
      <c r="F318" s="160"/>
      <c r="G318" s="160"/>
      <c r="H318" s="160"/>
      <c r="I318" s="160"/>
      <c r="J318" s="160"/>
      <c r="K318" s="160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  <c r="AB318" s="160"/>
      <c r="AC318" s="160"/>
      <c r="AD318" s="160"/>
      <c r="AE318" s="160"/>
      <c r="AF318" s="160"/>
      <c r="AG318" s="160"/>
      <c r="AH318" s="160"/>
      <c r="AI318" s="160"/>
      <c r="AJ318" s="160"/>
      <c r="AK318" s="160"/>
      <c r="AL318" s="160"/>
      <c r="AM318" s="160"/>
      <c r="AN318" s="160"/>
      <c r="AO318" s="160"/>
      <c r="AP318" s="160"/>
      <c r="AQ318" s="160"/>
      <c r="AR318" s="160"/>
      <c r="AS318" s="160"/>
      <c r="AT318" s="160"/>
    </row>
    <row r="319" spans="1:46" x14ac:dyDescent="0.25">
      <c r="A319" s="160"/>
      <c r="B319" s="160"/>
      <c r="C319" s="160"/>
      <c r="D319" s="160"/>
      <c r="E319" s="160"/>
      <c r="F319" s="160"/>
      <c r="G319" s="160"/>
      <c r="H319" s="160"/>
      <c r="I319" s="160"/>
      <c r="J319" s="160"/>
      <c r="K319" s="160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  <c r="AA319" s="160"/>
      <c r="AB319" s="160"/>
      <c r="AC319" s="160"/>
      <c r="AD319" s="160"/>
      <c r="AE319" s="160"/>
      <c r="AF319" s="160"/>
      <c r="AG319" s="160"/>
      <c r="AH319" s="160"/>
      <c r="AI319" s="160"/>
      <c r="AJ319" s="160"/>
      <c r="AK319" s="160"/>
      <c r="AL319" s="160"/>
      <c r="AM319" s="160"/>
      <c r="AN319" s="160"/>
      <c r="AO319" s="160"/>
      <c r="AP319" s="160"/>
      <c r="AQ319" s="160"/>
      <c r="AR319" s="160"/>
      <c r="AS319" s="160"/>
      <c r="AT319" s="160"/>
    </row>
    <row r="320" spans="1:46" x14ac:dyDescent="0.25">
      <c r="A320" s="160"/>
      <c r="B320" s="160"/>
      <c r="C320" s="160"/>
      <c r="D320" s="160"/>
      <c r="E320" s="160"/>
      <c r="F320" s="160"/>
      <c r="G320" s="160"/>
      <c r="H320" s="160"/>
      <c r="I320" s="160"/>
      <c r="J320" s="160"/>
      <c r="K320" s="160"/>
      <c r="L320" s="160"/>
      <c r="M320" s="160"/>
      <c r="N320" s="160"/>
      <c r="O320" s="160"/>
      <c r="P320" s="160"/>
      <c r="Q320" s="160"/>
      <c r="R320" s="160"/>
      <c r="S320" s="160"/>
      <c r="T320" s="160"/>
      <c r="U320" s="160"/>
      <c r="V320" s="160"/>
      <c r="W320" s="160"/>
      <c r="X320" s="160"/>
      <c r="Y320" s="160"/>
      <c r="Z320" s="160"/>
      <c r="AA320" s="160"/>
      <c r="AB320" s="160"/>
      <c r="AC320" s="160"/>
      <c r="AD320" s="160"/>
      <c r="AE320" s="160"/>
      <c r="AF320" s="160"/>
      <c r="AG320" s="160"/>
      <c r="AH320" s="160"/>
      <c r="AI320" s="160"/>
      <c r="AJ320" s="160"/>
      <c r="AK320" s="160"/>
      <c r="AL320" s="160"/>
      <c r="AM320" s="160"/>
      <c r="AN320" s="160"/>
      <c r="AO320" s="160"/>
      <c r="AP320" s="160"/>
      <c r="AQ320" s="160"/>
      <c r="AR320" s="160"/>
      <c r="AS320" s="160"/>
      <c r="AT320" s="160"/>
    </row>
    <row r="321" spans="1:46" x14ac:dyDescent="0.25">
      <c r="A321" s="160"/>
      <c r="B321" s="160"/>
      <c r="C321" s="160"/>
      <c r="D321" s="160"/>
      <c r="E321" s="160"/>
      <c r="F321" s="160"/>
      <c r="G321" s="160"/>
      <c r="H321" s="160"/>
      <c r="I321" s="160"/>
      <c r="J321" s="160"/>
      <c r="K321" s="160"/>
      <c r="L321" s="160"/>
      <c r="M321" s="160"/>
      <c r="N321" s="160"/>
      <c r="O321" s="160"/>
      <c r="P321" s="160"/>
      <c r="Q321" s="160"/>
      <c r="R321" s="160"/>
      <c r="S321" s="160"/>
      <c r="T321" s="160"/>
      <c r="U321" s="160"/>
      <c r="V321" s="160"/>
      <c r="W321" s="160"/>
      <c r="X321" s="160"/>
      <c r="Y321" s="160"/>
      <c r="Z321" s="160"/>
      <c r="AA321" s="160"/>
      <c r="AB321" s="160"/>
      <c r="AC321" s="160"/>
      <c r="AD321" s="160"/>
      <c r="AE321" s="160"/>
      <c r="AF321" s="160"/>
      <c r="AG321" s="160"/>
      <c r="AH321" s="160"/>
      <c r="AI321" s="160"/>
      <c r="AJ321" s="160"/>
      <c r="AK321" s="160"/>
      <c r="AL321" s="160"/>
      <c r="AM321" s="160"/>
      <c r="AN321" s="160"/>
      <c r="AO321" s="160"/>
      <c r="AP321" s="160"/>
      <c r="AQ321" s="160"/>
      <c r="AR321" s="160"/>
      <c r="AS321" s="160"/>
      <c r="AT321" s="160"/>
    </row>
    <row r="322" spans="1:46" x14ac:dyDescent="0.25">
      <c r="A322" s="160"/>
      <c r="B322" s="160"/>
      <c r="C322" s="160"/>
      <c r="D322" s="160"/>
      <c r="E322" s="160"/>
      <c r="F322" s="160"/>
      <c r="G322" s="160"/>
      <c r="H322" s="160"/>
      <c r="I322" s="160"/>
      <c r="J322" s="160"/>
      <c r="K322" s="160"/>
      <c r="L322" s="160"/>
      <c r="M322" s="160"/>
      <c r="N322" s="160"/>
      <c r="O322" s="160"/>
      <c r="P322" s="160"/>
      <c r="Q322" s="160"/>
      <c r="R322" s="160"/>
      <c r="S322" s="160"/>
      <c r="T322" s="160"/>
      <c r="U322" s="160"/>
      <c r="V322" s="160"/>
      <c r="W322" s="160"/>
      <c r="X322" s="160"/>
      <c r="Y322" s="160"/>
      <c r="Z322" s="160"/>
      <c r="AA322" s="160"/>
      <c r="AB322" s="160"/>
      <c r="AC322" s="160"/>
      <c r="AD322" s="160"/>
      <c r="AE322" s="160"/>
      <c r="AF322" s="160"/>
      <c r="AG322" s="160"/>
      <c r="AH322" s="160"/>
      <c r="AI322" s="160"/>
      <c r="AJ322" s="160"/>
      <c r="AK322" s="160"/>
      <c r="AL322" s="160"/>
      <c r="AM322" s="160"/>
      <c r="AN322" s="160"/>
      <c r="AO322" s="160"/>
      <c r="AP322" s="160"/>
      <c r="AQ322" s="160"/>
      <c r="AR322" s="160"/>
      <c r="AS322" s="160"/>
      <c r="AT322" s="160"/>
    </row>
    <row r="323" spans="1:46" x14ac:dyDescent="0.25">
      <c r="A323" s="160"/>
      <c r="B323" s="160"/>
      <c r="C323" s="160"/>
      <c r="D323" s="160"/>
      <c r="E323" s="160"/>
      <c r="F323" s="160"/>
      <c r="G323" s="160"/>
      <c r="H323" s="160"/>
      <c r="I323" s="160"/>
      <c r="J323" s="160"/>
      <c r="K323" s="160"/>
      <c r="L323" s="160"/>
      <c r="M323" s="160"/>
      <c r="N323" s="160"/>
      <c r="O323" s="160"/>
      <c r="P323" s="160"/>
      <c r="Q323" s="160"/>
      <c r="R323" s="160"/>
      <c r="S323" s="160"/>
      <c r="T323" s="160"/>
      <c r="U323" s="160"/>
      <c r="V323" s="160"/>
      <c r="W323" s="160"/>
      <c r="X323" s="160"/>
      <c r="Y323" s="160"/>
      <c r="Z323" s="160"/>
      <c r="AA323" s="160"/>
      <c r="AB323" s="160"/>
      <c r="AC323" s="160"/>
      <c r="AD323" s="160"/>
      <c r="AE323" s="160"/>
      <c r="AF323" s="160"/>
      <c r="AG323" s="160"/>
      <c r="AH323" s="160"/>
      <c r="AI323" s="160"/>
      <c r="AJ323" s="160"/>
      <c r="AK323" s="160"/>
      <c r="AL323" s="160"/>
      <c r="AM323" s="160"/>
      <c r="AN323" s="160"/>
      <c r="AO323" s="160"/>
      <c r="AP323" s="160"/>
      <c r="AQ323" s="160"/>
      <c r="AR323" s="160"/>
      <c r="AS323" s="160"/>
      <c r="AT323" s="160"/>
    </row>
    <row r="324" spans="1:46" x14ac:dyDescent="0.25">
      <c r="A324" s="160"/>
      <c r="B324" s="160"/>
      <c r="C324" s="160"/>
      <c r="D324" s="160"/>
      <c r="E324" s="160"/>
      <c r="F324" s="160"/>
      <c r="G324" s="160"/>
      <c r="H324" s="160"/>
      <c r="I324" s="160"/>
      <c r="J324" s="160"/>
      <c r="K324" s="160"/>
      <c r="L324" s="160"/>
      <c r="M324" s="160"/>
      <c r="N324" s="160"/>
      <c r="O324" s="160"/>
      <c r="P324" s="160"/>
      <c r="Q324" s="160"/>
      <c r="R324" s="160"/>
      <c r="S324" s="160"/>
      <c r="T324" s="160"/>
      <c r="U324" s="160"/>
      <c r="V324" s="160"/>
      <c r="W324" s="160"/>
      <c r="X324" s="160"/>
      <c r="Y324" s="160"/>
      <c r="Z324" s="160"/>
      <c r="AA324" s="160"/>
      <c r="AB324" s="160"/>
      <c r="AC324" s="160"/>
      <c r="AD324" s="160"/>
      <c r="AE324" s="160"/>
      <c r="AF324" s="160"/>
      <c r="AG324" s="160"/>
      <c r="AH324" s="160"/>
      <c r="AI324" s="160"/>
      <c r="AJ324" s="160"/>
      <c r="AK324" s="160"/>
      <c r="AL324" s="160"/>
      <c r="AM324" s="160"/>
      <c r="AN324" s="160"/>
      <c r="AO324" s="160"/>
      <c r="AP324" s="160"/>
      <c r="AQ324" s="160"/>
      <c r="AR324" s="160"/>
      <c r="AS324" s="160"/>
      <c r="AT324" s="160"/>
    </row>
    <row r="325" spans="1:46" x14ac:dyDescent="0.25">
      <c r="A325" s="160"/>
      <c r="B325" s="160"/>
      <c r="C325" s="160"/>
      <c r="D325" s="160"/>
      <c r="E325" s="160"/>
      <c r="F325" s="160"/>
      <c r="G325" s="160"/>
      <c r="H325" s="160"/>
      <c r="I325" s="160"/>
      <c r="J325" s="160"/>
      <c r="K325" s="160"/>
      <c r="L325" s="160"/>
      <c r="M325" s="160"/>
      <c r="N325" s="160"/>
      <c r="O325" s="160"/>
      <c r="P325" s="160"/>
      <c r="Q325" s="160"/>
      <c r="R325" s="160"/>
      <c r="S325" s="160"/>
      <c r="T325" s="160"/>
      <c r="U325" s="160"/>
      <c r="V325" s="160"/>
      <c r="W325" s="160"/>
      <c r="X325" s="160"/>
      <c r="Y325" s="160"/>
      <c r="Z325" s="160"/>
      <c r="AA325" s="160"/>
      <c r="AB325" s="160"/>
      <c r="AC325" s="160"/>
      <c r="AD325" s="160"/>
      <c r="AE325" s="160"/>
      <c r="AF325" s="160"/>
      <c r="AG325" s="160"/>
      <c r="AH325" s="160"/>
      <c r="AI325" s="160"/>
      <c r="AJ325" s="160"/>
      <c r="AK325" s="160"/>
      <c r="AL325" s="160"/>
      <c r="AM325" s="160"/>
      <c r="AN325" s="160"/>
      <c r="AO325" s="160"/>
      <c r="AP325" s="160"/>
      <c r="AQ325" s="160"/>
      <c r="AR325" s="160"/>
      <c r="AS325" s="160"/>
      <c r="AT325" s="160"/>
    </row>
    <row r="326" spans="1:46" x14ac:dyDescent="0.25">
      <c r="A326" s="160"/>
      <c r="B326" s="160"/>
      <c r="C326" s="160"/>
      <c r="D326" s="160"/>
      <c r="E326" s="160"/>
      <c r="F326" s="160"/>
      <c r="G326" s="160"/>
      <c r="H326" s="160"/>
      <c r="I326" s="160"/>
      <c r="J326" s="160"/>
      <c r="K326" s="160"/>
      <c r="L326" s="160"/>
      <c r="M326" s="160"/>
      <c r="N326" s="160"/>
      <c r="O326" s="160"/>
      <c r="P326" s="160"/>
      <c r="Q326" s="160"/>
      <c r="R326" s="160"/>
      <c r="S326" s="160"/>
      <c r="T326" s="160"/>
      <c r="U326" s="160"/>
      <c r="V326" s="160"/>
      <c r="W326" s="160"/>
      <c r="X326" s="160"/>
      <c r="Y326" s="160"/>
      <c r="Z326" s="160"/>
      <c r="AA326" s="160"/>
      <c r="AB326" s="160"/>
      <c r="AC326" s="160"/>
      <c r="AD326" s="160"/>
      <c r="AE326" s="160"/>
      <c r="AF326" s="160"/>
      <c r="AG326" s="160"/>
      <c r="AH326" s="160"/>
      <c r="AI326" s="160"/>
      <c r="AJ326" s="160"/>
      <c r="AK326" s="160"/>
      <c r="AL326" s="160"/>
      <c r="AM326" s="160"/>
      <c r="AN326" s="160"/>
      <c r="AO326" s="160"/>
      <c r="AP326" s="160"/>
      <c r="AQ326" s="160"/>
      <c r="AR326" s="160"/>
      <c r="AS326" s="160"/>
      <c r="AT326" s="160"/>
    </row>
    <row r="327" spans="1:46" x14ac:dyDescent="0.25">
      <c r="A327" s="160"/>
      <c r="B327" s="160"/>
      <c r="C327" s="160"/>
      <c r="D327" s="160"/>
      <c r="E327" s="160"/>
      <c r="F327" s="160"/>
      <c r="G327" s="160"/>
      <c r="H327" s="160"/>
      <c r="I327" s="160"/>
      <c r="J327" s="160"/>
      <c r="K327" s="160"/>
      <c r="L327" s="160"/>
      <c r="M327" s="160"/>
      <c r="N327" s="160"/>
      <c r="O327" s="160"/>
      <c r="P327" s="160"/>
      <c r="Q327" s="160"/>
      <c r="R327" s="160"/>
      <c r="S327" s="160"/>
      <c r="T327" s="160"/>
      <c r="U327" s="160"/>
      <c r="V327" s="160"/>
      <c r="W327" s="160"/>
      <c r="X327" s="160"/>
      <c r="Y327" s="160"/>
      <c r="Z327" s="160"/>
      <c r="AA327" s="160"/>
      <c r="AB327" s="160"/>
      <c r="AC327" s="160"/>
      <c r="AD327" s="160"/>
      <c r="AE327" s="160"/>
      <c r="AF327" s="160"/>
      <c r="AG327" s="160"/>
      <c r="AH327" s="160"/>
      <c r="AI327" s="160"/>
      <c r="AJ327" s="160"/>
      <c r="AK327" s="160"/>
      <c r="AL327" s="160"/>
      <c r="AM327" s="160"/>
      <c r="AN327" s="160"/>
      <c r="AO327" s="160"/>
      <c r="AP327" s="160"/>
      <c r="AQ327" s="160"/>
      <c r="AR327" s="160"/>
      <c r="AS327" s="160"/>
      <c r="AT327" s="160"/>
    </row>
    <row r="328" spans="1:46" x14ac:dyDescent="0.25">
      <c r="A328" s="160"/>
      <c r="B328" s="160"/>
      <c r="C328" s="160"/>
      <c r="D328" s="160"/>
      <c r="E328" s="160"/>
      <c r="F328" s="160"/>
      <c r="G328" s="160"/>
      <c r="H328" s="160"/>
      <c r="I328" s="160"/>
      <c r="J328" s="160"/>
      <c r="K328" s="160"/>
      <c r="L328" s="160"/>
      <c r="M328" s="160"/>
      <c r="N328" s="160"/>
      <c r="O328" s="160"/>
      <c r="P328" s="160"/>
      <c r="Q328" s="160"/>
      <c r="R328" s="160"/>
      <c r="S328" s="160"/>
      <c r="T328" s="160"/>
      <c r="U328" s="160"/>
      <c r="V328" s="160"/>
      <c r="W328" s="160"/>
      <c r="X328" s="160"/>
      <c r="Y328" s="160"/>
      <c r="Z328" s="160"/>
      <c r="AA328" s="160"/>
      <c r="AB328" s="160"/>
      <c r="AC328" s="160"/>
      <c r="AD328" s="160"/>
      <c r="AE328" s="160"/>
      <c r="AF328" s="160"/>
      <c r="AG328" s="160"/>
      <c r="AH328" s="160"/>
      <c r="AI328" s="160"/>
      <c r="AJ328" s="160"/>
      <c r="AK328" s="160"/>
      <c r="AL328" s="160"/>
      <c r="AM328" s="160"/>
      <c r="AN328" s="160"/>
      <c r="AO328" s="160"/>
      <c r="AP328" s="160"/>
      <c r="AQ328" s="160"/>
      <c r="AR328" s="160"/>
      <c r="AS328" s="160"/>
      <c r="AT328" s="160"/>
    </row>
    <row r="329" spans="1:46" x14ac:dyDescent="0.25">
      <c r="A329" s="160"/>
      <c r="B329" s="160"/>
      <c r="C329" s="160"/>
      <c r="D329" s="160"/>
      <c r="E329" s="160"/>
      <c r="F329" s="160"/>
      <c r="G329" s="160"/>
      <c r="H329" s="160"/>
      <c r="I329" s="160"/>
      <c r="J329" s="160"/>
      <c r="K329" s="160"/>
      <c r="L329" s="160"/>
      <c r="M329" s="160"/>
      <c r="N329" s="160"/>
      <c r="O329" s="160"/>
      <c r="P329" s="160"/>
      <c r="Q329" s="160"/>
      <c r="R329" s="160"/>
      <c r="S329" s="160"/>
      <c r="T329" s="160"/>
      <c r="U329" s="160"/>
      <c r="V329" s="160"/>
      <c r="W329" s="160"/>
      <c r="X329" s="160"/>
      <c r="Y329" s="160"/>
      <c r="Z329" s="160"/>
      <c r="AA329" s="160"/>
      <c r="AB329" s="160"/>
      <c r="AC329" s="160"/>
      <c r="AD329" s="160"/>
      <c r="AE329" s="160"/>
      <c r="AF329" s="160"/>
      <c r="AG329" s="160"/>
      <c r="AH329" s="160"/>
      <c r="AI329" s="160"/>
      <c r="AJ329" s="160"/>
      <c r="AK329" s="160"/>
      <c r="AL329" s="160"/>
      <c r="AM329" s="160"/>
      <c r="AN329" s="160"/>
      <c r="AO329" s="160"/>
      <c r="AP329" s="160"/>
      <c r="AQ329" s="160"/>
      <c r="AR329" s="160"/>
      <c r="AS329" s="160"/>
      <c r="AT329" s="160"/>
    </row>
    <row r="330" spans="1:46" x14ac:dyDescent="0.25">
      <c r="A330" s="160"/>
      <c r="B330" s="160"/>
      <c r="C330" s="160"/>
      <c r="D330" s="160"/>
      <c r="E330" s="160"/>
      <c r="F330" s="160"/>
      <c r="G330" s="160"/>
      <c r="H330" s="160"/>
      <c r="I330" s="160"/>
      <c r="J330" s="160"/>
      <c r="K330" s="160"/>
      <c r="L330" s="160"/>
      <c r="M330" s="160"/>
      <c r="N330" s="160"/>
      <c r="O330" s="160"/>
      <c r="P330" s="160"/>
      <c r="Q330" s="160"/>
      <c r="R330" s="160"/>
      <c r="S330" s="160"/>
      <c r="T330" s="160"/>
      <c r="U330" s="160"/>
      <c r="V330" s="160"/>
      <c r="W330" s="160"/>
      <c r="X330" s="160"/>
      <c r="Y330" s="160"/>
      <c r="Z330" s="160"/>
      <c r="AA330" s="160"/>
      <c r="AB330" s="160"/>
      <c r="AC330" s="160"/>
      <c r="AD330" s="160"/>
      <c r="AE330" s="160"/>
      <c r="AF330" s="160"/>
      <c r="AG330" s="160"/>
      <c r="AH330" s="160"/>
      <c r="AI330" s="160"/>
      <c r="AJ330" s="160"/>
      <c r="AK330" s="160"/>
      <c r="AL330" s="160"/>
      <c r="AM330" s="160"/>
      <c r="AN330" s="160"/>
      <c r="AO330" s="160"/>
      <c r="AP330" s="160"/>
      <c r="AQ330" s="160"/>
      <c r="AR330" s="160"/>
      <c r="AS330" s="160"/>
      <c r="AT330" s="160"/>
    </row>
    <row r="331" spans="1:46" x14ac:dyDescent="0.25">
      <c r="A331" s="160"/>
      <c r="B331" s="160"/>
      <c r="C331" s="160"/>
      <c r="D331" s="160"/>
      <c r="E331" s="160"/>
      <c r="F331" s="160"/>
      <c r="G331" s="160"/>
      <c r="H331" s="160"/>
      <c r="I331" s="160"/>
      <c r="J331" s="160"/>
      <c r="K331" s="160"/>
      <c r="L331" s="160"/>
      <c r="M331" s="160"/>
      <c r="N331" s="160"/>
      <c r="O331" s="160"/>
      <c r="P331" s="160"/>
      <c r="Q331" s="160"/>
      <c r="R331" s="160"/>
      <c r="S331" s="160"/>
      <c r="T331" s="160"/>
      <c r="U331" s="160"/>
      <c r="V331" s="160"/>
      <c r="W331" s="160"/>
      <c r="X331" s="160"/>
      <c r="Y331" s="160"/>
      <c r="Z331" s="160"/>
      <c r="AA331" s="160"/>
      <c r="AB331" s="160"/>
      <c r="AC331" s="160"/>
      <c r="AD331" s="160"/>
      <c r="AE331" s="160"/>
      <c r="AF331" s="160"/>
      <c r="AG331" s="160"/>
      <c r="AH331" s="160"/>
      <c r="AI331" s="160"/>
      <c r="AJ331" s="160"/>
      <c r="AK331" s="160"/>
      <c r="AL331" s="160"/>
      <c r="AM331" s="160"/>
      <c r="AN331" s="160"/>
      <c r="AO331" s="160"/>
      <c r="AP331" s="160"/>
      <c r="AQ331" s="160"/>
      <c r="AR331" s="160"/>
      <c r="AS331" s="160"/>
      <c r="AT331" s="160"/>
    </row>
    <row r="332" spans="1:46" x14ac:dyDescent="0.25">
      <c r="A332" s="160"/>
      <c r="B332" s="160"/>
      <c r="C332" s="160"/>
      <c r="D332" s="160"/>
      <c r="E332" s="160"/>
      <c r="F332" s="160"/>
      <c r="G332" s="160"/>
      <c r="H332" s="160"/>
      <c r="I332" s="160"/>
      <c r="J332" s="160"/>
      <c r="K332" s="160"/>
      <c r="L332" s="160"/>
      <c r="M332" s="160"/>
      <c r="N332" s="160"/>
      <c r="O332" s="160"/>
      <c r="P332" s="160"/>
      <c r="Q332" s="160"/>
      <c r="R332" s="160"/>
      <c r="S332" s="160"/>
      <c r="T332" s="160"/>
      <c r="U332" s="160"/>
      <c r="V332" s="160"/>
      <c r="W332" s="160"/>
      <c r="X332" s="160"/>
      <c r="Y332" s="160"/>
      <c r="Z332" s="160"/>
      <c r="AA332" s="160"/>
      <c r="AB332" s="160"/>
      <c r="AC332" s="160"/>
      <c r="AD332" s="160"/>
      <c r="AE332" s="160"/>
      <c r="AF332" s="160"/>
      <c r="AG332" s="160"/>
      <c r="AH332" s="160"/>
      <c r="AI332" s="160"/>
      <c r="AJ332" s="160"/>
      <c r="AK332" s="160"/>
      <c r="AL332" s="160"/>
      <c r="AM332" s="160"/>
      <c r="AN332" s="160"/>
      <c r="AO332" s="160"/>
      <c r="AP332" s="160"/>
      <c r="AQ332" s="160"/>
      <c r="AR332" s="160"/>
      <c r="AS332" s="160"/>
      <c r="AT332" s="160"/>
    </row>
    <row r="333" spans="1:46" x14ac:dyDescent="0.25">
      <c r="A333" s="160"/>
      <c r="B333" s="160"/>
      <c r="C333" s="160"/>
      <c r="D333" s="160"/>
      <c r="E333" s="160"/>
      <c r="F333" s="160"/>
      <c r="G333" s="160"/>
      <c r="H333" s="160"/>
      <c r="I333" s="160"/>
      <c r="J333" s="160"/>
      <c r="K333" s="160"/>
      <c r="L333" s="160"/>
      <c r="M333" s="160"/>
      <c r="N333" s="160"/>
      <c r="O333" s="160"/>
      <c r="P333" s="160"/>
      <c r="Q333" s="160"/>
      <c r="R333" s="160"/>
      <c r="S333" s="160"/>
      <c r="T333" s="160"/>
      <c r="U333" s="160"/>
      <c r="V333" s="160"/>
      <c r="W333" s="160"/>
      <c r="X333" s="160"/>
      <c r="Y333" s="160"/>
      <c r="Z333" s="160"/>
      <c r="AA333" s="160"/>
      <c r="AB333" s="160"/>
      <c r="AC333" s="160"/>
      <c r="AD333" s="160"/>
      <c r="AE333" s="160"/>
      <c r="AF333" s="160"/>
      <c r="AG333" s="160"/>
      <c r="AH333" s="160"/>
      <c r="AI333" s="160"/>
      <c r="AJ333" s="160"/>
      <c r="AK333" s="160"/>
      <c r="AL333" s="160"/>
      <c r="AM333" s="160"/>
      <c r="AN333" s="160"/>
      <c r="AO333" s="160"/>
      <c r="AP333" s="160"/>
      <c r="AQ333" s="160"/>
      <c r="AR333" s="160"/>
      <c r="AS333" s="160"/>
      <c r="AT333" s="160"/>
    </row>
    <row r="334" spans="1:46" x14ac:dyDescent="0.25">
      <c r="A334" s="160"/>
      <c r="B334" s="160"/>
      <c r="C334" s="160"/>
      <c r="D334" s="160"/>
      <c r="E334" s="160"/>
      <c r="F334" s="160"/>
      <c r="G334" s="160"/>
      <c r="H334" s="160"/>
      <c r="I334" s="160"/>
      <c r="J334" s="160"/>
      <c r="K334" s="160"/>
      <c r="L334" s="160"/>
      <c r="M334" s="160"/>
      <c r="N334" s="160"/>
      <c r="O334" s="160"/>
      <c r="P334" s="160"/>
      <c r="Q334" s="160"/>
      <c r="R334" s="160"/>
      <c r="S334" s="160"/>
      <c r="T334" s="160"/>
      <c r="U334" s="160"/>
      <c r="V334" s="160"/>
      <c r="W334" s="160"/>
      <c r="X334" s="160"/>
      <c r="Y334" s="160"/>
      <c r="Z334" s="160"/>
      <c r="AA334" s="160"/>
      <c r="AB334" s="160"/>
      <c r="AC334" s="160"/>
      <c r="AD334" s="160"/>
      <c r="AE334" s="160"/>
      <c r="AF334" s="160"/>
      <c r="AG334" s="160"/>
      <c r="AH334" s="160"/>
      <c r="AI334" s="160"/>
      <c r="AJ334" s="160"/>
      <c r="AK334" s="160"/>
      <c r="AL334" s="160"/>
      <c r="AM334" s="160"/>
      <c r="AN334" s="160"/>
      <c r="AO334" s="160"/>
      <c r="AP334" s="160"/>
      <c r="AQ334" s="160"/>
      <c r="AR334" s="160"/>
      <c r="AS334" s="160"/>
      <c r="AT334" s="160"/>
    </row>
    <row r="335" spans="1:46" x14ac:dyDescent="0.25">
      <c r="A335" s="160"/>
      <c r="B335" s="160"/>
      <c r="C335" s="160"/>
      <c r="D335" s="160"/>
      <c r="E335" s="160"/>
      <c r="F335" s="160"/>
      <c r="G335" s="160"/>
      <c r="H335" s="160"/>
      <c r="I335" s="160"/>
      <c r="J335" s="160"/>
      <c r="K335" s="160"/>
      <c r="L335" s="160"/>
      <c r="M335" s="160"/>
      <c r="N335" s="160"/>
      <c r="O335" s="160"/>
      <c r="P335" s="160"/>
      <c r="Q335" s="160"/>
      <c r="R335" s="160"/>
      <c r="S335" s="160"/>
      <c r="T335" s="160"/>
      <c r="U335" s="160"/>
      <c r="V335" s="160"/>
      <c r="W335" s="160"/>
      <c r="X335" s="160"/>
      <c r="Y335" s="160"/>
      <c r="Z335" s="160"/>
      <c r="AA335" s="160"/>
      <c r="AB335" s="160"/>
      <c r="AC335" s="160"/>
      <c r="AD335" s="160"/>
      <c r="AE335" s="160"/>
      <c r="AF335" s="160"/>
      <c r="AG335" s="160"/>
      <c r="AH335" s="160"/>
      <c r="AI335" s="160"/>
      <c r="AJ335" s="160"/>
      <c r="AK335" s="160"/>
      <c r="AL335" s="160"/>
      <c r="AM335" s="160"/>
      <c r="AN335" s="160"/>
      <c r="AO335" s="160"/>
      <c r="AP335" s="160"/>
      <c r="AQ335" s="160"/>
      <c r="AR335" s="160"/>
      <c r="AS335" s="160"/>
      <c r="AT335" s="160"/>
    </row>
    <row r="336" spans="1:46" x14ac:dyDescent="0.25">
      <c r="A336" s="160"/>
      <c r="B336" s="160"/>
      <c r="C336" s="160"/>
      <c r="D336" s="160"/>
      <c r="E336" s="160"/>
      <c r="F336" s="160"/>
      <c r="G336" s="160"/>
      <c r="H336" s="160"/>
      <c r="I336" s="160"/>
      <c r="J336" s="160"/>
      <c r="K336" s="160"/>
      <c r="L336" s="160"/>
      <c r="M336" s="160"/>
      <c r="N336" s="160"/>
      <c r="O336" s="160"/>
      <c r="P336" s="160"/>
      <c r="Q336" s="160"/>
      <c r="R336" s="160"/>
      <c r="S336" s="160"/>
      <c r="T336" s="160"/>
      <c r="U336" s="160"/>
      <c r="V336" s="160"/>
      <c r="W336" s="160"/>
      <c r="X336" s="160"/>
      <c r="Y336" s="160"/>
      <c r="Z336" s="160"/>
      <c r="AA336" s="160"/>
      <c r="AB336" s="160"/>
      <c r="AC336" s="160"/>
      <c r="AD336" s="160"/>
      <c r="AE336" s="160"/>
      <c r="AF336" s="160"/>
      <c r="AG336" s="160"/>
      <c r="AH336" s="160"/>
      <c r="AI336" s="160"/>
      <c r="AJ336" s="160"/>
      <c r="AK336" s="160"/>
      <c r="AL336" s="160"/>
      <c r="AM336" s="160"/>
      <c r="AN336" s="160"/>
      <c r="AO336" s="160"/>
      <c r="AP336" s="160"/>
      <c r="AQ336" s="160"/>
      <c r="AR336" s="160"/>
      <c r="AS336" s="160"/>
      <c r="AT336" s="160"/>
    </row>
    <row r="337" spans="1:46" x14ac:dyDescent="0.25">
      <c r="A337" s="160"/>
      <c r="B337" s="160"/>
      <c r="C337" s="160"/>
      <c r="D337" s="160"/>
      <c r="E337" s="160"/>
      <c r="F337" s="160"/>
      <c r="G337" s="160"/>
      <c r="H337" s="160"/>
      <c r="I337" s="160"/>
      <c r="J337" s="160"/>
      <c r="K337" s="160"/>
      <c r="L337" s="160"/>
      <c r="M337" s="160"/>
      <c r="N337" s="160"/>
      <c r="O337" s="160"/>
      <c r="P337" s="160"/>
      <c r="Q337" s="160"/>
      <c r="R337" s="160"/>
      <c r="S337" s="160"/>
      <c r="T337" s="160"/>
      <c r="U337" s="160"/>
      <c r="V337" s="160"/>
      <c r="W337" s="160"/>
      <c r="X337" s="160"/>
      <c r="Y337" s="160"/>
      <c r="Z337" s="160"/>
      <c r="AA337" s="160"/>
      <c r="AB337" s="160"/>
      <c r="AC337" s="160"/>
      <c r="AD337" s="160"/>
      <c r="AE337" s="160"/>
      <c r="AF337" s="160"/>
      <c r="AG337" s="160"/>
      <c r="AH337" s="160"/>
      <c r="AI337" s="160"/>
      <c r="AJ337" s="160"/>
      <c r="AK337" s="160"/>
      <c r="AL337" s="160"/>
      <c r="AM337" s="160"/>
      <c r="AN337" s="160"/>
      <c r="AO337" s="160"/>
      <c r="AP337" s="160"/>
      <c r="AQ337" s="160"/>
      <c r="AR337" s="160"/>
      <c r="AS337" s="160"/>
      <c r="AT337" s="160"/>
    </row>
    <row r="338" spans="1:46" x14ac:dyDescent="0.25">
      <c r="A338" s="160"/>
      <c r="B338" s="160"/>
      <c r="C338" s="160"/>
      <c r="D338" s="160"/>
      <c r="E338" s="160"/>
      <c r="F338" s="160"/>
      <c r="G338" s="160"/>
      <c r="H338" s="160"/>
      <c r="I338" s="160"/>
      <c r="J338" s="160"/>
      <c r="K338" s="160"/>
      <c r="L338" s="160"/>
      <c r="M338" s="160"/>
      <c r="N338" s="160"/>
      <c r="O338" s="160"/>
      <c r="P338" s="160"/>
      <c r="Q338" s="160"/>
      <c r="R338" s="160"/>
      <c r="S338" s="160"/>
      <c r="T338" s="160"/>
      <c r="U338" s="160"/>
      <c r="V338" s="160"/>
      <c r="W338" s="160"/>
      <c r="X338" s="160"/>
      <c r="Y338" s="160"/>
      <c r="Z338" s="160"/>
      <c r="AA338" s="160"/>
      <c r="AB338" s="160"/>
      <c r="AC338" s="160"/>
      <c r="AD338" s="160"/>
      <c r="AE338" s="160"/>
      <c r="AF338" s="160"/>
      <c r="AG338" s="160"/>
      <c r="AH338" s="160"/>
      <c r="AI338" s="160"/>
      <c r="AJ338" s="160"/>
      <c r="AK338" s="160"/>
      <c r="AL338" s="160"/>
      <c r="AM338" s="160"/>
      <c r="AN338" s="160"/>
      <c r="AO338" s="160"/>
      <c r="AP338" s="160"/>
      <c r="AQ338" s="160"/>
      <c r="AR338" s="160"/>
      <c r="AS338" s="160"/>
      <c r="AT338" s="160"/>
    </row>
    <row r="339" spans="1:46" x14ac:dyDescent="0.25">
      <c r="A339" s="160"/>
      <c r="B339" s="160"/>
      <c r="C339" s="160"/>
      <c r="D339" s="160"/>
      <c r="E339" s="160"/>
      <c r="F339" s="160"/>
      <c r="G339" s="160"/>
      <c r="H339" s="160"/>
      <c r="I339" s="160"/>
      <c r="J339" s="160"/>
      <c r="K339" s="160"/>
      <c r="L339" s="160"/>
      <c r="M339" s="160"/>
      <c r="N339" s="160"/>
      <c r="O339" s="160"/>
      <c r="P339" s="160"/>
      <c r="Q339" s="160"/>
      <c r="R339" s="160"/>
      <c r="S339" s="160"/>
      <c r="T339" s="160"/>
      <c r="U339" s="160"/>
      <c r="V339" s="160"/>
      <c r="W339" s="160"/>
      <c r="X339" s="160"/>
      <c r="Y339" s="160"/>
      <c r="Z339" s="160"/>
      <c r="AA339" s="160"/>
      <c r="AB339" s="160"/>
      <c r="AC339" s="160"/>
      <c r="AD339" s="160"/>
      <c r="AE339" s="160"/>
      <c r="AF339" s="160"/>
      <c r="AG339" s="160"/>
      <c r="AH339" s="160"/>
      <c r="AI339" s="160"/>
      <c r="AJ339" s="160"/>
      <c r="AK339" s="160"/>
      <c r="AL339" s="160"/>
      <c r="AM339" s="160"/>
      <c r="AN339" s="160"/>
      <c r="AO339" s="160"/>
      <c r="AP339" s="160"/>
      <c r="AQ339" s="160"/>
      <c r="AR339" s="160"/>
      <c r="AS339" s="160"/>
      <c r="AT339" s="160"/>
    </row>
    <row r="340" spans="1:46" x14ac:dyDescent="0.25">
      <c r="A340" s="160"/>
      <c r="B340" s="160"/>
      <c r="C340" s="160"/>
      <c r="D340" s="160"/>
      <c r="E340" s="160"/>
      <c r="F340" s="160"/>
      <c r="G340" s="160"/>
      <c r="H340" s="160"/>
      <c r="I340" s="160"/>
      <c r="J340" s="160"/>
      <c r="K340" s="160"/>
      <c r="L340" s="160"/>
      <c r="M340" s="160"/>
      <c r="N340" s="160"/>
      <c r="O340" s="160"/>
      <c r="P340" s="160"/>
      <c r="Q340" s="160"/>
      <c r="R340" s="160"/>
      <c r="S340" s="160"/>
      <c r="T340" s="160"/>
      <c r="U340" s="160"/>
      <c r="V340" s="160"/>
      <c r="W340" s="160"/>
      <c r="X340" s="160"/>
      <c r="Y340" s="160"/>
      <c r="Z340" s="160"/>
      <c r="AA340" s="160"/>
      <c r="AB340" s="160"/>
      <c r="AC340" s="160"/>
      <c r="AD340" s="160"/>
      <c r="AE340" s="160"/>
      <c r="AF340" s="160"/>
      <c r="AG340" s="160"/>
      <c r="AH340" s="160"/>
      <c r="AI340" s="160"/>
      <c r="AJ340" s="160"/>
      <c r="AK340" s="160"/>
      <c r="AL340" s="160"/>
      <c r="AM340" s="160"/>
      <c r="AN340" s="160"/>
      <c r="AO340" s="160"/>
      <c r="AP340" s="160"/>
      <c r="AQ340" s="160"/>
      <c r="AR340" s="160"/>
      <c r="AS340" s="160"/>
      <c r="AT340" s="160"/>
    </row>
    <row r="341" spans="1:46" x14ac:dyDescent="0.25">
      <c r="A341" s="160"/>
      <c r="B341" s="160"/>
      <c r="C341" s="160"/>
      <c r="D341" s="160"/>
      <c r="E341" s="160"/>
      <c r="F341" s="160"/>
      <c r="G341" s="160"/>
      <c r="H341" s="160"/>
      <c r="I341" s="160"/>
      <c r="J341" s="160"/>
      <c r="K341" s="160"/>
      <c r="L341" s="160"/>
      <c r="M341" s="160"/>
      <c r="N341" s="160"/>
      <c r="O341" s="160"/>
      <c r="P341" s="160"/>
      <c r="Q341" s="160"/>
      <c r="R341" s="160"/>
      <c r="S341" s="160"/>
      <c r="T341" s="160"/>
      <c r="U341" s="160"/>
      <c r="V341" s="160"/>
      <c r="W341" s="160"/>
      <c r="X341" s="160"/>
      <c r="Y341" s="160"/>
      <c r="Z341" s="160"/>
      <c r="AA341" s="160"/>
      <c r="AB341" s="160"/>
      <c r="AC341" s="160"/>
      <c r="AD341" s="160"/>
      <c r="AE341" s="160"/>
      <c r="AF341" s="160"/>
      <c r="AG341" s="160"/>
      <c r="AH341" s="160"/>
      <c r="AI341" s="160"/>
      <c r="AJ341" s="160"/>
      <c r="AK341" s="160"/>
      <c r="AL341" s="160"/>
      <c r="AM341" s="160"/>
      <c r="AN341" s="160"/>
      <c r="AO341" s="160"/>
      <c r="AP341" s="160"/>
      <c r="AQ341" s="160"/>
      <c r="AR341" s="160"/>
      <c r="AS341" s="160"/>
      <c r="AT341" s="160"/>
    </row>
    <row r="342" spans="1:46" x14ac:dyDescent="0.25">
      <c r="A342" s="160"/>
      <c r="B342" s="160"/>
      <c r="C342" s="160"/>
      <c r="D342" s="160"/>
      <c r="E342" s="160"/>
      <c r="F342" s="160"/>
      <c r="G342" s="160"/>
      <c r="H342" s="160"/>
      <c r="I342" s="160"/>
      <c r="J342" s="160"/>
      <c r="K342" s="160"/>
      <c r="L342" s="160"/>
      <c r="M342" s="160"/>
      <c r="N342" s="160"/>
      <c r="O342" s="160"/>
      <c r="P342" s="160"/>
      <c r="Q342" s="160"/>
      <c r="R342" s="160"/>
      <c r="S342" s="160"/>
      <c r="T342" s="160"/>
      <c r="U342" s="160"/>
      <c r="V342" s="160"/>
      <c r="W342" s="160"/>
      <c r="X342" s="160"/>
      <c r="Y342" s="160"/>
      <c r="Z342" s="160"/>
      <c r="AA342" s="160"/>
      <c r="AB342" s="160"/>
      <c r="AC342" s="160"/>
      <c r="AD342" s="160"/>
      <c r="AE342" s="160"/>
      <c r="AF342" s="160"/>
      <c r="AG342" s="160"/>
      <c r="AH342" s="160"/>
      <c r="AI342" s="160"/>
      <c r="AJ342" s="160"/>
      <c r="AK342" s="160"/>
      <c r="AL342" s="160"/>
      <c r="AM342" s="160"/>
      <c r="AN342" s="160"/>
      <c r="AO342" s="160"/>
      <c r="AP342" s="160"/>
      <c r="AQ342" s="160"/>
      <c r="AR342" s="160"/>
      <c r="AS342" s="160"/>
      <c r="AT342" s="160"/>
    </row>
    <row r="343" spans="1:46" x14ac:dyDescent="0.25">
      <c r="A343" s="160"/>
      <c r="B343" s="160"/>
      <c r="C343" s="160"/>
      <c r="D343" s="160"/>
      <c r="E343" s="160"/>
      <c r="F343" s="160"/>
      <c r="G343" s="160"/>
      <c r="H343" s="160"/>
      <c r="I343" s="160"/>
      <c r="J343" s="160"/>
      <c r="K343" s="160"/>
      <c r="L343" s="160"/>
      <c r="M343" s="160"/>
      <c r="N343" s="160"/>
      <c r="O343" s="160"/>
      <c r="P343" s="160"/>
      <c r="Q343" s="160"/>
      <c r="R343" s="160"/>
      <c r="S343" s="160"/>
      <c r="T343" s="160"/>
      <c r="U343" s="160"/>
      <c r="V343" s="160"/>
      <c r="W343" s="160"/>
      <c r="X343" s="160"/>
      <c r="Y343" s="160"/>
      <c r="Z343" s="160"/>
      <c r="AA343" s="160"/>
      <c r="AB343" s="160"/>
      <c r="AC343" s="160"/>
      <c r="AD343" s="160"/>
      <c r="AE343" s="160"/>
      <c r="AF343" s="160"/>
      <c r="AG343" s="160"/>
      <c r="AH343" s="160"/>
      <c r="AI343" s="160"/>
      <c r="AJ343" s="160"/>
      <c r="AK343" s="160"/>
      <c r="AL343" s="160"/>
      <c r="AM343" s="160"/>
      <c r="AN343" s="160"/>
      <c r="AO343" s="160"/>
      <c r="AP343" s="160"/>
      <c r="AQ343" s="160"/>
      <c r="AR343" s="160"/>
      <c r="AS343" s="160"/>
      <c r="AT343" s="160"/>
    </row>
    <row r="344" spans="1:46" x14ac:dyDescent="0.25">
      <c r="A344" s="160"/>
      <c r="B344" s="160"/>
      <c r="C344" s="160"/>
      <c r="D344" s="160"/>
      <c r="E344" s="160"/>
      <c r="F344" s="160"/>
      <c r="G344" s="160"/>
      <c r="H344" s="160"/>
      <c r="I344" s="160"/>
      <c r="J344" s="160"/>
      <c r="K344" s="160"/>
      <c r="L344" s="160"/>
      <c r="M344" s="160"/>
      <c r="N344" s="160"/>
      <c r="O344" s="160"/>
      <c r="P344" s="160"/>
      <c r="Q344" s="160"/>
      <c r="R344" s="160"/>
      <c r="S344" s="160"/>
      <c r="T344" s="160"/>
      <c r="U344" s="160"/>
      <c r="V344" s="160"/>
      <c r="W344" s="160"/>
      <c r="X344" s="160"/>
      <c r="Y344" s="160"/>
      <c r="Z344" s="160"/>
      <c r="AA344" s="160"/>
      <c r="AB344" s="160"/>
      <c r="AC344" s="160"/>
      <c r="AD344" s="160"/>
      <c r="AE344" s="160"/>
      <c r="AF344" s="160"/>
      <c r="AG344" s="160"/>
      <c r="AH344" s="160"/>
      <c r="AI344" s="160"/>
      <c r="AJ344" s="160"/>
      <c r="AK344" s="160"/>
      <c r="AL344" s="160"/>
      <c r="AM344" s="160"/>
      <c r="AN344" s="160"/>
      <c r="AO344" s="160"/>
      <c r="AP344" s="160"/>
      <c r="AQ344" s="160"/>
      <c r="AR344" s="160"/>
      <c r="AS344" s="160"/>
      <c r="AT344" s="160"/>
    </row>
    <row r="345" spans="1:46" x14ac:dyDescent="0.25">
      <c r="A345" s="160"/>
      <c r="B345" s="160"/>
      <c r="C345" s="160"/>
      <c r="D345" s="160"/>
      <c r="E345" s="160"/>
      <c r="F345" s="160"/>
      <c r="G345" s="160"/>
      <c r="H345" s="160"/>
      <c r="I345" s="160"/>
      <c r="J345" s="160"/>
      <c r="K345" s="160"/>
      <c r="L345" s="160"/>
      <c r="M345" s="160"/>
      <c r="N345" s="160"/>
      <c r="O345" s="160"/>
      <c r="P345" s="160"/>
      <c r="Q345" s="160"/>
      <c r="R345" s="160"/>
      <c r="S345" s="160"/>
      <c r="T345" s="160"/>
      <c r="U345" s="160"/>
      <c r="V345" s="160"/>
      <c r="W345" s="160"/>
      <c r="X345" s="160"/>
      <c r="Y345" s="160"/>
      <c r="Z345" s="160"/>
      <c r="AA345" s="160"/>
      <c r="AB345" s="160"/>
      <c r="AC345" s="160"/>
      <c r="AD345" s="160"/>
      <c r="AE345" s="160"/>
      <c r="AF345" s="160"/>
      <c r="AG345" s="160"/>
      <c r="AH345" s="160"/>
      <c r="AI345" s="160"/>
      <c r="AJ345" s="160"/>
      <c r="AK345" s="160"/>
      <c r="AL345" s="160"/>
      <c r="AM345" s="160"/>
      <c r="AN345" s="160"/>
      <c r="AO345" s="160"/>
      <c r="AP345" s="160"/>
      <c r="AQ345" s="160"/>
      <c r="AR345" s="160"/>
      <c r="AS345" s="160"/>
      <c r="AT345" s="160"/>
    </row>
    <row r="346" spans="1:46" x14ac:dyDescent="0.25">
      <c r="A346" s="160"/>
      <c r="B346" s="160"/>
      <c r="C346" s="160"/>
      <c r="D346" s="160"/>
      <c r="E346" s="160"/>
      <c r="F346" s="160"/>
      <c r="G346" s="160"/>
      <c r="H346" s="160"/>
      <c r="I346" s="160"/>
      <c r="J346" s="160"/>
      <c r="K346" s="160"/>
      <c r="L346" s="160"/>
      <c r="M346" s="160"/>
      <c r="N346" s="160"/>
      <c r="O346" s="160"/>
      <c r="P346" s="160"/>
      <c r="Q346" s="160"/>
      <c r="R346" s="160"/>
      <c r="S346" s="160"/>
      <c r="T346" s="160"/>
      <c r="U346" s="160"/>
      <c r="V346" s="160"/>
      <c r="W346" s="160"/>
      <c r="X346" s="160"/>
      <c r="Y346" s="160"/>
      <c r="Z346" s="160"/>
      <c r="AA346" s="160"/>
      <c r="AB346" s="160"/>
      <c r="AC346" s="160"/>
      <c r="AD346" s="160"/>
      <c r="AE346" s="160"/>
      <c r="AF346" s="160"/>
      <c r="AG346" s="160"/>
      <c r="AH346" s="160"/>
      <c r="AI346" s="160"/>
      <c r="AJ346" s="160"/>
      <c r="AK346" s="160"/>
      <c r="AL346" s="160"/>
      <c r="AM346" s="160"/>
      <c r="AN346" s="160"/>
      <c r="AO346" s="160"/>
      <c r="AP346" s="160"/>
      <c r="AQ346" s="160"/>
      <c r="AR346" s="160"/>
      <c r="AS346" s="160"/>
      <c r="AT346" s="160"/>
    </row>
    <row r="347" spans="1:46" x14ac:dyDescent="0.25">
      <c r="A347" s="160"/>
      <c r="B347" s="160"/>
      <c r="C347" s="160"/>
      <c r="D347" s="160"/>
      <c r="E347" s="160"/>
      <c r="F347" s="160"/>
      <c r="G347" s="160"/>
      <c r="H347" s="160"/>
      <c r="I347" s="160"/>
      <c r="J347" s="160"/>
      <c r="K347" s="160"/>
      <c r="L347" s="160"/>
      <c r="M347" s="160"/>
      <c r="N347" s="160"/>
      <c r="O347" s="160"/>
      <c r="P347" s="160"/>
      <c r="Q347" s="160"/>
      <c r="R347" s="160"/>
      <c r="S347" s="160"/>
      <c r="T347" s="160"/>
      <c r="U347" s="160"/>
      <c r="V347" s="160"/>
      <c r="W347" s="160"/>
      <c r="X347" s="160"/>
      <c r="Y347" s="160"/>
      <c r="Z347" s="160"/>
      <c r="AA347" s="160"/>
      <c r="AB347" s="160"/>
      <c r="AC347" s="160"/>
      <c r="AD347" s="160"/>
      <c r="AE347" s="160"/>
      <c r="AF347" s="160"/>
      <c r="AG347" s="160"/>
      <c r="AH347" s="160"/>
      <c r="AI347" s="160"/>
      <c r="AJ347" s="160"/>
      <c r="AK347" s="160"/>
      <c r="AL347" s="160"/>
      <c r="AM347" s="160"/>
      <c r="AN347" s="160"/>
      <c r="AO347" s="160"/>
      <c r="AP347" s="160"/>
      <c r="AQ347" s="160"/>
      <c r="AR347" s="160"/>
      <c r="AS347" s="160"/>
      <c r="AT347" s="160"/>
    </row>
    <row r="348" spans="1:46" x14ac:dyDescent="0.25">
      <c r="A348" s="160"/>
      <c r="B348" s="160"/>
      <c r="C348" s="160"/>
      <c r="D348" s="160"/>
      <c r="E348" s="160"/>
      <c r="F348" s="160"/>
      <c r="G348" s="160"/>
      <c r="H348" s="160"/>
      <c r="I348" s="160"/>
      <c r="J348" s="160"/>
      <c r="K348" s="160"/>
      <c r="L348" s="160"/>
      <c r="M348" s="160"/>
      <c r="N348" s="160"/>
      <c r="O348" s="160"/>
      <c r="P348" s="160"/>
      <c r="Q348" s="160"/>
      <c r="R348" s="160"/>
      <c r="S348" s="160"/>
      <c r="T348" s="160"/>
      <c r="U348" s="160"/>
      <c r="V348" s="160"/>
      <c r="W348" s="160"/>
      <c r="X348" s="160"/>
      <c r="Y348" s="160"/>
      <c r="Z348" s="160"/>
      <c r="AA348" s="160"/>
      <c r="AB348" s="160"/>
      <c r="AC348" s="160"/>
      <c r="AD348" s="160"/>
      <c r="AE348" s="160"/>
      <c r="AF348" s="160"/>
      <c r="AG348" s="160"/>
      <c r="AH348" s="160"/>
      <c r="AI348" s="160"/>
      <c r="AJ348" s="160"/>
      <c r="AK348" s="160"/>
      <c r="AL348" s="160"/>
      <c r="AM348" s="160"/>
      <c r="AN348" s="160"/>
      <c r="AO348" s="160"/>
      <c r="AP348" s="160"/>
      <c r="AQ348" s="160"/>
      <c r="AR348" s="160"/>
      <c r="AS348" s="160"/>
      <c r="AT348" s="160"/>
    </row>
    <row r="349" spans="1:46" x14ac:dyDescent="0.25">
      <c r="A349" s="160"/>
      <c r="B349" s="160"/>
      <c r="C349" s="160"/>
      <c r="D349" s="160"/>
      <c r="E349" s="160"/>
      <c r="F349" s="160"/>
      <c r="G349" s="160"/>
      <c r="H349" s="160"/>
      <c r="I349" s="160"/>
      <c r="J349" s="160"/>
      <c r="K349" s="160"/>
      <c r="L349" s="160"/>
      <c r="M349" s="160"/>
      <c r="N349" s="160"/>
      <c r="O349" s="160"/>
      <c r="P349" s="160"/>
      <c r="Q349" s="160"/>
      <c r="R349" s="160"/>
      <c r="S349" s="160"/>
      <c r="T349" s="160"/>
      <c r="U349" s="160"/>
      <c r="V349" s="160"/>
      <c r="W349" s="160"/>
      <c r="X349" s="160"/>
      <c r="Y349" s="160"/>
      <c r="Z349" s="160"/>
      <c r="AA349" s="160"/>
      <c r="AB349" s="160"/>
      <c r="AC349" s="160"/>
      <c r="AD349" s="160"/>
      <c r="AE349" s="160"/>
      <c r="AF349" s="160"/>
      <c r="AG349" s="160"/>
      <c r="AH349" s="160"/>
      <c r="AI349" s="160"/>
      <c r="AJ349" s="160"/>
      <c r="AK349" s="160"/>
      <c r="AL349" s="160"/>
      <c r="AM349" s="160"/>
      <c r="AN349" s="160"/>
      <c r="AO349" s="160"/>
      <c r="AP349" s="160"/>
      <c r="AQ349" s="160"/>
      <c r="AR349" s="160"/>
      <c r="AS349" s="160"/>
      <c r="AT349" s="160"/>
    </row>
    <row r="350" spans="1:46" x14ac:dyDescent="0.25">
      <c r="A350" s="160"/>
      <c r="B350" s="160"/>
      <c r="C350" s="160"/>
      <c r="D350" s="160"/>
      <c r="E350" s="160"/>
      <c r="F350" s="160"/>
      <c r="G350" s="160"/>
      <c r="H350" s="160"/>
      <c r="I350" s="160"/>
      <c r="J350" s="160"/>
      <c r="K350" s="160"/>
      <c r="L350" s="160"/>
      <c r="M350" s="160"/>
      <c r="N350" s="160"/>
      <c r="O350" s="160"/>
      <c r="P350" s="160"/>
      <c r="Q350" s="160"/>
      <c r="R350" s="160"/>
      <c r="S350" s="160"/>
      <c r="T350" s="160"/>
      <c r="U350" s="160"/>
      <c r="V350" s="160"/>
      <c r="W350" s="160"/>
      <c r="X350" s="160"/>
      <c r="Y350" s="160"/>
      <c r="Z350" s="160"/>
      <c r="AA350" s="160"/>
      <c r="AB350" s="160"/>
      <c r="AC350" s="160"/>
      <c r="AD350" s="160"/>
      <c r="AE350" s="160"/>
      <c r="AF350" s="160"/>
      <c r="AG350" s="160"/>
      <c r="AH350" s="160"/>
      <c r="AI350" s="160"/>
      <c r="AJ350" s="160"/>
      <c r="AK350" s="160"/>
      <c r="AL350" s="160"/>
      <c r="AM350" s="160"/>
      <c r="AN350" s="160"/>
      <c r="AO350" s="160"/>
      <c r="AP350" s="160"/>
      <c r="AQ350" s="160"/>
      <c r="AR350" s="160"/>
      <c r="AS350" s="160"/>
      <c r="AT350" s="160"/>
    </row>
    <row r="351" spans="1:46" x14ac:dyDescent="0.25">
      <c r="A351" s="160"/>
      <c r="B351" s="160"/>
      <c r="C351" s="160"/>
      <c r="D351" s="160"/>
      <c r="E351" s="160"/>
      <c r="F351" s="160"/>
      <c r="G351" s="160"/>
      <c r="H351" s="160"/>
      <c r="I351" s="160"/>
      <c r="J351" s="160"/>
      <c r="K351" s="160"/>
      <c r="L351" s="160"/>
      <c r="M351" s="160"/>
      <c r="N351" s="160"/>
      <c r="O351" s="160"/>
      <c r="P351" s="160"/>
      <c r="Q351" s="160"/>
      <c r="R351" s="160"/>
      <c r="S351" s="160"/>
      <c r="T351" s="160"/>
      <c r="U351" s="160"/>
      <c r="V351" s="160"/>
      <c r="W351" s="160"/>
      <c r="X351" s="160"/>
      <c r="Y351" s="160"/>
      <c r="Z351" s="160"/>
      <c r="AA351" s="160"/>
      <c r="AB351" s="160"/>
      <c r="AC351" s="160"/>
      <c r="AD351" s="160"/>
      <c r="AE351" s="160"/>
      <c r="AF351" s="160"/>
      <c r="AG351" s="160"/>
      <c r="AH351" s="160"/>
      <c r="AI351" s="160"/>
      <c r="AJ351" s="160"/>
      <c r="AK351" s="160"/>
      <c r="AL351" s="160"/>
      <c r="AM351" s="160"/>
      <c r="AN351" s="160"/>
      <c r="AO351" s="160"/>
      <c r="AP351" s="160"/>
      <c r="AQ351" s="160"/>
      <c r="AR351" s="160"/>
      <c r="AS351" s="160"/>
      <c r="AT351" s="160"/>
    </row>
    <row r="352" spans="1:46" x14ac:dyDescent="0.25">
      <c r="A352" s="160"/>
      <c r="B352" s="160"/>
      <c r="C352" s="160"/>
      <c r="D352" s="160"/>
      <c r="E352" s="160"/>
      <c r="F352" s="160"/>
      <c r="G352" s="160"/>
      <c r="H352" s="160"/>
      <c r="I352" s="160"/>
      <c r="J352" s="160"/>
      <c r="K352" s="160"/>
      <c r="L352" s="160"/>
      <c r="M352" s="160"/>
      <c r="N352" s="160"/>
      <c r="O352" s="160"/>
      <c r="P352" s="160"/>
      <c r="Q352" s="160"/>
      <c r="R352" s="160"/>
      <c r="S352" s="160"/>
      <c r="T352" s="160"/>
      <c r="U352" s="160"/>
      <c r="V352" s="160"/>
      <c r="W352" s="160"/>
      <c r="X352" s="160"/>
      <c r="Y352" s="160"/>
      <c r="Z352" s="160"/>
      <c r="AA352" s="160"/>
      <c r="AB352" s="160"/>
      <c r="AC352" s="160"/>
      <c r="AD352" s="160"/>
      <c r="AE352" s="160"/>
      <c r="AF352" s="160"/>
      <c r="AG352" s="160"/>
      <c r="AH352" s="160"/>
      <c r="AI352" s="160"/>
      <c r="AJ352" s="160"/>
      <c r="AK352" s="160"/>
      <c r="AL352" s="160"/>
      <c r="AM352" s="160"/>
      <c r="AN352" s="160"/>
      <c r="AO352" s="160"/>
      <c r="AP352" s="160"/>
      <c r="AQ352" s="160"/>
      <c r="AR352" s="160"/>
      <c r="AS352" s="160"/>
      <c r="AT352" s="160"/>
    </row>
    <row r="353" spans="1:46" x14ac:dyDescent="0.25">
      <c r="A353" s="160"/>
      <c r="B353" s="160"/>
      <c r="C353" s="160"/>
      <c r="D353" s="160"/>
      <c r="E353" s="160"/>
      <c r="F353" s="160"/>
      <c r="G353" s="160"/>
      <c r="H353" s="160"/>
      <c r="I353" s="160"/>
      <c r="J353" s="160"/>
      <c r="K353" s="160"/>
      <c r="L353" s="160"/>
      <c r="M353" s="160"/>
      <c r="N353" s="160"/>
      <c r="O353" s="160"/>
      <c r="P353" s="160"/>
      <c r="Q353" s="160"/>
      <c r="R353" s="160"/>
      <c r="S353" s="160"/>
      <c r="T353" s="160"/>
      <c r="U353" s="160"/>
      <c r="V353" s="160"/>
      <c r="W353" s="160"/>
      <c r="X353" s="160"/>
      <c r="Y353" s="160"/>
      <c r="Z353" s="160"/>
      <c r="AA353" s="160"/>
      <c r="AB353" s="160"/>
      <c r="AC353" s="160"/>
      <c r="AD353" s="160"/>
      <c r="AE353" s="160"/>
      <c r="AF353" s="160"/>
      <c r="AG353" s="160"/>
      <c r="AH353" s="160"/>
      <c r="AI353" s="160"/>
      <c r="AJ353" s="160"/>
      <c r="AK353" s="160"/>
      <c r="AL353" s="160"/>
      <c r="AM353" s="160"/>
      <c r="AN353" s="160"/>
      <c r="AO353" s="160"/>
      <c r="AP353" s="160"/>
      <c r="AQ353" s="160"/>
      <c r="AR353" s="160"/>
      <c r="AS353" s="160"/>
      <c r="AT353" s="160"/>
    </row>
    <row r="354" spans="1:46" x14ac:dyDescent="0.25">
      <c r="A354" s="160"/>
      <c r="B354" s="160"/>
      <c r="C354" s="160"/>
      <c r="D354" s="160"/>
      <c r="E354" s="160"/>
      <c r="F354" s="160"/>
      <c r="G354" s="160"/>
      <c r="H354" s="160"/>
      <c r="I354" s="160"/>
      <c r="J354" s="160"/>
      <c r="K354" s="160"/>
      <c r="L354" s="160"/>
      <c r="M354" s="160"/>
      <c r="N354" s="160"/>
      <c r="O354" s="160"/>
      <c r="P354" s="160"/>
      <c r="Q354" s="160"/>
      <c r="R354" s="160"/>
      <c r="S354" s="160"/>
      <c r="T354" s="160"/>
      <c r="U354" s="160"/>
      <c r="V354" s="160"/>
      <c r="W354" s="160"/>
      <c r="X354" s="160"/>
      <c r="Y354" s="160"/>
      <c r="Z354" s="160"/>
      <c r="AA354" s="160"/>
      <c r="AB354" s="160"/>
      <c r="AC354" s="160"/>
      <c r="AD354" s="160"/>
      <c r="AE354" s="160"/>
      <c r="AF354" s="160"/>
      <c r="AG354" s="160"/>
      <c r="AH354" s="160"/>
      <c r="AI354" s="160"/>
      <c r="AJ354" s="160"/>
      <c r="AK354" s="160"/>
      <c r="AL354" s="160"/>
      <c r="AM354" s="160"/>
      <c r="AN354" s="160"/>
      <c r="AO354" s="160"/>
      <c r="AP354" s="160"/>
      <c r="AQ354" s="160"/>
      <c r="AR354" s="160"/>
      <c r="AS354" s="160"/>
      <c r="AT354" s="160"/>
    </row>
    <row r="355" spans="1:46" x14ac:dyDescent="0.25">
      <c r="A355" s="160"/>
      <c r="B355" s="160"/>
      <c r="C355" s="160"/>
      <c r="D355" s="160"/>
      <c r="E355" s="160"/>
      <c r="F355" s="160"/>
      <c r="G355" s="160"/>
      <c r="H355" s="160"/>
      <c r="I355" s="160"/>
      <c r="J355" s="160"/>
      <c r="K355" s="160"/>
      <c r="L355" s="160"/>
      <c r="M355" s="160"/>
      <c r="N355" s="160"/>
      <c r="O355" s="160"/>
      <c r="P355" s="160"/>
      <c r="Q355" s="160"/>
      <c r="R355" s="160"/>
      <c r="S355" s="160"/>
      <c r="T355" s="160"/>
      <c r="U355" s="160"/>
      <c r="V355" s="160"/>
      <c r="W355" s="160"/>
      <c r="X355" s="160"/>
      <c r="Y355" s="160"/>
      <c r="Z355" s="160"/>
      <c r="AA355" s="160"/>
      <c r="AB355" s="160"/>
      <c r="AC355" s="160"/>
      <c r="AD355" s="160"/>
      <c r="AE355" s="160"/>
      <c r="AF355" s="160"/>
      <c r="AG355" s="160"/>
      <c r="AH355" s="160"/>
      <c r="AI355" s="160"/>
      <c r="AJ355" s="160"/>
      <c r="AK355" s="160"/>
      <c r="AL355" s="160"/>
      <c r="AM355" s="160"/>
      <c r="AN355" s="160"/>
      <c r="AO355" s="160"/>
      <c r="AP355" s="160"/>
      <c r="AQ355" s="160"/>
      <c r="AR355" s="160"/>
      <c r="AS355" s="160"/>
      <c r="AT355" s="160"/>
    </row>
    <row r="356" spans="1:46" x14ac:dyDescent="0.25">
      <c r="A356" s="160"/>
      <c r="B356" s="160"/>
      <c r="C356" s="160"/>
      <c r="D356" s="160"/>
      <c r="E356" s="160"/>
      <c r="F356" s="160"/>
      <c r="G356" s="160"/>
      <c r="H356" s="160"/>
      <c r="I356" s="160"/>
      <c r="J356" s="160"/>
      <c r="K356" s="160"/>
      <c r="L356" s="160"/>
      <c r="M356" s="160"/>
      <c r="N356" s="160"/>
      <c r="O356" s="160"/>
      <c r="P356" s="160"/>
      <c r="Q356" s="160"/>
      <c r="R356" s="160"/>
      <c r="S356" s="160"/>
      <c r="T356" s="160"/>
      <c r="U356" s="160"/>
      <c r="V356" s="160"/>
      <c r="W356" s="160"/>
      <c r="X356" s="160"/>
      <c r="Y356" s="160"/>
      <c r="Z356" s="160"/>
      <c r="AA356" s="160"/>
      <c r="AB356" s="160"/>
      <c r="AC356" s="160"/>
      <c r="AD356" s="160"/>
      <c r="AE356" s="160"/>
      <c r="AF356" s="160"/>
      <c r="AG356" s="160"/>
      <c r="AH356" s="160"/>
      <c r="AI356" s="160"/>
      <c r="AJ356" s="160"/>
      <c r="AK356" s="160"/>
      <c r="AL356" s="160"/>
      <c r="AM356" s="160"/>
      <c r="AN356" s="160"/>
      <c r="AO356" s="160"/>
      <c r="AP356" s="160"/>
      <c r="AQ356" s="160"/>
      <c r="AR356" s="160"/>
      <c r="AS356" s="160"/>
      <c r="AT356" s="160"/>
    </row>
    <row r="357" spans="1:46" x14ac:dyDescent="0.25">
      <c r="A357" s="160"/>
      <c r="B357" s="160"/>
      <c r="C357" s="160"/>
      <c r="D357" s="160"/>
      <c r="E357" s="160"/>
      <c r="F357" s="160"/>
      <c r="G357" s="160"/>
      <c r="H357" s="160"/>
      <c r="I357" s="160"/>
      <c r="J357" s="160"/>
      <c r="K357" s="160"/>
      <c r="L357" s="160"/>
      <c r="M357" s="160"/>
      <c r="N357" s="160"/>
      <c r="O357" s="160"/>
      <c r="P357" s="160"/>
      <c r="Q357" s="160"/>
      <c r="R357" s="160"/>
      <c r="S357" s="160"/>
      <c r="T357" s="160"/>
      <c r="U357" s="160"/>
      <c r="V357" s="160"/>
      <c r="W357" s="160"/>
      <c r="X357" s="160"/>
      <c r="Y357" s="160"/>
      <c r="Z357" s="160"/>
      <c r="AA357" s="160"/>
      <c r="AB357" s="160"/>
      <c r="AC357" s="160"/>
      <c r="AD357" s="160"/>
      <c r="AE357" s="160"/>
      <c r="AF357" s="160"/>
      <c r="AG357" s="160"/>
      <c r="AH357" s="160"/>
      <c r="AI357" s="160"/>
      <c r="AJ357" s="160"/>
      <c r="AK357" s="160"/>
      <c r="AL357" s="160"/>
      <c r="AM357" s="160"/>
      <c r="AN357" s="160"/>
      <c r="AO357" s="160"/>
      <c r="AP357" s="160"/>
      <c r="AQ357" s="160"/>
      <c r="AR357" s="160"/>
      <c r="AS357" s="160"/>
      <c r="AT357" s="160"/>
    </row>
    <row r="358" spans="1:46" x14ac:dyDescent="0.25">
      <c r="A358" s="160"/>
      <c r="B358" s="160"/>
      <c r="C358" s="160"/>
      <c r="D358" s="160"/>
      <c r="E358" s="160"/>
      <c r="F358" s="160"/>
      <c r="G358" s="160"/>
      <c r="H358" s="160"/>
      <c r="I358" s="160"/>
      <c r="J358" s="160"/>
      <c r="K358" s="160"/>
      <c r="L358" s="160"/>
      <c r="M358" s="160"/>
      <c r="N358" s="160"/>
      <c r="O358" s="160"/>
      <c r="P358" s="160"/>
      <c r="Q358" s="160"/>
      <c r="R358" s="160"/>
      <c r="S358" s="160"/>
      <c r="T358" s="160"/>
      <c r="U358" s="160"/>
      <c r="V358" s="160"/>
      <c r="W358" s="160"/>
      <c r="X358" s="160"/>
      <c r="Y358" s="160"/>
      <c r="Z358" s="160"/>
      <c r="AA358" s="160"/>
      <c r="AB358" s="160"/>
      <c r="AC358" s="160"/>
      <c r="AD358" s="160"/>
      <c r="AE358" s="160"/>
      <c r="AF358" s="160"/>
      <c r="AG358" s="160"/>
      <c r="AH358" s="160"/>
      <c r="AI358" s="160"/>
      <c r="AJ358" s="160"/>
      <c r="AK358" s="160"/>
      <c r="AL358" s="160"/>
      <c r="AM358" s="160"/>
      <c r="AN358" s="160"/>
      <c r="AO358" s="160"/>
      <c r="AP358" s="160"/>
      <c r="AQ358" s="160"/>
      <c r="AR358" s="160"/>
      <c r="AS358" s="160"/>
      <c r="AT358" s="160"/>
    </row>
    <row r="359" spans="1:46" x14ac:dyDescent="0.25">
      <c r="A359" s="160"/>
      <c r="B359" s="160"/>
      <c r="C359" s="160"/>
      <c r="D359" s="160"/>
      <c r="E359" s="160"/>
      <c r="F359" s="160"/>
      <c r="G359" s="160"/>
      <c r="H359" s="160"/>
      <c r="I359" s="160"/>
      <c r="J359" s="160"/>
      <c r="K359" s="160"/>
      <c r="L359" s="160"/>
      <c r="M359" s="160"/>
      <c r="N359" s="160"/>
      <c r="O359" s="160"/>
      <c r="P359" s="160"/>
      <c r="Q359" s="160"/>
      <c r="R359" s="160"/>
      <c r="S359" s="160"/>
      <c r="T359" s="160"/>
      <c r="U359" s="160"/>
      <c r="V359" s="160"/>
      <c r="W359" s="160"/>
      <c r="X359" s="160"/>
      <c r="Y359" s="160"/>
      <c r="Z359" s="160"/>
      <c r="AA359" s="160"/>
      <c r="AB359" s="160"/>
      <c r="AC359" s="160"/>
      <c r="AD359" s="160"/>
      <c r="AE359" s="160"/>
      <c r="AF359" s="160"/>
      <c r="AG359" s="160"/>
      <c r="AH359" s="160"/>
      <c r="AI359" s="160"/>
      <c r="AJ359" s="160"/>
      <c r="AK359" s="160"/>
      <c r="AL359" s="160"/>
      <c r="AM359" s="160"/>
      <c r="AN359" s="160"/>
      <c r="AO359" s="160"/>
      <c r="AP359" s="160"/>
      <c r="AQ359" s="160"/>
      <c r="AR359" s="160"/>
      <c r="AS359" s="160"/>
      <c r="AT359" s="160"/>
    </row>
    <row r="360" spans="1:46" x14ac:dyDescent="0.25">
      <c r="A360" s="160"/>
      <c r="B360" s="160"/>
      <c r="C360" s="160"/>
      <c r="D360" s="160"/>
      <c r="E360" s="160"/>
      <c r="F360" s="160"/>
      <c r="G360" s="160"/>
      <c r="H360" s="160"/>
      <c r="I360" s="160"/>
      <c r="J360" s="160"/>
      <c r="K360" s="160"/>
      <c r="L360" s="160"/>
      <c r="M360" s="160"/>
      <c r="N360" s="160"/>
      <c r="O360" s="160"/>
      <c r="P360" s="160"/>
      <c r="Q360" s="160"/>
      <c r="R360" s="160"/>
      <c r="S360" s="160"/>
      <c r="T360" s="160"/>
      <c r="U360" s="160"/>
      <c r="V360" s="160"/>
      <c r="W360" s="160"/>
      <c r="X360" s="160"/>
      <c r="Y360" s="160"/>
      <c r="Z360" s="160"/>
      <c r="AA360" s="160"/>
      <c r="AB360" s="160"/>
      <c r="AC360" s="160"/>
      <c r="AD360" s="160"/>
      <c r="AE360" s="160"/>
      <c r="AF360" s="160"/>
      <c r="AG360" s="160"/>
      <c r="AH360" s="160"/>
      <c r="AI360" s="160"/>
      <c r="AJ360" s="160"/>
      <c r="AK360" s="160"/>
      <c r="AL360" s="160"/>
      <c r="AM360" s="160"/>
      <c r="AN360" s="160"/>
      <c r="AO360" s="160"/>
      <c r="AP360" s="160"/>
      <c r="AQ360" s="160"/>
      <c r="AR360" s="160"/>
      <c r="AS360" s="160"/>
      <c r="AT360" s="160"/>
    </row>
    <row r="361" spans="1:46" x14ac:dyDescent="0.25">
      <c r="A361" s="160"/>
      <c r="B361" s="160"/>
      <c r="C361" s="160"/>
      <c r="D361" s="160"/>
      <c r="E361" s="160"/>
      <c r="F361" s="160"/>
      <c r="G361" s="160"/>
      <c r="H361" s="160"/>
      <c r="I361" s="160"/>
      <c r="J361" s="160"/>
      <c r="K361" s="160"/>
      <c r="L361" s="160"/>
      <c r="M361" s="160"/>
      <c r="N361" s="160"/>
      <c r="O361" s="160"/>
      <c r="P361" s="160"/>
      <c r="Q361" s="160"/>
      <c r="R361" s="160"/>
      <c r="S361" s="160"/>
      <c r="T361" s="160"/>
      <c r="U361" s="160"/>
      <c r="V361" s="160"/>
      <c r="W361" s="160"/>
      <c r="X361" s="160"/>
      <c r="Y361" s="160"/>
      <c r="Z361" s="160"/>
      <c r="AA361" s="160"/>
      <c r="AB361" s="160"/>
      <c r="AC361" s="160"/>
      <c r="AD361" s="160"/>
      <c r="AE361" s="160"/>
      <c r="AF361" s="160"/>
      <c r="AG361" s="160"/>
      <c r="AH361" s="160"/>
      <c r="AI361" s="160"/>
      <c r="AJ361" s="160"/>
      <c r="AK361" s="160"/>
      <c r="AL361" s="160"/>
      <c r="AM361" s="160"/>
      <c r="AN361" s="160"/>
      <c r="AO361" s="160"/>
      <c r="AP361" s="160"/>
      <c r="AQ361" s="160"/>
      <c r="AR361" s="160"/>
      <c r="AS361" s="160"/>
      <c r="AT361" s="160"/>
    </row>
    <row r="362" spans="1:46" x14ac:dyDescent="0.25">
      <c r="A362" s="160"/>
      <c r="B362" s="160"/>
      <c r="C362" s="160"/>
      <c r="D362" s="160"/>
      <c r="E362" s="160"/>
      <c r="F362" s="160"/>
      <c r="G362" s="160"/>
      <c r="H362" s="160"/>
      <c r="I362" s="160"/>
      <c r="J362" s="160"/>
      <c r="K362" s="160"/>
      <c r="L362" s="160"/>
      <c r="M362" s="160"/>
      <c r="N362" s="160"/>
      <c r="O362" s="160"/>
      <c r="P362" s="160"/>
      <c r="Q362" s="160"/>
      <c r="R362" s="160"/>
      <c r="S362" s="160"/>
      <c r="T362" s="160"/>
      <c r="U362" s="160"/>
      <c r="V362" s="160"/>
      <c r="W362" s="160"/>
      <c r="X362" s="160"/>
      <c r="Y362" s="160"/>
      <c r="Z362" s="160"/>
      <c r="AA362" s="160"/>
      <c r="AB362" s="160"/>
      <c r="AC362" s="160"/>
      <c r="AD362" s="160"/>
      <c r="AE362" s="160"/>
      <c r="AF362" s="160"/>
      <c r="AG362" s="160"/>
      <c r="AH362" s="160"/>
      <c r="AI362" s="160"/>
      <c r="AJ362" s="160"/>
      <c r="AK362" s="160"/>
      <c r="AL362" s="160"/>
      <c r="AM362" s="160"/>
      <c r="AN362" s="160"/>
      <c r="AO362" s="160"/>
      <c r="AP362" s="160"/>
      <c r="AQ362" s="160"/>
      <c r="AR362" s="160"/>
      <c r="AS362" s="160"/>
      <c r="AT362" s="160"/>
    </row>
    <row r="363" spans="1:46" x14ac:dyDescent="0.25">
      <c r="A363" s="160"/>
      <c r="B363" s="160"/>
      <c r="C363" s="160"/>
      <c r="D363" s="160"/>
      <c r="E363" s="160"/>
      <c r="F363" s="160"/>
      <c r="G363" s="160"/>
      <c r="H363" s="160"/>
      <c r="I363" s="160"/>
      <c r="J363" s="160"/>
      <c r="K363" s="160"/>
      <c r="L363" s="160"/>
      <c r="M363" s="160"/>
      <c r="N363" s="160"/>
      <c r="O363" s="160"/>
      <c r="P363" s="160"/>
      <c r="Q363" s="160"/>
      <c r="R363" s="160"/>
      <c r="S363" s="160"/>
      <c r="T363" s="160"/>
      <c r="U363" s="160"/>
      <c r="V363" s="160"/>
      <c r="W363" s="160"/>
      <c r="X363" s="160"/>
      <c r="Y363" s="160"/>
      <c r="Z363" s="160"/>
      <c r="AA363" s="160"/>
      <c r="AB363" s="160"/>
      <c r="AC363" s="160"/>
      <c r="AD363" s="160"/>
      <c r="AE363" s="160"/>
      <c r="AF363" s="160"/>
      <c r="AG363" s="160"/>
      <c r="AH363" s="160"/>
      <c r="AI363" s="160"/>
      <c r="AJ363" s="160"/>
      <c r="AK363" s="160"/>
      <c r="AL363" s="160"/>
      <c r="AM363" s="160"/>
      <c r="AN363" s="160"/>
      <c r="AO363" s="160"/>
      <c r="AP363" s="160"/>
      <c r="AQ363" s="160"/>
      <c r="AR363" s="160"/>
      <c r="AS363" s="160"/>
      <c r="AT363" s="160"/>
    </row>
    <row r="364" spans="1:46" x14ac:dyDescent="0.25">
      <c r="A364" s="160"/>
      <c r="B364" s="160"/>
      <c r="C364" s="160"/>
      <c r="D364" s="160"/>
      <c r="E364" s="160"/>
      <c r="F364" s="160"/>
      <c r="G364" s="160"/>
      <c r="H364" s="160"/>
      <c r="I364" s="160"/>
      <c r="J364" s="160"/>
      <c r="K364" s="160"/>
      <c r="L364" s="160"/>
      <c r="M364" s="160"/>
      <c r="N364" s="160"/>
      <c r="O364" s="160"/>
      <c r="P364" s="160"/>
      <c r="Q364" s="160"/>
      <c r="R364" s="160"/>
      <c r="S364" s="160"/>
      <c r="T364" s="160"/>
      <c r="U364" s="160"/>
      <c r="V364" s="160"/>
      <c r="W364" s="160"/>
      <c r="X364" s="160"/>
      <c r="Y364" s="160"/>
      <c r="Z364" s="160"/>
      <c r="AA364" s="160"/>
      <c r="AB364" s="160"/>
      <c r="AC364" s="160"/>
      <c r="AD364" s="160"/>
      <c r="AE364" s="160"/>
      <c r="AF364" s="160"/>
      <c r="AG364" s="160"/>
      <c r="AH364" s="160"/>
      <c r="AI364" s="160"/>
      <c r="AJ364" s="160"/>
      <c r="AK364" s="160"/>
      <c r="AL364" s="160"/>
      <c r="AM364" s="160"/>
      <c r="AN364" s="160"/>
      <c r="AO364" s="160"/>
      <c r="AP364" s="160"/>
      <c r="AQ364" s="160"/>
      <c r="AR364" s="160"/>
      <c r="AS364" s="160"/>
      <c r="AT364" s="160"/>
    </row>
    <row r="365" spans="1:46" x14ac:dyDescent="0.25">
      <c r="A365" s="160"/>
      <c r="B365" s="160"/>
      <c r="C365" s="160"/>
      <c r="D365" s="160"/>
      <c r="E365" s="160"/>
      <c r="F365" s="160"/>
      <c r="G365" s="160"/>
      <c r="H365" s="160"/>
      <c r="I365" s="160"/>
      <c r="J365" s="160"/>
      <c r="K365" s="160"/>
      <c r="L365" s="160"/>
      <c r="M365" s="160"/>
      <c r="N365" s="160"/>
      <c r="O365" s="160"/>
      <c r="P365" s="160"/>
      <c r="Q365" s="160"/>
      <c r="R365" s="160"/>
      <c r="S365" s="160"/>
      <c r="T365" s="160"/>
      <c r="U365" s="160"/>
      <c r="V365" s="160"/>
      <c r="W365" s="160"/>
      <c r="X365" s="160"/>
      <c r="Y365" s="160"/>
      <c r="Z365" s="160"/>
      <c r="AA365" s="160"/>
      <c r="AB365" s="160"/>
      <c r="AC365" s="160"/>
      <c r="AD365" s="160"/>
      <c r="AE365" s="160"/>
      <c r="AF365" s="160"/>
      <c r="AG365" s="160"/>
      <c r="AH365" s="160"/>
      <c r="AI365" s="160"/>
      <c r="AJ365" s="160"/>
      <c r="AK365" s="160"/>
      <c r="AL365" s="160"/>
      <c r="AM365" s="160"/>
      <c r="AN365" s="160"/>
      <c r="AO365" s="160"/>
      <c r="AP365" s="160"/>
      <c r="AQ365" s="160"/>
      <c r="AR365" s="160"/>
      <c r="AS365" s="160"/>
      <c r="AT365" s="160"/>
    </row>
    <row r="366" spans="1:46" x14ac:dyDescent="0.25">
      <c r="A366" s="160"/>
      <c r="B366" s="160"/>
      <c r="C366" s="160"/>
      <c r="D366" s="160"/>
      <c r="E366" s="160"/>
      <c r="F366" s="160"/>
      <c r="G366" s="160"/>
      <c r="H366" s="160"/>
      <c r="I366" s="160"/>
      <c r="J366" s="160"/>
      <c r="K366" s="160"/>
      <c r="L366" s="160"/>
      <c r="M366" s="160"/>
      <c r="N366" s="160"/>
      <c r="O366" s="160"/>
      <c r="P366" s="160"/>
      <c r="Q366" s="160"/>
      <c r="R366" s="160"/>
      <c r="S366" s="160"/>
      <c r="T366" s="160"/>
      <c r="U366" s="160"/>
      <c r="V366" s="160"/>
      <c r="W366" s="160"/>
      <c r="X366" s="160"/>
      <c r="Y366" s="160"/>
      <c r="Z366" s="160"/>
      <c r="AA366" s="160"/>
      <c r="AB366" s="160"/>
      <c r="AC366" s="160"/>
      <c r="AD366" s="160"/>
      <c r="AE366" s="160"/>
      <c r="AF366" s="160"/>
      <c r="AG366" s="160"/>
      <c r="AH366" s="160"/>
      <c r="AI366" s="160"/>
      <c r="AJ366" s="160"/>
      <c r="AK366" s="160"/>
      <c r="AL366" s="160"/>
      <c r="AM366" s="160"/>
      <c r="AN366" s="160"/>
      <c r="AO366" s="160"/>
      <c r="AP366" s="160"/>
      <c r="AQ366" s="160"/>
      <c r="AR366" s="160"/>
      <c r="AS366" s="160"/>
      <c r="AT366" s="160"/>
    </row>
    <row r="367" spans="1:46" x14ac:dyDescent="0.25">
      <c r="A367" s="160"/>
      <c r="B367" s="160"/>
      <c r="C367" s="160"/>
      <c r="D367" s="160"/>
      <c r="E367" s="160"/>
      <c r="F367" s="160"/>
      <c r="G367" s="160"/>
      <c r="H367" s="160"/>
      <c r="I367" s="160"/>
      <c r="J367" s="160"/>
      <c r="K367" s="160"/>
      <c r="L367" s="160"/>
      <c r="M367" s="160"/>
      <c r="N367" s="160"/>
      <c r="O367" s="160"/>
      <c r="P367" s="160"/>
      <c r="Q367" s="160"/>
      <c r="R367" s="160"/>
      <c r="S367" s="160"/>
      <c r="T367" s="160"/>
      <c r="U367" s="160"/>
      <c r="V367" s="160"/>
      <c r="W367" s="160"/>
      <c r="X367" s="160"/>
      <c r="Y367" s="160"/>
      <c r="Z367" s="160"/>
      <c r="AA367" s="160"/>
      <c r="AB367" s="160"/>
      <c r="AC367" s="160"/>
      <c r="AD367" s="160"/>
      <c r="AE367" s="160"/>
      <c r="AF367" s="160"/>
      <c r="AG367" s="160"/>
      <c r="AH367" s="160"/>
      <c r="AI367" s="160"/>
      <c r="AJ367" s="160"/>
      <c r="AK367" s="160"/>
      <c r="AL367" s="160"/>
      <c r="AM367" s="160"/>
      <c r="AN367" s="160"/>
      <c r="AO367" s="160"/>
      <c r="AP367" s="160"/>
      <c r="AQ367" s="160"/>
      <c r="AR367" s="160"/>
      <c r="AS367" s="160"/>
      <c r="AT367" s="160"/>
    </row>
    <row r="368" spans="1:46" x14ac:dyDescent="0.25">
      <c r="A368" s="160"/>
      <c r="B368" s="160"/>
      <c r="C368" s="160"/>
      <c r="D368" s="160"/>
      <c r="E368" s="160"/>
      <c r="F368" s="160"/>
      <c r="G368" s="160"/>
      <c r="H368" s="160"/>
      <c r="I368" s="160"/>
      <c r="J368" s="160"/>
      <c r="K368" s="160"/>
      <c r="L368" s="160"/>
      <c r="M368" s="160"/>
      <c r="N368" s="160"/>
      <c r="O368" s="160"/>
      <c r="P368" s="160"/>
      <c r="Q368" s="160"/>
      <c r="R368" s="160"/>
      <c r="S368" s="160"/>
      <c r="T368" s="160"/>
      <c r="U368" s="160"/>
      <c r="V368" s="160"/>
      <c r="W368" s="160"/>
      <c r="X368" s="160"/>
      <c r="Y368" s="160"/>
      <c r="Z368" s="160"/>
      <c r="AA368" s="160"/>
      <c r="AB368" s="160"/>
      <c r="AC368" s="160"/>
      <c r="AD368" s="160"/>
      <c r="AE368" s="160"/>
      <c r="AF368" s="160"/>
      <c r="AG368" s="160"/>
      <c r="AH368" s="160"/>
      <c r="AI368" s="160"/>
      <c r="AJ368" s="160"/>
      <c r="AK368" s="160"/>
      <c r="AL368" s="160"/>
      <c r="AM368" s="160"/>
      <c r="AN368" s="160"/>
      <c r="AO368" s="160"/>
      <c r="AP368" s="160"/>
      <c r="AQ368" s="160"/>
      <c r="AR368" s="160"/>
      <c r="AS368" s="160"/>
      <c r="AT368" s="160"/>
    </row>
    <row r="369" spans="1:46" x14ac:dyDescent="0.25">
      <c r="A369" s="160"/>
      <c r="B369" s="160"/>
      <c r="C369" s="160"/>
      <c r="D369" s="160"/>
      <c r="E369" s="160"/>
      <c r="F369" s="160"/>
      <c r="G369" s="160"/>
      <c r="H369" s="160"/>
      <c r="I369" s="160"/>
      <c r="J369" s="160"/>
      <c r="K369" s="160"/>
      <c r="L369" s="160"/>
      <c r="M369" s="160"/>
      <c r="N369" s="160"/>
      <c r="O369" s="160"/>
      <c r="P369" s="160"/>
      <c r="Q369" s="160"/>
      <c r="R369" s="160"/>
      <c r="S369" s="160"/>
      <c r="T369" s="160"/>
      <c r="U369" s="160"/>
      <c r="V369" s="160"/>
      <c r="W369" s="160"/>
      <c r="X369" s="160"/>
      <c r="Y369" s="160"/>
      <c r="Z369" s="160"/>
      <c r="AA369" s="160"/>
      <c r="AB369" s="160"/>
      <c r="AC369" s="160"/>
      <c r="AD369" s="160"/>
      <c r="AE369" s="160"/>
      <c r="AF369" s="160"/>
      <c r="AG369" s="160"/>
      <c r="AH369" s="160"/>
      <c r="AI369" s="160"/>
      <c r="AJ369" s="160"/>
      <c r="AK369" s="160"/>
      <c r="AL369" s="160"/>
      <c r="AM369" s="160"/>
      <c r="AN369" s="160"/>
      <c r="AO369" s="160"/>
      <c r="AP369" s="160"/>
      <c r="AQ369" s="160"/>
      <c r="AR369" s="160"/>
      <c r="AS369" s="160"/>
      <c r="AT369" s="160"/>
    </row>
    <row r="370" spans="1:46" x14ac:dyDescent="0.25">
      <c r="A370" s="160"/>
      <c r="B370" s="160"/>
      <c r="C370" s="160"/>
      <c r="D370" s="160"/>
      <c r="E370" s="160"/>
      <c r="F370" s="160"/>
      <c r="G370" s="160"/>
      <c r="H370" s="160"/>
      <c r="I370" s="160"/>
      <c r="J370" s="160"/>
      <c r="K370" s="160"/>
      <c r="L370" s="160"/>
      <c r="M370" s="160"/>
      <c r="N370" s="160"/>
      <c r="O370" s="160"/>
      <c r="P370" s="160"/>
      <c r="Q370" s="160"/>
      <c r="R370" s="160"/>
      <c r="S370" s="160"/>
      <c r="T370" s="160"/>
      <c r="U370" s="160"/>
      <c r="V370" s="160"/>
      <c r="W370" s="160"/>
      <c r="X370" s="160"/>
      <c r="Y370" s="160"/>
      <c r="Z370" s="160"/>
      <c r="AA370" s="160"/>
      <c r="AB370" s="160"/>
      <c r="AC370" s="160"/>
      <c r="AD370" s="160"/>
      <c r="AE370" s="160"/>
      <c r="AF370" s="160"/>
      <c r="AG370" s="160"/>
      <c r="AH370" s="160"/>
      <c r="AI370" s="160"/>
      <c r="AJ370" s="160"/>
      <c r="AK370" s="160"/>
      <c r="AL370" s="160"/>
      <c r="AM370" s="160"/>
      <c r="AN370" s="160"/>
      <c r="AO370" s="160"/>
      <c r="AP370" s="160"/>
      <c r="AQ370" s="160"/>
      <c r="AR370" s="160"/>
      <c r="AS370" s="160"/>
      <c r="AT370" s="160"/>
    </row>
    <row r="371" spans="1:46" x14ac:dyDescent="0.25">
      <c r="A371" s="160"/>
      <c r="B371" s="160"/>
      <c r="C371" s="160"/>
      <c r="D371" s="160"/>
      <c r="E371" s="160"/>
      <c r="F371" s="160"/>
      <c r="G371" s="160"/>
      <c r="H371" s="160"/>
      <c r="I371" s="160"/>
      <c r="J371" s="160"/>
      <c r="K371" s="160"/>
      <c r="L371" s="160"/>
      <c r="M371" s="160"/>
      <c r="N371" s="160"/>
      <c r="O371" s="160"/>
      <c r="P371" s="160"/>
      <c r="Q371" s="160"/>
      <c r="R371" s="160"/>
      <c r="S371" s="160"/>
      <c r="T371" s="160"/>
      <c r="U371" s="160"/>
      <c r="V371" s="160"/>
      <c r="W371" s="160"/>
      <c r="X371" s="160"/>
      <c r="Y371" s="160"/>
      <c r="Z371" s="160"/>
      <c r="AA371" s="160"/>
      <c r="AB371" s="160"/>
      <c r="AC371" s="160"/>
      <c r="AD371" s="160"/>
      <c r="AE371" s="160"/>
      <c r="AF371" s="160"/>
      <c r="AG371" s="160"/>
      <c r="AH371" s="160"/>
      <c r="AI371" s="160"/>
      <c r="AJ371" s="160"/>
      <c r="AK371" s="160"/>
      <c r="AL371" s="160"/>
      <c r="AM371" s="160"/>
      <c r="AN371" s="160"/>
      <c r="AO371" s="160"/>
      <c r="AP371" s="160"/>
      <c r="AQ371" s="160"/>
      <c r="AR371" s="160"/>
      <c r="AS371" s="160"/>
      <c r="AT371" s="160"/>
    </row>
    <row r="372" spans="1:46" x14ac:dyDescent="0.25">
      <c r="A372" s="160"/>
      <c r="B372" s="160"/>
      <c r="C372" s="160"/>
      <c r="D372" s="160"/>
      <c r="E372" s="160"/>
      <c r="F372" s="160"/>
      <c r="G372" s="160"/>
      <c r="H372" s="160"/>
      <c r="I372" s="160"/>
      <c r="J372" s="160"/>
      <c r="K372" s="160"/>
      <c r="L372" s="160"/>
      <c r="M372" s="160"/>
      <c r="N372" s="160"/>
      <c r="O372" s="160"/>
      <c r="P372" s="160"/>
      <c r="Q372" s="160"/>
      <c r="R372" s="160"/>
      <c r="S372" s="160"/>
      <c r="T372" s="160"/>
      <c r="U372" s="160"/>
      <c r="V372" s="160"/>
      <c r="W372" s="160"/>
      <c r="X372" s="160"/>
      <c r="Y372" s="160"/>
      <c r="Z372" s="160"/>
      <c r="AA372" s="160"/>
      <c r="AB372" s="160"/>
      <c r="AC372" s="160"/>
      <c r="AD372" s="160"/>
      <c r="AE372" s="160"/>
      <c r="AF372" s="160"/>
      <c r="AG372" s="160"/>
      <c r="AH372" s="160"/>
      <c r="AI372" s="160"/>
      <c r="AJ372" s="160"/>
      <c r="AK372" s="160"/>
      <c r="AL372" s="160"/>
      <c r="AM372" s="160"/>
      <c r="AN372" s="160"/>
      <c r="AO372" s="160"/>
      <c r="AP372" s="160"/>
      <c r="AQ372" s="160"/>
      <c r="AR372" s="160"/>
      <c r="AS372" s="160"/>
      <c r="AT372" s="160"/>
    </row>
    <row r="373" spans="1:46" x14ac:dyDescent="0.25">
      <c r="A373" s="160"/>
      <c r="B373" s="160"/>
      <c r="C373" s="160"/>
      <c r="D373" s="160"/>
      <c r="E373" s="160"/>
      <c r="F373" s="160"/>
      <c r="G373" s="160"/>
      <c r="H373" s="160"/>
      <c r="I373" s="160"/>
      <c r="J373" s="160"/>
      <c r="K373" s="160"/>
      <c r="L373" s="160"/>
      <c r="M373" s="160"/>
      <c r="N373" s="160"/>
      <c r="O373" s="160"/>
      <c r="P373" s="160"/>
      <c r="Q373" s="160"/>
      <c r="R373" s="160"/>
      <c r="S373" s="160"/>
      <c r="T373" s="160"/>
      <c r="U373" s="160"/>
      <c r="V373" s="160"/>
      <c r="W373" s="160"/>
      <c r="X373" s="160"/>
      <c r="Y373" s="160"/>
      <c r="Z373" s="160"/>
      <c r="AA373" s="160"/>
      <c r="AB373" s="160"/>
      <c r="AC373" s="160"/>
      <c r="AD373" s="160"/>
      <c r="AE373" s="160"/>
      <c r="AF373" s="160"/>
      <c r="AG373" s="160"/>
      <c r="AH373" s="160"/>
      <c r="AI373" s="160"/>
      <c r="AJ373" s="160"/>
      <c r="AK373" s="160"/>
      <c r="AL373" s="160"/>
      <c r="AM373" s="160"/>
      <c r="AN373" s="160"/>
      <c r="AO373" s="160"/>
      <c r="AP373" s="160"/>
      <c r="AQ373" s="160"/>
      <c r="AR373" s="160"/>
      <c r="AS373" s="160"/>
      <c r="AT373" s="160"/>
    </row>
    <row r="374" spans="1:46" x14ac:dyDescent="0.25">
      <c r="A374" s="160"/>
      <c r="B374" s="160"/>
      <c r="C374" s="160"/>
      <c r="D374" s="160"/>
      <c r="E374" s="160"/>
      <c r="F374" s="160"/>
      <c r="G374" s="160"/>
      <c r="H374" s="160"/>
      <c r="I374" s="160"/>
      <c r="J374" s="160"/>
      <c r="K374" s="160"/>
      <c r="L374" s="160"/>
      <c r="M374" s="160"/>
      <c r="N374" s="160"/>
      <c r="O374" s="160"/>
      <c r="P374" s="160"/>
      <c r="Q374" s="160"/>
      <c r="R374" s="160"/>
      <c r="S374" s="160"/>
      <c r="T374" s="160"/>
      <c r="U374" s="160"/>
      <c r="V374" s="160"/>
      <c r="W374" s="160"/>
      <c r="X374" s="160"/>
      <c r="Y374" s="160"/>
      <c r="Z374" s="160"/>
      <c r="AA374" s="160"/>
      <c r="AB374" s="160"/>
      <c r="AC374" s="160"/>
      <c r="AD374" s="160"/>
      <c r="AE374" s="160"/>
      <c r="AF374" s="160"/>
      <c r="AG374" s="160"/>
      <c r="AH374" s="160"/>
      <c r="AI374" s="160"/>
      <c r="AJ374" s="160"/>
      <c r="AK374" s="160"/>
      <c r="AL374" s="160"/>
      <c r="AM374" s="160"/>
      <c r="AN374" s="160"/>
      <c r="AO374" s="160"/>
      <c r="AP374" s="160"/>
      <c r="AQ374" s="160"/>
      <c r="AR374" s="160"/>
      <c r="AS374" s="160"/>
      <c r="AT374" s="160"/>
    </row>
    <row r="375" spans="1:46" x14ac:dyDescent="0.25">
      <c r="A375" s="160"/>
      <c r="B375" s="160"/>
      <c r="C375" s="160"/>
      <c r="D375" s="160"/>
      <c r="E375" s="160"/>
      <c r="F375" s="160"/>
      <c r="G375" s="160"/>
      <c r="H375" s="160"/>
      <c r="I375" s="160"/>
      <c r="J375" s="160"/>
      <c r="K375" s="160"/>
      <c r="L375" s="160"/>
      <c r="M375" s="160"/>
      <c r="N375" s="160"/>
      <c r="O375" s="160"/>
      <c r="P375" s="160"/>
      <c r="Q375" s="160"/>
      <c r="R375" s="160"/>
      <c r="S375" s="160"/>
      <c r="T375" s="160"/>
      <c r="U375" s="160"/>
      <c r="V375" s="160"/>
      <c r="W375" s="160"/>
      <c r="X375" s="160"/>
      <c r="Y375" s="160"/>
      <c r="Z375" s="160"/>
      <c r="AA375" s="160"/>
      <c r="AB375" s="160"/>
      <c r="AC375" s="160"/>
      <c r="AD375" s="160"/>
      <c r="AE375" s="160"/>
      <c r="AF375" s="160"/>
      <c r="AG375" s="160"/>
      <c r="AH375" s="160"/>
      <c r="AI375" s="160"/>
      <c r="AJ375" s="160"/>
      <c r="AK375" s="160"/>
      <c r="AL375" s="160"/>
      <c r="AM375" s="160"/>
      <c r="AN375" s="160"/>
      <c r="AO375" s="160"/>
      <c r="AP375" s="160"/>
      <c r="AQ375" s="160"/>
      <c r="AR375" s="160"/>
      <c r="AS375" s="160"/>
      <c r="AT375" s="160"/>
    </row>
    <row r="376" spans="1:46" x14ac:dyDescent="0.25">
      <c r="A376" s="160"/>
      <c r="B376" s="160"/>
      <c r="C376" s="160"/>
      <c r="D376" s="160"/>
      <c r="E376" s="160"/>
      <c r="F376" s="160"/>
      <c r="G376" s="160"/>
      <c r="H376" s="160"/>
      <c r="I376" s="160"/>
      <c r="J376" s="160"/>
      <c r="K376" s="160"/>
      <c r="L376" s="160"/>
      <c r="M376" s="160"/>
      <c r="N376" s="160"/>
      <c r="O376" s="160"/>
      <c r="P376" s="160"/>
      <c r="Q376" s="160"/>
      <c r="R376" s="160"/>
      <c r="S376" s="160"/>
      <c r="T376" s="160"/>
      <c r="U376" s="160"/>
      <c r="V376" s="160"/>
      <c r="W376" s="160"/>
      <c r="X376" s="160"/>
      <c r="Y376" s="160"/>
      <c r="Z376" s="160"/>
      <c r="AA376" s="160"/>
      <c r="AB376" s="160"/>
      <c r="AC376" s="160"/>
      <c r="AD376" s="160"/>
      <c r="AE376" s="160"/>
      <c r="AF376" s="160"/>
      <c r="AG376" s="160"/>
      <c r="AH376" s="160"/>
      <c r="AI376" s="160"/>
      <c r="AJ376" s="160"/>
      <c r="AK376" s="160"/>
      <c r="AL376" s="160"/>
      <c r="AM376" s="160"/>
      <c r="AN376" s="160"/>
      <c r="AO376" s="160"/>
      <c r="AP376" s="160"/>
      <c r="AQ376" s="160"/>
      <c r="AR376" s="160"/>
      <c r="AS376" s="160"/>
      <c r="AT376" s="160"/>
    </row>
    <row r="377" spans="1:46" x14ac:dyDescent="0.25">
      <c r="A377" s="160"/>
      <c r="B377" s="160"/>
      <c r="C377" s="160"/>
      <c r="D377" s="160"/>
      <c r="E377" s="160"/>
      <c r="F377" s="160"/>
      <c r="G377" s="160"/>
      <c r="H377" s="160"/>
      <c r="I377" s="160"/>
      <c r="J377" s="160"/>
      <c r="K377" s="160"/>
      <c r="L377" s="160"/>
      <c r="M377" s="160"/>
      <c r="N377" s="160"/>
      <c r="O377" s="160"/>
      <c r="P377" s="160"/>
      <c r="Q377" s="160"/>
      <c r="R377" s="160"/>
      <c r="S377" s="160"/>
      <c r="T377" s="160"/>
      <c r="U377" s="160"/>
      <c r="V377" s="160"/>
      <c r="W377" s="160"/>
      <c r="X377" s="160"/>
      <c r="Y377" s="160"/>
      <c r="Z377" s="160"/>
      <c r="AA377" s="160"/>
      <c r="AB377" s="160"/>
      <c r="AC377" s="160"/>
      <c r="AD377" s="160"/>
      <c r="AE377" s="160"/>
      <c r="AF377" s="160"/>
      <c r="AG377" s="160"/>
      <c r="AH377" s="160"/>
      <c r="AI377" s="160"/>
      <c r="AJ377" s="160"/>
      <c r="AK377" s="160"/>
      <c r="AL377" s="160"/>
      <c r="AM377" s="160"/>
      <c r="AN377" s="160"/>
      <c r="AO377" s="160"/>
      <c r="AP377" s="160"/>
      <c r="AQ377" s="160"/>
      <c r="AR377" s="160"/>
      <c r="AS377" s="160"/>
      <c r="AT377" s="160"/>
    </row>
    <row r="378" spans="1:46" x14ac:dyDescent="0.25">
      <c r="A378" s="160"/>
      <c r="B378" s="160"/>
      <c r="C378" s="160"/>
      <c r="D378" s="160"/>
      <c r="E378" s="160"/>
      <c r="F378" s="160"/>
      <c r="G378" s="160"/>
      <c r="H378" s="160"/>
      <c r="I378" s="160"/>
      <c r="J378" s="160"/>
      <c r="K378" s="160"/>
      <c r="L378" s="160"/>
      <c r="M378" s="160"/>
      <c r="N378" s="160"/>
      <c r="O378" s="160"/>
      <c r="P378" s="160"/>
      <c r="Q378" s="160"/>
      <c r="R378" s="160"/>
      <c r="S378" s="160"/>
      <c r="T378" s="160"/>
      <c r="U378" s="160"/>
      <c r="V378" s="160"/>
      <c r="W378" s="160"/>
      <c r="X378" s="160"/>
      <c r="Y378" s="160"/>
      <c r="Z378" s="160"/>
      <c r="AA378" s="160"/>
      <c r="AB378" s="160"/>
      <c r="AC378" s="160"/>
      <c r="AD378" s="160"/>
      <c r="AE378" s="160"/>
      <c r="AF378" s="160"/>
      <c r="AG378" s="160"/>
      <c r="AH378" s="160"/>
      <c r="AI378" s="160"/>
      <c r="AJ378" s="160"/>
      <c r="AK378" s="160"/>
      <c r="AL378" s="160"/>
      <c r="AM378" s="160"/>
      <c r="AN378" s="160"/>
      <c r="AO378" s="160"/>
      <c r="AP378" s="160"/>
      <c r="AQ378" s="160"/>
      <c r="AR378" s="160"/>
      <c r="AS378" s="160"/>
      <c r="AT378" s="160"/>
    </row>
    <row r="379" spans="1:46" x14ac:dyDescent="0.25">
      <c r="A379" s="160"/>
      <c r="B379" s="160"/>
      <c r="C379" s="160"/>
      <c r="D379" s="160"/>
      <c r="E379" s="160"/>
      <c r="F379" s="160"/>
      <c r="G379" s="160"/>
      <c r="H379" s="160"/>
      <c r="I379" s="160"/>
      <c r="J379" s="160"/>
      <c r="K379" s="160"/>
      <c r="L379" s="160"/>
      <c r="M379" s="160"/>
      <c r="N379" s="160"/>
      <c r="O379" s="160"/>
      <c r="P379" s="160"/>
      <c r="Q379" s="160"/>
      <c r="R379" s="160"/>
      <c r="S379" s="160"/>
      <c r="T379" s="160"/>
      <c r="U379" s="160"/>
      <c r="V379" s="160"/>
      <c r="W379" s="160"/>
      <c r="X379" s="160"/>
      <c r="Y379" s="160"/>
      <c r="Z379" s="160"/>
      <c r="AA379" s="160"/>
      <c r="AB379" s="160"/>
      <c r="AC379" s="160"/>
      <c r="AD379" s="160"/>
      <c r="AE379" s="160"/>
      <c r="AF379" s="160"/>
      <c r="AG379" s="160"/>
      <c r="AH379" s="160"/>
      <c r="AI379" s="160"/>
      <c r="AJ379" s="160"/>
      <c r="AK379" s="160"/>
      <c r="AL379" s="160"/>
      <c r="AM379" s="160"/>
      <c r="AN379" s="160"/>
      <c r="AO379" s="160"/>
      <c r="AP379" s="160"/>
      <c r="AQ379" s="160"/>
      <c r="AR379" s="160"/>
      <c r="AS379" s="160"/>
      <c r="AT379" s="160"/>
    </row>
    <row r="380" spans="1:46" x14ac:dyDescent="0.25">
      <c r="A380" s="160"/>
      <c r="B380" s="160"/>
      <c r="C380" s="160"/>
      <c r="D380" s="160"/>
      <c r="E380" s="160"/>
      <c r="F380" s="160"/>
      <c r="G380" s="160"/>
      <c r="H380" s="160"/>
      <c r="I380" s="160"/>
      <c r="J380" s="160"/>
      <c r="K380" s="160"/>
      <c r="L380" s="160"/>
      <c r="M380" s="160"/>
      <c r="N380" s="160"/>
      <c r="O380" s="160"/>
      <c r="P380" s="160"/>
      <c r="Q380" s="160"/>
      <c r="R380" s="160"/>
      <c r="S380" s="160"/>
      <c r="T380" s="160"/>
      <c r="U380" s="160"/>
      <c r="V380" s="160"/>
      <c r="W380" s="160"/>
      <c r="X380" s="160"/>
      <c r="Y380" s="160"/>
      <c r="Z380" s="160"/>
      <c r="AA380" s="160"/>
      <c r="AB380" s="160"/>
      <c r="AC380" s="160"/>
      <c r="AD380" s="160"/>
      <c r="AE380" s="160"/>
      <c r="AF380" s="160"/>
      <c r="AG380" s="160"/>
      <c r="AH380" s="160"/>
      <c r="AI380" s="160"/>
      <c r="AJ380" s="160"/>
      <c r="AK380" s="160"/>
      <c r="AL380" s="160"/>
      <c r="AM380" s="160"/>
      <c r="AN380" s="160"/>
      <c r="AO380" s="160"/>
      <c r="AP380" s="160"/>
      <c r="AQ380" s="160"/>
      <c r="AR380" s="160"/>
      <c r="AS380" s="160"/>
      <c r="AT380" s="160"/>
    </row>
    <row r="381" spans="1:46" x14ac:dyDescent="0.25">
      <c r="A381" s="160"/>
      <c r="B381" s="160"/>
      <c r="C381" s="160"/>
      <c r="D381" s="160"/>
      <c r="E381" s="160"/>
      <c r="F381" s="160"/>
      <c r="G381" s="160"/>
      <c r="H381" s="160"/>
      <c r="I381" s="160"/>
      <c r="J381" s="160"/>
      <c r="K381" s="160"/>
      <c r="L381" s="160"/>
      <c r="M381" s="160"/>
      <c r="N381" s="160"/>
      <c r="O381" s="160"/>
      <c r="P381" s="160"/>
      <c r="Q381" s="160"/>
      <c r="R381" s="160"/>
      <c r="S381" s="160"/>
      <c r="T381" s="160"/>
      <c r="U381" s="160"/>
      <c r="V381" s="160"/>
      <c r="W381" s="160"/>
      <c r="X381" s="160"/>
      <c r="Y381" s="160"/>
      <c r="Z381" s="160"/>
      <c r="AA381" s="160"/>
      <c r="AB381" s="160"/>
      <c r="AC381" s="160"/>
      <c r="AD381" s="160"/>
      <c r="AE381" s="160"/>
      <c r="AF381" s="160"/>
      <c r="AG381" s="160"/>
      <c r="AH381" s="160"/>
      <c r="AI381" s="160"/>
      <c r="AJ381" s="160"/>
      <c r="AK381" s="160"/>
      <c r="AL381" s="160"/>
      <c r="AM381" s="160"/>
      <c r="AN381" s="160"/>
      <c r="AO381" s="160"/>
      <c r="AP381" s="160"/>
      <c r="AQ381" s="160"/>
      <c r="AR381" s="160"/>
      <c r="AS381" s="160"/>
      <c r="AT381" s="160"/>
    </row>
    <row r="382" spans="1:46" x14ac:dyDescent="0.25">
      <c r="A382" s="160"/>
      <c r="B382" s="160"/>
      <c r="C382" s="160"/>
      <c r="D382" s="160"/>
      <c r="E382" s="160"/>
      <c r="F382" s="160"/>
      <c r="G382" s="160"/>
      <c r="H382" s="160"/>
      <c r="I382" s="160"/>
      <c r="J382" s="160"/>
      <c r="K382" s="160"/>
      <c r="L382" s="160"/>
      <c r="M382" s="160"/>
      <c r="N382" s="160"/>
      <c r="O382" s="160"/>
      <c r="P382" s="160"/>
      <c r="Q382" s="160"/>
      <c r="R382" s="160"/>
      <c r="S382" s="160"/>
      <c r="T382" s="160"/>
      <c r="U382" s="160"/>
      <c r="V382" s="160"/>
      <c r="W382" s="160"/>
      <c r="X382" s="160"/>
      <c r="Y382" s="160"/>
      <c r="Z382" s="160"/>
      <c r="AA382" s="160"/>
      <c r="AB382" s="160"/>
      <c r="AC382" s="160"/>
      <c r="AD382" s="160"/>
      <c r="AE382" s="160"/>
      <c r="AF382" s="160"/>
      <c r="AG382" s="160"/>
      <c r="AH382" s="160"/>
      <c r="AI382" s="160"/>
      <c r="AJ382" s="160"/>
      <c r="AK382" s="160"/>
      <c r="AL382" s="160"/>
      <c r="AM382" s="160"/>
      <c r="AN382" s="160"/>
      <c r="AO382" s="160"/>
      <c r="AP382" s="160"/>
      <c r="AQ382" s="160"/>
      <c r="AR382" s="160"/>
      <c r="AS382" s="160"/>
      <c r="AT382" s="160"/>
    </row>
    <row r="383" spans="1:46" x14ac:dyDescent="0.25">
      <c r="A383" s="160"/>
      <c r="B383" s="160"/>
      <c r="C383" s="160"/>
      <c r="D383" s="160"/>
      <c r="E383" s="160"/>
      <c r="F383" s="160"/>
      <c r="G383" s="160"/>
      <c r="H383" s="160"/>
      <c r="I383" s="160"/>
      <c r="J383" s="160"/>
      <c r="K383" s="160"/>
      <c r="L383" s="160"/>
      <c r="M383" s="160"/>
      <c r="N383" s="160"/>
      <c r="O383" s="160"/>
      <c r="P383" s="160"/>
      <c r="Q383" s="160"/>
      <c r="R383" s="160"/>
      <c r="S383" s="160"/>
      <c r="T383" s="160"/>
      <c r="U383" s="160"/>
      <c r="V383" s="160"/>
      <c r="W383" s="160"/>
      <c r="X383" s="160"/>
      <c r="Y383" s="160"/>
      <c r="Z383" s="160"/>
      <c r="AA383" s="160"/>
      <c r="AB383" s="160"/>
      <c r="AC383" s="160"/>
      <c r="AD383" s="160"/>
      <c r="AE383" s="160"/>
      <c r="AF383" s="160"/>
      <c r="AG383" s="160"/>
      <c r="AH383" s="160"/>
      <c r="AI383" s="160"/>
      <c r="AJ383" s="160"/>
      <c r="AK383" s="160"/>
      <c r="AL383" s="160"/>
      <c r="AM383" s="160"/>
      <c r="AN383" s="160"/>
      <c r="AO383" s="160"/>
      <c r="AP383" s="160"/>
      <c r="AQ383" s="160"/>
      <c r="AR383" s="160"/>
      <c r="AS383" s="160"/>
      <c r="AT383" s="160"/>
    </row>
    <row r="384" spans="1:46" x14ac:dyDescent="0.25">
      <c r="A384" s="160"/>
      <c r="B384" s="160"/>
      <c r="C384" s="160"/>
      <c r="D384" s="160"/>
      <c r="E384" s="160"/>
      <c r="F384" s="160"/>
      <c r="G384" s="160"/>
      <c r="H384" s="160"/>
      <c r="I384" s="160"/>
      <c r="J384" s="160"/>
      <c r="K384" s="160"/>
      <c r="L384" s="160"/>
      <c r="M384" s="160"/>
      <c r="N384" s="160"/>
      <c r="O384" s="160"/>
      <c r="P384" s="160"/>
      <c r="Q384" s="160"/>
      <c r="R384" s="160"/>
      <c r="S384" s="160"/>
      <c r="T384" s="160"/>
      <c r="U384" s="160"/>
      <c r="V384" s="160"/>
      <c r="W384" s="160"/>
      <c r="X384" s="160"/>
      <c r="Y384" s="160"/>
      <c r="Z384" s="160"/>
      <c r="AA384" s="160"/>
      <c r="AB384" s="160"/>
      <c r="AC384" s="160"/>
      <c r="AD384" s="160"/>
      <c r="AE384" s="160"/>
      <c r="AF384" s="160"/>
      <c r="AG384" s="160"/>
      <c r="AH384" s="160"/>
      <c r="AI384" s="160"/>
      <c r="AJ384" s="160"/>
      <c r="AK384" s="160"/>
      <c r="AL384" s="160"/>
      <c r="AM384" s="160"/>
      <c r="AN384" s="160"/>
      <c r="AO384" s="160"/>
      <c r="AP384" s="160"/>
      <c r="AQ384" s="160"/>
      <c r="AR384" s="160"/>
      <c r="AS384" s="160"/>
      <c r="AT384" s="160"/>
    </row>
    <row r="385" spans="1:46" x14ac:dyDescent="0.25">
      <c r="A385" s="160"/>
      <c r="B385" s="160"/>
      <c r="C385" s="160"/>
      <c r="D385" s="160"/>
      <c r="E385" s="160"/>
      <c r="F385" s="160"/>
      <c r="G385" s="160"/>
      <c r="H385" s="160"/>
      <c r="I385" s="160"/>
      <c r="J385" s="160"/>
      <c r="K385" s="160"/>
      <c r="L385" s="160"/>
      <c r="M385" s="160"/>
      <c r="N385" s="160"/>
      <c r="O385" s="160"/>
      <c r="P385" s="160"/>
      <c r="Q385" s="160"/>
      <c r="R385" s="160"/>
      <c r="S385" s="160"/>
      <c r="T385" s="160"/>
      <c r="U385" s="160"/>
      <c r="V385" s="160"/>
      <c r="W385" s="160"/>
      <c r="X385" s="160"/>
      <c r="Y385" s="160"/>
      <c r="Z385" s="160"/>
      <c r="AA385" s="160"/>
      <c r="AB385" s="160"/>
      <c r="AC385" s="160"/>
      <c r="AD385" s="160"/>
      <c r="AE385" s="160"/>
      <c r="AF385" s="160"/>
      <c r="AG385" s="160"/>
      <c r="AH385" s="160"/>
      <c r="AI385" s="160"/>
      <c r="AJ385" s="160"/>
      <c r="AK385" s="160"/>
      <c r="AL385" s="160"/>
      <c r="AM385" s="160"/>
      <c r="AN385" s="160"/>
      <c r="AO385" s="160"/>
      <c r="AP385" s="160"/>
      <c r="AQ385" s="160"/>
      <c r="AR385" s="160"/>
      <c r="AS385" s="160"/>
      <c r="AT385" s="160"/>
    </row>
    <row r="386" spans="1:46" x14ac:dyDescent="0.25">
      <c r="A386" s="160"/>
      <c r="B386" s="160"/>
      <c r="C386" s="160"/>
      <c r="D386" s="160"/>
      <c r="E386" s="160"/>
      <c r="F386" s="160"/>
      <c r="G386" s="160"/>
      <c r="H386" s="160"/>
      <c r="I386" s="160"/>
      <c r="J386" s="160"/>
      <c r="K386" s="160"/>
      <c r="L386" s="160"/>
      <c r="M386" s="160"/>
      <c r="N386" s="160"/>
      <c r="O386" s="160"/>
      <c r="P386" s="160"/>
      <c r="Q386" s="160"/>
      <c r="R386" s="160"/>
      <c r="S386" s="160"/>
      <c r="T386" s="160"/>
      <c r="U386" s="160"/>
      <c r="V386" s="160"/>
      <c r="W386" s="160"/>
      <c r="X386" s="160"/>
      <c r="Y386" s="160"/>
      <c r="Z386" s="160"/>
      <c r="AA386" s="160"/>
      <c r="AB386" s="160"/>
      <c r="AC386" s="160"/>
      <c r="AD386" s="160"/>
      <c r="AE386" s="160"/>
      <c r="AF386" s="160"/>
      <c r="AG386" s="160"/>
      <c r="AH386" s="160"/>
      <c r="AI386" s="160"/>
      <c r="AJ386" s="160"/>
      <c r="AK386" s="160"/>
      <c r="AL386" s="160"/>
      <c r="AM386" s="160"/>
      <c r="AN386" s="160"/>
      <c r="AO386" s="160"/>
      <c r="AP386" s="160"/>
      <c r="AQ386" s="160"/>
      <c r="AR386" s="160"/>
      <c r="AS386" s="160"/>
      <c r="AT386" s="160"/>
    </row>
    <row r="387" spans="1:46" x14ac:dyDescent="0.25">
      <c r="A387" s="160"/>
      <c r="B387" s="160"/>
      <c r="C387" s="160"/>
      <c r="D387" s="160"/>
      <c r="E387" s="160"/>
      <c r="F387" s="160"/>
      <c r="G387" s="160"/>
      <c r="H387" s="160"/>
      <c r="I387" s="160"/>
      <c r="J387" s="160"/>
      <c r="K387" s="160"/>
      <c r="L387" s="160"/>
      <c r="M387" s="160"/>
      <c r="N387" s="160"/>
      <c r="O387" s="160"/>
      <c r="P387" s="160"/>
      <c r="Q387" s="160"/>
      <c r="R387" s="160"/>
      <c r="S387" s="160"/>
      <c r="T387" s="160"/>
      <c r="U387" s="160"/>
      <c r="V387" s="160"/>
      <c r="W387" s="160"/>
      <c r="X387" s="160"/>
      <c r="Y387" s="160"/>
      <c r="Z387" s="160"/>
      <c r="AA387" s="160"/>
      <c r="AB387" s="160"/>
      <c r="AC387" s="160"/>
      <c r="AD387" s="160"/>
      <c r="AE387" s="160"/>
      <c r="AF387" s="160"/>
      <c r="AG387" s="160"/>
      <c r="AH387" s="160"/>
      <c r="AI387" s="160"/>
      <c r="AJ387" s="160"/>
      <c r="AK387" s="160"/>
      <c r="AL387" s="160"/>
      <c r="AM387" s="160"/>
      <c r="AN387" s="160"/>
      <c r="AO387" s="160"/>
      <c r="AP387" s="160"/>
      <c r="AQ387" s="160"/>
      <c r="AR387" s="160"/>
      <c r="AS387" s="160"/>
      <c r="AT387" s="160"/>
    </row>
    <row r="388" spans="1:46" x14ac:dyDescent="0.25">
      <c r="A388" s="160"/>
      <c r="B388" s="160"/>
      <c r="C388" s="160"/>
      <c r="D388" s="160"/>
      <c r="E388" s="160"/>
      <c r="F388" s="160"/>
      <c r="G388" s="160"/>
      <c r="H388" s="160"/>
      <c r="I388" s="160"/>
      <c r="J388" s="160"/>
      <c r="K388" s="160"/>
      <c r="L388" s="160"/>
      <c r="M388" s="160"/>
      <c r="N388" s="160"/>
      <c r="O388" s="160"/>
      <c r="P388" s="160"/>
      <c r="Q388" s="160"/>
      <c r="R388" s="160"/>
      <c r="S388" s="160"/>
      <c r="T388" s="160"/>
      <c r="U388" s="160"/>
      <c r="V388" s="160"/>
      <c r="W388" s="160"/>
      <c r="X388" s="160"/>
      <c r="Y388" s="160"/>
      <c r="Z388" s="160"/>
      <c r="AA388" s="160"/>
      <c r="AB388" s="160"/>
      <c r="AC388" s="160"/>
      <c r="AD388" s="160"/>
      <c r="AE388" s="160"/>
      <c r="AF388" s="160"/>
      <c r="AG388" s="160"/>
      <c r="AH388" s="160"/>
      <c r="AI388" s="160"/>
      <c r="AJ388" s="160"/>
      <c r="AK388" s="160"/>
      <c r="AL388" s="160"/>
      <c r="AM388" s="160"/>
      <c r="AN388" s="160"/>
      <c r="AO388" s="160"/>
      <c r="AP388" s="160"/>
      <c r="AQ388" s="160"/>
      <c r="AR388" s="160"/>
      <c r="AS388" s="160"/>
      <c r="AT388" s="160"/>
    </row>
    <row r="389" spans="1:46" x14ac:dyDescent="0.25">
      <c r="A389" s="160"/>
      <c r="B389" s="160"/>
      <c r="C389" s="160"/>
      <c r="D389" s="160"/>
      <c r="E389" s="160"/>
      <c r="F389" s="160"/>
      <c r="G389" s="160"/>
      <c r="H389" s="160"/>
      <c r="I389" s="160"/>
      <c r="J389" s="160"/>
      <c r="K389" s="160"/>
      <c r="L389" s="160"/>
      <c r="M389" s="160"/>
      <c r="N389" s="160"/>
      <c r="O389" s="160"/>
      <c r="P389" s="160"/>
      <c r="Q389" s="160"/>
      <c r="R389" s="160"/>
      <c r="S389" s="160"/>
      <c r="T389" s="160"/>
      <c r="U389" s="160"/>
      <c r="V389" s="160"/>
      <c r="W389" s="160"/>
      <c r="X389" s="160"/>
      <c r="Y389" s="160"/>
      <c r="Z389" s="160"/>
      <c r="AA389" s="160"/>
      <c r="AB389" s="160"/>
      <c r="AC389" s="160"/>
      <c r="AD389" s="160"/>
      <c r="AE389" s="160"/>
      <c r="AF389" s="160"/>
      <c r="AG389" s="160"/>
      <c r="AH389" s="160"/>
      <c r="AI389" s="160"/>
      <c r="AJ389" s="160"/>
      <c r="AK389" s="160"/>
      <c r="AL389" s="160"/>
      <c r="AM389" s="160"/>
      <c r="AN389" s="160"/>
      <c r="AO389" s="160"/>
      <c r="AP389" s="160"/>
      <c r="AQ389" s="160"/>
      <c r="AR389" s="160"/>
      <c r="AS389" s="160"/>
      <c r="AT389" s="160"/>
    </row>
    <row r="390" spans="1:46" x14ac:dyDescent="0.25">
      <c r="A390" s="160"/>
      <c r="B390" s="160"/>
      <c r="C390" s="160"/>
      <c r="D390" s="160"/>
      <c r="E390" s="160"/>
      <c r="F390" s="160"/>
      <c r="G390" s="160"/>
      <c r="H390" s="160"/>
      <c r="I390" s="160"/>
      <c r="J390" s="160"/>
      <c r="K390" s="160"/>
      <c r="L390" s="160"/>
      <c r="M390" s="160"/>
      <c r="N390" s="160"/>
      <c r="O390" s="160"/>
      <c r="P390" s="160"/>
      <c r="Q390" s="160"/>
      <c r="R390" s="160"/>
      <c r="S390" s="160"/>
      <c r="T390" s="160"/>
      <c r="U390" s="160"/>
      <c r="V390" s="160"/>
      <c r="W390" s="160"/>
      <c r="X390" s="160"/>
      <c r="Y390" s="160"/>
      <c r="Z390" s="160"/>
      <c r="AA390" s="160"/>
      <c r="AB390" s="160"/>
      <c r="AC390" s="160"/>
      <c r="AD390" s="160"/>
      <c r="AE390" s="160"/>
      <c r="AF390" s="160"/>
      <c r="AG390" s="160"/>
      <c r="AH390" s="160"/>
      <c r="AI390" s="160"/>
      <c r="AJ390" s="160"/>
      <c r="AK390" s="160"/>
      <c r="AL390" s="160"/>
      <c r="AM390" s="160"/>
      <c r="AN390" s="160"/>
      <c r="AO390" s="160"/>
      <c r="AP390" s="160"/>
      <c r="AQ390" s="160"/>
      <c r="AR390" s="160"/>
      <c r="AS390" s="160"/>
      <c r="AT390" s="160"/>
    </row>
    <row r="391" spans="1:46" x14ac:dyDescent="0.25">
      <c r="A391" s="160"/>
      <c r="B391" s="160"/>
      <c r="C391" s="160"/>
      <c r="D391" s="160"/>
      <c r="E391" s="160"/>
      <c r="F391" s="160"/>
      <c r="G391" s="160"/>
      <c r="H391" s="160"/>
      <c r="I391" s="160"/>
      <c r="J391" s="160"/>
      <c r="K391" s="160"/>
      <c r="L391" s="160"/>
      <c r="M391" s="160"/>
      <c r="N391" s="160"/>
      <c r="O391" s="160"/>
      <c r="P391" s="160"/>
      <c r="Q391" s="160"/>
      <c r="R391" s="160"/>
      <c r="S391" s="160"/>
      <c r="T391" s="160"/>
      <c r="U391" s="160"/>
      <c r="V391" s="160"/>
      <c r="W391" s="160"/>
      <c r="X391" s="160"/>
      <c r="Y391" s="160"/>
      <c r="Z391" s="160"/>
      <c r="AA391" s="160"/>
      <c r="AB391" s="160"/>
      <c r="AC391" s="160"/>
      <c r="AD391" s="160"/>
      <c r="AE391" s="160"/>
      <c r="AF391" s="160"/>
      <c r="AG391" s="160"/>
      <c r="AH391" s="160"/>
      <c r="AI391" s="160"/>
      <c r="AJ391" s="160"/>
      <c r="AK391" s="160"/>
      <c r="AL391" s="160"/>
      <c r="AM391" s="160"/>
      <c r="AN391" s="160"/>
      <c r="AO391" s="160"/>
      <c r="AP391" s="160"/>
      <c r="AQ391" s="160"/>
      <c r="AR391" s="160"/>
      <c r="AS391" s="160"/>
      <c r="AT391" s="160"/>
    </row>
    <row r="392" spans="1:46" x14ac:dyDescent="0.25">
      <c r="A392" s="160"/>
      <c r="B392" s="160"/>
      <c r="C392" s="160"/>
      <c r="D392" s="160"/>
      <c r="E392" s="160"/>
      <c r="F392" s="160"/>
      <c r="G392" s="160"/>
      <c r="H392" s="160"/>
      <c r="I392" s="160"/>
      <c r="J392" s="160"/>
      <c r="K392" s="160"/>
      <c r="L392" s="160"/>
      <c r="M392" s="160"/>
      <c r="N392" s="160"/>
      <c r="O392" s="160"/>
      <c r="P392" s="160"/>
      <c r="Q392" s="160"/>
      <c r="R392" s="160"/>
      <c r="S392" s="160"/>
      <c r="T392" s="160"/>
      <c r="U392" s="160"/>
      <c r="V392" s="160"/>
      <c r="W392" s="160"/>
      <c r="X392" s="160"/>
      <c r="Y392" s="160"/>
      <c r="Z392" s="160"/>
      <c r="AA392" s="160"/>
      <c r="AB392" s="160"/>
      <c r="AC392" s="160"/>
      <c r="AD392" s="160"/>
      <c r="AE392" s="160"/>
      <c r="AF392" s="160"/>
      <c r="AG392" s="160"/>
      <c r="AH392" s="160"/>
      <c r="AI392" s="160"/>
      <c r="AJ392" s="160"/>
      <c r="AK392" s="160"/>
      <c r="AL392" s="160"/>
      <c r="AM392" s="160"/>
      <c r="AN392" s="160"/>
      <c r="AO392" s="160"/>
      <c r="AP392" s="160"/>
      <c r="AQ392" s="160"/>
      <c r="AR392" s="160"/>
      <c r="AS392" s="160"/>
      <c r="AT392" s="160"/>
    </row>
    <row r="393" spans="1:46" x14ac:dyDescent="0.25">
      <c r="A393" s="160"/>
      <c r="B393" s="160"/>
      <c r="C393" s="160"/>
      <c r="D393" s="160"/>
      <c r="E393" s="160"/>
      <c r="F393" s="160"/>
      <c r="G393" s="160"/>
      <c r="H393" s="160"/>
      <c r="I393" s="160"/>
      <c r="J393" s="160"/>
      <c r="K393" s="160"/>
      <c r="L393" s="160"/>
      <c r="M393" s="160"/>
      <c r="N393" s="160"/>
      <c r="O393" s="160"/>
      <c r="P393" s="160"/>
      <c r="Q393" s="160"/>
      <c r="R393" s="160"/>
      <c r="S393" s="160"/>
      <c r="T393" s="160"/>
      <c r="U393" s="160"/>
      <c r="V393" s="160"/>
      <c r="W393" s="160"/>
      <c r="X393" s="160"/>
      <c r="Y393" s="160"/>
      <c r="Z393" s="160"/>
      <c r="AA393" s="160"/>
      <c r="AB393" s="160"/>
      <c r="AC393" s="160"/>
      <c r="AD393" s="160"/>
      <c r="AE393" s="160"/>
      <c r="AF393" s="160"/>
      <c r="AG393" s="160"/>
      <c r="AH393" s="160"/>
      <c r="AI393" s="160"/>
      <c r="AJ393" s="160"/>
      <c r="AK393" s="160"/>
      <c r="AL393" s="160"/>
      <c r="AM393" s="160"/>
      <c r="AN393" s="160"/>
      <c r="AO393" s="160"/>
      <c r="AP393" s="160"/>
      <c r="AQ393" s="160"/>
      <c r="AR393" s="160"/>
      <c r="AS393" s="160"/>
      <c r="AT393" s="160"/>
    </row>
    <row r="394" spans="1:46" x14ac:dyDescent="0.25">
      <c r="A394" s="160"/>
      <c r="B394" s="160"/>
      <c r="C394" s="160"/>
      <c r="D394" s="160"/>
      <c r="E394" s="160"/>
      <c r="F394" s="160"/>
      <c r="G394" s="160"/>
      <c r="H394" s="160"/>
      <c r="I394" s="160"/>
      <c r="J394" s="160"/>
      <c r="K394" s="160"/>
      <c r="L394" s="160"/>
      <c r="M394" s="160"/>
      <c r="N394" s="160"/>
      <c r="O394" s="160"/>
      <c r="P394" s="160"/>
      <c r="Q394" s="160"/>
      <c r="R394" s="160"/>
      <c r="S394" s="160"/>
      <c r="T394" s="160"/>
      <c r="U394" s="160"/>
      <c r="V394" s="160"/>
      <c r="W394" s="160"/>
      <c r="X394" s="160"/>
      <c r="Y394" s="160"/>
      <c r="Z394" s="160"/>
      <c r="AA394" s="160"/>
      <c r="AB394" s="160"/>
      <c r="AC394" s="160"/>
      <c r="AD394" s="160"/>
      <c r="AE394" s="160"/>
      <c r="AF394" s="160"/>
      <c r="AG394" s="160"/>
      <c r="AH394" s="160"/>
      <c r="AI394" s="160"/>
      <c r="AJ394" s="160"/>
      <c r="AK394" s="160"/>
      <c r="AL394" s="160"/>
      <c r="AM394" s="160"/>
      <c r="AN394" s="160"/>
      <c r="AO394" s="160"/>
      <c r="AP394" s="160"/>
      <c r="AQ394" s="160"/>
      <c r="AR394" s="160"/>
      <c r="AS394" s="160"/>
      <c r="AT394" s="160"/>
    </row>
    <row r="395" spans="1:46" x14ac:dyDescent="0.25">
      <c r="A395" s="160"/>
      <c r="B395" s="160"/>
      <c r="C395" s="160"/>
      <c r="D395" s="160"/>
      <c r="E395" s="160"/>
      <c r="F395" s="160"/>
      <c r="G395" s="160"/>
      <c r="H395" s="160"/>
      <c r="I395" s="160"/>
      <c r="J395" s="160"/>
      <c r="K395" s="160"/>
      <c r="L395" s="160"/>
      <c r="M395" s="160"/>
      <c r="N395" s="160"/>
      <c r="O395" s="160"/>
      <c r="P395" s="160"/>
      <c r="Q395" s="160"/>
      <c r="R395" s="160"/>
      <c r="S395" s="160"/>
      <c r="T395" s="160"/>
      <c r="U395" s="160"/>
      <c r="V395" s="160"/>
      <c r="W395" s="160"/>
      <c r="X395" s="160"/>
      <c r="Y395" s="160"/>
      <c r="Z395" s="160"/>
      <c r="AA395" s="160"/>
      <c r="AB395" s="160"/>
      <c r="AC395" s="160"/>
      <c r="AD395" s="160"/>
      <c r="AE395" s="160"/>
      <c r="AF395" s="160"/>
      <c r="AG395" s="160"/>
      <c r="AH395" s="160"/>
      <c r="AI395" s="160"/>
      <c r="AJ395" s="160"/>
      <c r="AK395" s="160"/>
      <c r="AL395" s="160"/>
      <c r="AM395" s="160"/>
      <c r="AN395" s="160"/>
      <c r="AO395" s="160"/>
      <c r="AP395" s="160"/>
      <c r="AQ395" s="160"/>
      <c r="AR395" s="160"/>
      <c r="AS395" s="160"/>
      <c r="AT395" s="160"/>
    </row>
    <row r="396" spans="1:46" x14ac:dyDescent="0.25">
      <c r="A396" s="160"/>
      <c r="B396" s="160"/>
      <c r="C396" s="160"/>
      <c r="D396" s="160"/>
      <c r="E396" s="160"/>
      <c r="F396" s="160"/>
      <c r="G396" s="160"/>
      <c r="H396" s="160"/>
      <c r="I396" s="160"/>
      <c r="J396" s="160"/>
      <c r="K396" s="160"/>
      <c r="L396" s="160"/>
      <c r="M396" s="160"/>
      <c r="N396" s="160"/>
      <c r="O396" s="160"/>
      <c r="P396" s="160"/>
      <c r="Q396" s="160"/>
      <c r="R396" s="160"/>
      <c r="S396" s="160"/>
      <c r="T396" s="160"/>
      <c r="U396" s="160"/>
      <c r="V396" s="160"/>
      <c r="W396" s="160"/>
      <c r="X396" s="160"/>
      <c r="Y396" s="160"/>
      <c r="Z396" s="160"/>
      <c r="AA396" s="160"/>
      <c r="AB396" s="160"/>
      <c r="AC396" s="160"/>
      <c r="AD396" s="160"/>
      <c r="AE396" s="160"/>
      <c r="AF396" s="160"/>
      <c r="AG396" s="160"/>
      <c r="AH396" s="160"/>
      <c r="AI396" s="160"/>
      <c r="AJ396" s="160"/>
      <c r="AK396" s="160"/>
      <c r="AL396" s="160"/>
      <c r="AM396" s="160"/>
      <c r="AN396" s="160"/>
      <c r="AO396" s="160"/>
      <c r="AP396" s="160"/>
      <c r="AQ396" s="160"/>
      <c r="AR396" s="160"/>
      <c r="AS396" s="160"/>
      <c r="AT396" s="160"/>
    </row>
    <row r="397" spans="1:46" x14ac:dyDescent="0.25">
      <c r="A397" s="160"/>
      <c r="B397" s="160"/>
      <c r="C397" s="160"/>
      <c r="D397" s="160"/>
      <c r="E397" s="160"/>
      <c r="F397" s="160"/>
      <c r="G397" s="160"/>
      <c r="H397" s="160"/>
      <c r="I397" s="160"/>
      <c r="J397" s="160"/>
      <c r="K397" s="160"/>
      <c r="L397" s="160"/>
      <c r="M397" s="160"/>
      <c r="N397" s="160"/>
      <c r="O397" s="160"/>
      <c r="P397" s="160"/>
      <c r="Q397" s="160"/>
      <c r="R397" s="160"/>
      <c r="S397" s="160"/>
      <c r="T397" s="160"/>
      <c r="U397" s="160"/>
      <c r="V397" s="160"/>
      <c r="W397" s="160"/>
      <c r="X397" s="160"/>
      <c r="Y397" s="160"/>
      <c r="Z397" s="160"/>
      <c r="AA397" s="160"/>
      <c r="AB397" s="160"/>
      <c r="AC397" s="160"/>
      <c r="AD397" s="160"/>
      <c r="AE397" s="160"/>
      <c r="AF397" s="160"/>
      <c r="AG397" s="160"/>
      <c r="AH397" s="160"/>
      <c r="AI397" s="160"/>
      <c r="AJ397" s="160"/>
      <c r="AK397" s="160"/>
      <c r="AL397" s="160"/>
      <c r="AM397" s="160"/>
      <c r="AN397" s="160"/>
      <c r="AO397" s="160"/>
      <c r="AP397" s="160"/>
      <c r="AQ397" s="160"/>
      <c r="AR397" s="160"/>
      <c r="AS397" s="160"/>
      <c r="AT397" s="160"/>
    </row>
    <row r="398" spans="1:46" x14ac:dyDescent="0.25">
      <c r="A398" s="160"/>
      <c r="B398" s="160"/>
      <c r="C398" s="160"/>
      <c r="D398" s="160"/>
      <c r="E398" s="160"/>
      <c r="F398" s="160"/>
      <c r="G398" s="160"/>
      <c r="H398" s="160"/>
      <c r="I398" s="160"/>
      <c r="J398" s="160"/>
      <c r="K398" s="160"/>
      <c r="L398" s="160"/>
      <c r="M398" s="160"/>
      <c r="N398" s="160"/>
      <c r="O398" s="160"/>
      <c r="P398" s="160"/>
      <c r="Q398" s="160"/>
      <c r="R398" s="160"/>
      <c r="S398" s="160"/>
      <c r="T398" s="160"/>
      <c r="U398" s="160"/>
      <c r="V398" s="160"/>
      <c r="W398" s="160"/>
      <c r="X398" s="160"/>
      <c r="Y398" s="160"/>
      <c r="Z398" s="160"/>
      <c r="AA398" s="160"/>
      <c r="AB398" s="160"/>
      <c r="AC398" s="160"/>
      <c r="AD398" s="160"/>
      <c r="AE398" s="160"/>
      <c r="AF398" s="160"/>
      <c r="AG398" s="160"/>
      <c r="AH398" s="160"/>
      <c r="AI398" s="160"/>
      <c r="AJ398" s="160"/>
      <c r="AK398" s="160"/>
      <c r="AL398" s="160"/>
      <c r="AM398" s="160"/>
      <c r="AN398" s="160"/>
      <c r="AO398" s="160"/>
      <c r="AP398" s="160"/>
      <c r="AQ398" s="160"/>
      <c r="AR398" s="160"/>
      <c r="AS398" s="160"/>
      <c r="AT398" s="160"/>
    </row>
    <row r="399" spans="1:46" x14ac:dyDescent="0.25">
      <c r="A399" s="160"/>
      <c r="B399" s="160"/>
      <c r="C399" s="160"/>
      <c r="D399" s="160"/>
      <c r="E399" s="160"/>
      <c r="F399" s="160"/>
      <c r="G399" s="160"/>
      <c r="H399" s="160"/>
      <c r="I399" s="160"/>
      <c r="J399" s="160"/>
      <c r="K399" s="160"/>
      <c r="L399" s="160"/>
      <c r="M399" s="160"/>
      <c r="N399" s="160"/>
      <c r="O399" s="160"/>
      <c r="P399" s="160"/>
      <c r="Q399" s="160"/>
      <c r="R399" s="160"/>
      <c r="S399" s="160"/>
      <c r="T399" s="160"/>
      <c r="U399" s="160"/>
      <c r="V399" s="160"/>
      <c r="W399" s="160"/>
      <c r="X399" s="160"/>
      <c r="Y399" s="160"/>
      <c r="Z399" s="160"/>
      <c r="AA399" s="160"/>
      <c r="AB399" s="160"/>
      <c r="AC399" s="160"/>
      <c r="AD399" s="160"/>
      <c r="AE399" s="160"/>
      <c r="AF399" s="160"/>
      <c r="AG399" s="160"/>
      <c r="AH399" s="160"/>
      <c r="AI399" s="160"/>
      <c r="AJ399" s="160"/>
      <c r="AK399" s="160"/>
      <c r="AL399" s="160"/>
      <c r="AM399" s="160"/>
      <c r="AN399" s="160"/>
      <c r="AO399" s="160"/>
      <c r="AP399" s="160"/>
      <c r="AQ399" s="160"/>
      <c r="AR399" s="160"/>
      <c r="AS399" s="160"/>
      <c r="AT399" s="160"/>
    </row>
    <row r="400" spans="1:46" x14ac:dyDescent="0.25">
      <c r="A400" s="160"/>
      <c r="B400" s="160"/>
      <c r="C400" s="160"/>
      <c r="D400" s="160"/>
      <c r="E400" s="160"/>
      <c r="F400" s="160"/>
      <c r="G400" s="160"/>
      <c r="H400" s="160"/>
      <c r="I400" s="160"/>
      <c r="J400" s="160"/>
      <c r="K400" s="160"/>
      <c r="L400" s="160"/>
      <c r="M400" s="160"/>
      <c r="N400" s="160"/>
      <c r="O400" s="160"/>
      <c r="P400" s="160"/>
      <c r="Q400" s="160"/>
      <c r="R400" s="160"/>
      <c r="S400" s="160"/>
      <c r="T400" s="160"/>
      <c r="U400" s="160"/>
      <c r="V400" s="160"/>
      <c r="W400" s="160"/>
      <c r="X400" s="160"/>
      <c r="Y400" s="160"/>
      <c r="Z400" s="160"/>
      <c r="AA400" s="160"/>
      <c r="AB400" s="160"/>
      <c r="AC400" s="160"/>
      <c r="AD400" s="160"/>
      <c r="AE400" s="160"/>
      <c r="AF400" s="160"/>
      <c r="AG400" s="160"/>
      <c r="AH400" s="160"/>
      <c r="AI400" s="160"/>
      <c r="AJ400" s="160"/>
      <c r="AK400" s="160"/>
      <c r="AL400" s="160"/>
      <c r="AM400" s="160"/>
      <c r="AN400" s="160"/>
      <c r="AO400" s="160"/>
      <c r="AP400" s="160"/>
      <c r="AQ400" s="160"/>
      <c r="AR400" s="160"/>
      <c r="AS400" s="160"/>
      <c r="AT400" s="160"/>
    </row>
    <row r="401" spans="1:46" x14ac:dyDescent="0.25">
      <c r="A401" s="160"/>
      <c r="B401" s="160"/>
      <c r="C401" s="160"/>
      <c r="D401" s="160"/>
      <c r="E401" s="160"/>
      <c r="F401" s="160"/>
      <c r="G401" s="160"/>
      <c r="H401" s="160"/>
      <c r="I401" s="160"/>
      <c r="J401" s="160"/>
      <c r="K401" s="160"/>
      <c r="L401" s="160"/>
      <c r="M401" s="160"/>
      <c r="N401" s="160"/>
      <c r="O401" s="160"/>
      <c r="P401" s="160"/>
      <c r="Q401" s="160"/>
      <c r="R401" s="160"/>
      <c r="S401" s="160"/>
      <c r="T401" s="160"/>
      <c r="U401" s="160"/>
      <c r="V401" s="160"/>
      <c r="W401" s="160"/>
      <c r="X401" s="160"/>
      <c r="Y401" s="160"/>
      <c r="Z401" s="160"/>
      <c r="AA401" s="160"/>
      <c r="AB401" s="160"/>
      <c r="AC401" s="160"/>
      <c r="AD401" s="160"/>
      <c r="AE401" s="160"/>
      <c r="AF401" s="160"/>
      <c r="AG401" s="160"/>
      <c r="AH401" s="160"/>
      <c r="AI401" s="160"/>
      <c r="AJ401" s="160"/>
      <c r="AK401" s="160"/>
      <c r="AL401" s="160"/>
      <c r="AM401" s="160"/>
      <c r="AN401" s="160"/>
      <c r="AO401" s="160"/>
      <c r="AP401" s="160"/>
      <c r="AQ401" s="160"/>
      <c r="AR401" s="160"/>
      <c r="AS401" s="160"/>
      <c r="AT401" s="160"/>
    </row>
    <row r="402" spans="1:46" x14ac:dyDescent="0.25">
      <c r="A402" s="160"/>
      <c r="B402" s="160"/>
      <c r="C402" s="160"/>
      <c r="D402" s="160"/>
      <c r="E402" s="160"/>
      <c r="F402" s="160"/>
      <c r="G402" s="160"/>
      <c r="H402" s="160"/>
      <c r="I402" s="160"/>
      <c r="J402" s="160"/>
      <c r="K402" s="160"/>
      <c r="L402" s="160"/>
      <c r="M402" s="160"/>
      <c r="N402" s="160"/>
      <c r="O402" s="160"/>
      <c r="P402" s="160"/>
      <c r="Q402" s="160"/>
      <c r="R402" s="160"/>
      <c r="S402" s="160"/>
      <c r="T402" s="160"/>
      <c r="U402" s="160"/>
      <c r="V402" s="160"/>
      <c r="W402" s="160"/>
      <c r="X402" s="160"/>
      <c r="Y402" s="160"/>
      <c r="Z402" s="160"/>
      <c r="AA402" s="160"/>
      <c r="AB402" s="160"/>
      <c r="AC402" s="160"/>
      <c r="AD402" s="160"/>
      <c r="AE402" s="160"/>
      <c r="AF402" s="160"/>
      <c r="AG402" s="160"/>
      <c r="AH402" s="160"/>
      <c r="AI402" s="160"/>
      <c r="AJ402" s="160"/>
      <c r="AK402" s="160"/>
      <c r="AL402" s="160"/>
      <c r="AM402" s="160"/>
      <c r="AN402" s="160"/>
      <c r="AO402" s="160"/>
      <c r="AP402" s="160"/>
      <c r="AQ402" s="160"/>
      <c r="AR402" s="160"/>
      <c r="AS402" s="160"/>
      <c r="AT402" s="160"/>
    </row>
    <row r="403" spans="1:46" x14ac:dyDescent="0.25">
      <c r="A403" s="160"/>
      <c r="B403" s="160"/>
      <c r="C403" s="160"/>
      <c r="D403" s="160"/>
      <c r="E403" s="160"/>
      <c r="F403" s="160"/>
      <c r="G403" s="160"/>
      <c r="H403" s="160"/>
      <c r="I403" s="160"/>
      <c r="J403" s="160"/>
      <c r="K403" s="160"/>
      <c r="L403" s="160"/>
      <c r="M403" s="160"/>
      <c r="N403" s="160"/>
      <c r="O403" s="160"/>
      <c r="P403" s="160"/>
      <c r="Q403" s="160"/>
      <c r="R403" s="160"/>
      <c r="S403" s="160"/>
      <c r="T403" s="160"/>
      <c r="U403" s="160"/>
      <c r="V403" s="160"/>
      <c r="W403" s="160"/>
      <c r="X403" s="160"/>
      <c r="Y403" s="160"/>
      <c r="Z403" s="160"/>
      <c r="AA403" s="160"/>
      <c r="AB403" s="160"/>
      <c r="AC403" s="160"/>
      <c r="AD403" s="160"/>
      <c r="AE403" s="160"/>
      <c r="AF403" s="160"/>
      <c r="AG403" s="160"/>
      <c r="AH403" s="160"/>
      <c r="AI403" s="160"/>
      <c r="AJ403" s="160"/>
      <c r="AK403" s="160"/>
      <c r="AL403" s="160"/>
      <c r="AM403" s="160"/>
      <c r="AN403" s="160"/>
      <c r="AO403" s="160"/>
      <c r="AP403" s="160"/>
      <c r="AQ403" s="160"/>
      <c r="AR403" s="160"/>
      <c r="AS403" s="160"/>
      <c r="AT403" s="160"/>
    </row>
    <row r="404" spans="1:46" x14ac:dyDescent="0.25">
      <c r="A404" s="160"/>
      <c r="B404" s="160"/>
      <c r="C404" s="160"/>
      <c r="D404" s="160"/>
      <c r="E404" s="160"/>
      <c r="F404" s="160"/>
      <c r="G404" s="160"/>
      <c r="H404" s="160"/>
      <c r="I404" s="160"/>
      <c r="J404" s="160"/>
      <c r="K404" s="160"/>
      <c r="L404" s="160"/>
      <c r="M404" s="160"/>
      <c r="N404" s="160"/>
      <c r="O404" s="160"/>
      <c r="P404" s="160"/>
      <c r="Q404" s="160"/>
      <c r="R404" s="160"/>
      <c r="S404" s="160"/>
      <c r="T404" s="160"/>
      <c r="U404" s="160"/>
      <c r="V404" s="160"/>
      <c r="W404" s="160"/>
      <c r="X404" s="160"/>
      <c r="Y404" s="160"/>
      <c r="Z404" s="160"/>
      <c r="AA404" s="160"/>
      <c r="AB404" s="160"/>
      <c r="AC404" s="160"/>
      <c r="AD404" s="160"/>
      <c r="AE404" s="160"/>
      <c r="AF404" s="160"/>
      <c r="AG404" s="160"/>
      <c r="AH404" s="160"/>
      <c r="AI404" s="160"/>
      <c r="AJ404" s="160"/>
      <c r="AK404" s="160"/>
      <c r="AL404" s="160"/>
      <c r="AM404" s="160"/>
      <c r="AN404" s="160"/>
      <c r="AO404" s="160"/>
      <c r="AP404" s="160"/>
      <c r="AQ404" s="160"/>
      <c r="AR404" s="160"/>
      <c r="AS404" s="160"/>
      <c r="AT404" s="160"/>
    </row>
    <row r="405" spans="1:46" x14ac:dyDescent="0.25">
      <c r="A405" s="160"/>
      <c r="B405" s="160"/>
      <c r="C405" s="160"/>
      <c r="D405" s="160"/>
      <c r="E405" s="160"/>
      <c r="F405" s="160"/>
      <c r="G405" s="160"/>
      <c r="H405" s="160"/>
      <c r="I405" s="160"/>
      <c r="J405" s="160"/>
      <c r="K405" s="160"/>
      <c r="L405" s="160"/>
      <c r="M405" s="160"/>
      <c r="N405" s="160"/>
      <c r="O405" s="160"/>
      <c r="P405" s="160"/>
      <c r="Q405" s="160"/>
      <c r="R405" s="160"/>
      <c r="S405" s="160"/>
      <c r="T405" s="160"/>
      <c r="U405" s="160"/>
      <c r="V405" s="160"/>
      <c r="W405" s="160"/>
      <c r="X405" s="160"/>
      <c r="Y405" s="160"/>
      <c r="Z405" s="160"/>
      <c r="AA405" s="160"/>
      <c r="AB405" s="160"/>
      <c r="AC405" s="160"/>
      <c r="AD405" s="160"/>
      <c r="AE405" s="160"/>
      <c r="AF405" s="160"/>
      <c r="AG405" s="160"/>
      <c r="AH405" s="160"/>
      <c r="AI405" s="160"/>
      <c r="AJ405" s="160"/>
      <c r="AK405" s="160"/>
      <c r="AL405" s="160"/>
      <c r="AM405" s="160"/>
      <c r="AN405" s="160"/>
      <c r="AO405" s="160"/>
      <c r="AP405" s="160"/>
      <c r="AQ405" s="160"/>
      <c r="AR405" s="160"/>
      <c r="AS405" s="160"/>
      <c r="AT405" s="160"/>
    </row>
    <row r="406" spans="1:46" x14ac:dyDescent="0.25">
      <c r="A406" s="160"/>
      <c r="B406" s="160"/>
      <c r="C406" s="160"/>
      <c r="D406" s="160"/>
      <c r="E406" s="160"/>
      <c r="F406" s="160"/>
      <c r="G406" s="160"/>
      <c r="H406" s="160"/>
      <c r="I406" s="160"/>
      <c r="J406" s="160"/>
      <c r="K406" s="160"/>
      <c r="L406" s="160"/>
      <c r="M406" s="160"/>
      <c r="N406" s="160"/>
      <c r="O406" s="160"/>
      <c r="P406" s="160"/>
      <c r="Q406" s="160"/>
      <c r="R406" s="160"/>
      <c r="S406" s="160"/>
      <c r="T406" s="160"/>
      <c r="U406" s="160"/>
      <c r="V406" s="160"/>
      <c r="W406" s="160"/>
      <c r="X406" s="160"/>
      <c r="Y406" s="160"/>
      <c r="Z406" s="160"/>
      <c r="AA406" s="160"/>
      <c r="AB406" s="160"/>
      <c r="AC406" s="160"/>
      <c r="AD406" s="160"/>
      <c r="AE406" s="160"/>
      <c r="AF406" s="160"/>
      <c r="AG406" s="160"/>
      <c r="AH406" s="160"/>
      <c r="AI406" s="160"/>
      <c r="AJ406" s="160"/>
      <c r="AK406" s="160"/>
      <c r="AL406" s="160"/>
      <c r="AM406" s="160"/>
      <c r="AN406" s="160"/>
      <c r="AO406" s="160"/>
      <c r="AP406" s="160"/>
      <c r="AQ406" s="160"/>
      <c r="AR406" s="160"/>
      <c r="AS406" s="160"/>
      <c r="AT406" s="160"/>
    </row>
    <row r="407" spans="1:46" x14ac:dyDescent="0.25">
      <c r="A407" s="160"/>
      <c r="B407" s="160"/>
      <c r="C407" s="160"/>
      <c r="D407" s="160"/>
      <c r="E407" s="160"/>
      <c r="F407" s="160"/>
      <c r="G407" s="160"/>
      <c r="H407" s="160"/>
      <c r="I407" s="160"/>
      <c r="J407" s="160"/>
      <c r="K407" s="160"/>
      <c r="L407" s="160"/>
      <c r="M407" s="160"/>
      <c r="N407" s="160"/>
      <c r="O407" s="160"/>
      <c r="P407" s="160"/>
      <c r="Q407" s="160"/>
      <c r="R407" s="160"/>
      <c r="S407" s="160"/>
      <c r="T407" s="160"/>
      <c r="U407" s="160"/>
      <c r="V407" s="160"/>
      <c r="W407" s="160"/>
      <c r="X407" s="160"/>
      <c r="Y407" s="160"/>
      <c r="Z407" s="160"/>
      <c r="AA407" s="160"/>
      <c r="AB407" s="160"/>
      <c r="AC407" s="160"/>
      <c r="AD407" s="160"/>
      <c r="AE407" s="160"/>
      <c r="AF407" s="160"/>
      <c r="AG407" s="160"/>
      <c r="AH407" s="160"/>
      <c r="AI407" s="160"/>
      <c r="AJ407" s="160"/>
      <c r="AK407" s="160"/>
      <c r="AL407" s="160"/>
      <c r="AM407" s="160"/>
      <c r="AN407" s="160"/>
      <c r="AO407" s="160"/>
      <c r="AP407" s="160"/>
      <c r="AQ407" s="160"/>
      <c r="AR407" s="160"/>
      <c r="AS407" s="160"/>
      <c r="AT407" s="160"/>
    </row>
    <row r="408" spans="1:46" x14ac:dyDescent="0.25">
      <c r="A408" s="160"/>
      <c r="B408" s="160"/>
      <c r="C408" s="160"/>
      <c r="D408" s="160"/>
      <c r="E408" s="160"/>
      <c r="F408" s="160"/>
      <c r="G408" s="160"/>
      <c r="H408" s="160"/>
      <c r="I408" s="160"/>
      <c r="J408" s="160"/>
      <c r="K408" s="160"/>
      <c r="L408" s="160"/>
      <c r="M408" s="160"/>
      <c r="N408" s="160"/>
      <c r="O408" s="160"/>
      <c r="P408" s="160"/>
      <c r="Q408" s="160"/>
      <c r="R408" s="160"/>
      <c r="S408" s="160"/>
      <c r="T408" s="160"/>
      <c r="U408" s="160"/>
      <c r="V408" s="160"/>
      <c r="W408" s="160"/>
      <c r="X408" s="160"/>
      <c r="Y408" s="160"/>
      <c r="Z408" s="160"/>
      <c r="AA408" s="160"/>
      <c r="AB408" s="160"/>
      <c r="AC408" s="160"/>
      <c r="AD408" s="160"/>
      <c r="AE408" s="160"/>
      <c r="AF408" s="160"/>
      <c r="AG408" s="160"/>
      <c r="AH408" s="160"/>
      <c r="AI408" s="160"/>
      <c r="AJ408" s="160"/>
      <c r="AK408" s="160"/>
      <c r="AL408" s="160"/>
      <c r="AM408" s="160"/>
      <c r="AN408" s="160"/>
      <c r="AO408" s="160"/>
      <c r="AP408" s="160"/>
      <c r="AQ408" s="160"/>
      <c r="AR408" s="160"/>
      <c r="AS408" s="160"/>
      <c r="AT408" s="160"/>
    </row>
    <row r="409" spans="1:46" x14ac:dyDescent="0.25">
      <c r="A409" s="160"/>
      <c r="B409" s="160"/>
      <c r="C409" s="160"/>
      <c r="D409" s="160"/>
      <c r="E409" s="160"/>
      <c r="F409" s="160"/>
      <c r="G409" s="160"/>
      <c r="H409" s="160"/>
      <c r="I409" s="160"/>
      <c r="J409" s="160"/>
      <c r="K409" s="160"/>
      <c r="L409" s="160"/>
      <c r="M409" s="160"/>
      <c r="N409" s="160"/>
      <c r="O409" s="160"/>
      <c r="P409" s="160"/>
      <c r="Q409" s="160"/>
      <c r="R409" s="160"/>
      <c r="S409" s="160"/>
      <c r="T409" s="160"/>
      <c r="U409" s="160"/>
      <c r="V409" s="160"/>
      <c r="W409" s="160"/>
      <c r="X409" s="160"/>
      <c r="Y409" s="160"/>
      <c r="Z409" s="160"/>
      <c r="AA409" s="160"/>
      <c r="AB409" s="160"/>
      <c r="AC409" s="160"/>
      <c r="AD409" s="160"/>
      <c r="AE409" s="160"/>
      <c r="AF409" s="160"/>
      <c r="AG409" s="160"/>
      <c r="AH409" s="160"/>
      <c r="AI409" s="160"/>
      <c r="AJ409" s="160"/>
      <c r="AK409" s="160"/>
      <c r="AL409" s="160"/>
      <c r="AM409" s="160"/>
      <c r="AN409" s="160"/>
      <c r="AO409" s="160"/>
      <c r="AP409" s="160"/>
      <c r="AQ409" s="160"/>
      <c r="AR409" s="160"/>
      <c r="AS409" s="160"/>
      <c r="AT409" s="160"/>
    </row>
    <row r="410" spans="1:46" x14ac:dyDescent="0.25">
      <c r="A410" s="160"/>
      <c r="B410" s="160"/>
      <c r="C410" s="160"/>
      <c r="D410" s="160"/>
      <c r="E410" s="160"/>
      <c r="F410" s="160"/>
      <c r="G410" s="160"/>
      <c r="H410" s="160"/>
      <c r="I410" s="160"/>
      <c r="J410" s="160"/>
      <c r="K410" s="160"/>
      <c r="L410" s="160"/>
      <c r="M410" s="160"/>
      <c r="N410" s="160"/>
      <c r="O410" s="160"/>
      <c r="P410" s="160"/>
      <c r="Q410" s="160"/>
      <c r="R410" s="160"/>
      <c r="S410" s="160"/>
      <c r="T410" s="160"/>
      <c r="U410" s="160"/>
      <c r="V410" s="160"/>
      <c r="W410" s="160"/>
      <c r="X410" s="160"/>
      <c r="Y410" s="160"/>
      <c r="Z410" s="160"/>
      <c r="AA410" s="160"/>
      <c r="AB410" s="160"/>
      <c r="AC410" s="160"/>
      <c r="AD410" s="160"/>
      <c r="AE410" s="160"/>
      <c r="AF410" s="160"/>
      <c r="AG410" s="160"/>
      <c r="AH410" s="160"/>
      <c r="AI410" s="160"/>
      <c r="AJ410" s="160"/>
      <c r="AK410" s="160"/>
      <c r="AL410" s="160"/>
      <c r="AM410" s="160"/>
      <c r="AN410" s="160"/>
      <c r="AO410" s="160"/>
      <c r="AP410" s="160"/>
      <c r="AQ410" s="160"/>
      <c r="AR410" s="160"/>
      <c r="AS410" s="160"/>
      <c r="AT410" s="160"/>
    </row>
    <row r="411" spans="1:46" x14ac:dyDescent="0.25">
      <c r="A411" s="160"/>
      <c r="B411" s="160"/>
      <c r="C411" s="160"/>
      <c r="D411" s="160"/>
      <c r="E411" s="160"/>
      <c r="F411" s="160"/>
      <c r="G411" s="160"/>
      <c r="H411" s="160"/>
      <c r="I411" s="160"/>
      <c r="J411" s="160"/>
      <c r="K411" s="160"/>
      <c r="L411" s="160"/>
      <c r="M411" s="160"/>
      <c r="N411" s="160"/>
      <c r="O411" s="160"/>
      <c r="P411" s="160"/>
      <c r="Q411" s="160"/>
      <c r="R411" s="160"/>
      <c r="S411" s="160"/>
      <c r="T411" s="160"/>
      <c r="U411" s="160"/>
      <c r="V411" s="160"/>
      <c r="W411" s="160"/>
      <c r="X411" s="160"/>
      <c r="Y411" s="160"/>
      <c r="Z411" s="160"/>
      <c r="AA411" s="160"/>
      <c r="AB411" s="160"/>
      <c r="AC411" s="160"/>
      <c r="AD411" s="160"/>
      <c r="AE411" s="160"/>
      <c r="AF411" s="160"/>
      <c r="AG411" s="160"/>
      <c r="AH411" s="160"/>
      <c r="AI411" s="160"/>
      <c r="AJ411" s="160"/>
      <c r="AK411" s="160"/>
      <c r="AL411" s="160"/>
      <c r="AM411" s="160"/>
      <c r="AN411" s="160"/>
      <c r="AO411" s="160"/>
      <c r="AP411" s="160"/>
      <c r="AQ411" s="160"/>
      <c r="AR411" s="160"/>
      <c r="AS411" s="160"/>
      <c r="AT411" s="160"/>
    </row>
    <row r="412" spans="1:46" x14ac:dyDescent="0.25">
      <c r="A412" s="160"/>
      <c r="B412" s="160"/>
      <c r="C412" s="160"/>
      <c r="D412" s="160"/>
      <c r="E412" s="160"/>
      <c r="F412" s="160"/>
      <c r="G412" s="160"/>
      <c r="H412" s="160"/>
      <c r="I412" s="160"/>
      <c r="J412" s="160"/>
      <c r="K412" s="160"/>
      <c r="L412" s="160"/>
      <c r="M412" s="160"/>
      <c r="N412" s="160"/>
      <c r="O412" s="160"/>
      <c r="P412" s="160"/>
      <c r="Q412" s="160"/>
      <c r="R412" s="160"/>
      <c r="S412" s="160"/>
      <c r="T412" s="160"/>
      <c r="U412" s="160"/>
      <c r="V412" s="160"/>
      <c r="W412" s="160"/>
      <c r="X412" s="160"/>
      <c r="Y412" s="160"/>
      <c r="Z412" s="160"/>
      <c r="AA412" s="160"/>
      <c r="AB412" s="160"/>
      <c r="AC412" s="160"/>
      <c r="AD412" s="160"/>
      <c r="AE412" s="160"/>
      <c r="AF412" s="160"/>
      <c r="AG412" s="160"/>
      <c r="AH412" s="160"/>
      <c r="AI412" s="160"/>
      <c r="AJ412" s="160"/>
      <c r="AK412" s="160"/>
      <c r="AL412" s="160"/>
      <c r="AM412" s="160"/>
      <c r="AN412" s="160"/>
      <c r="AO412" s="160"/>
      <c r="AP412" s="160"/>
      <c r="AQ412" s="160"/>
      <c r="AR412" s="160"/>
      <c r="AS412" s="160"/>
      <c r="AT412" s="160"/>
    </row>
    <row r="413" spans="1:46" x14ac:dyDescent="0.25">
      <c r="A413" s="160"/>
      <c r="B413" s="160"/>
      <c r="C413" s="160"/>
      <c r="D413" s="160"/>
      <c r="E413" s="160"/>
      <c r="F413" s="160"/>
      <c r="G413" s="160"/>
      <c r="H413" s="160"/>
      <c r="I413" s="160"/>
      <c r="J413" s="160"/>
      <c r="K413" s="160"/>
      <c r="L413" s="160"/>
      <c r="M413" s="160"/>
      <c r="N413" s="160"/>
      <c r="O413" s="160"/>
      <c r="P413" s="160"/>
      <c r="Q413" s="160"/>
      <c r="R413" s="160"/>
      <c r="S413" s="160"/>
      <c r="T413" s="160"/>
      <c r="U413" s="160"/>
      <c r="V413" s="160"/>
      <c r="W413" s="160"/>
      <c r="X413" s="160"/>
      <c r="Y413" s="160"/>
      <c r="Z413" s="160"/>
      <c r="AA413" s="160"/>
      <c r="AB413" s="160"/>
      <c r="AC413" s="160"/>
      <c r="AD413" s="160"/>
      <c r="AE413" s="160"/>
      <c r="AF413" s="160"/>
      <c r="AG413" s="160"/>
      <c r="AH413" s="160"/>
      <c r="AI413" s="160"/>
      <c r="AJ413" s="160"/>
      <c r="AK413" s="160"/>
      <c r="AL413" s="160"/>
      <c r="AM413" s="160"/>
      <c r="AN413" s="160"/>
      <c r="AO413" s="160"/>
      <c r="AP413" s="160"/>
      <c r="AQ413" s="160"/>
      <c r="AR413" s="160"/>
      <c r="AS413" s="160"/>
      <c r="AT413" s="160"/>
    </row>
    <row r="414" spans="1:46" x14ac:dyDescent="0.25">
      <c r="A414" s="160"/>
      <c r="B414" s="160"/>
      <c r="C414" s="160"/>
      <c r="D414" s="160"/>
      <c r="E414" s="160"/>
      <c r="F414" s="160"/>
      <c r="G414" s="160"/>
      <c r="H414" s="160"/>
      <c r="I414" s="160"/>
      <c r="J414" s="160"/>
      <c r="K414" s="160"/>
      <c r="L414" s="160"/>
      <c r="M414" s="160"/>
      <c r="N414" s="160"/>
      <c r="O414" s="160"/>
      <c r="P414" s="160"/>
      <c r="Q414" s="160"/>
      <c r="R414" s="160"/>
      <c r="S414" s="160"/>
      <c r="T414" s="160"/>
      <c r="U414" s="160"/>
      <c r="V414" s="160"/>
      <c r="W414" s="160"/>
      <c r="X414" s="160"/>
      <c r="Y414" s="160"/>
      <c r="Z414" s="160"/>
      <c r="AA414" s="160"/>
      <c r="AB414" s="160"/>
      <c r="AC414" s="160"/>
      <c r="AD414" s="160"/>
      <c r="AE414" s="160"/>
      <c r="AF414" s="160"/>
      <c r="AG414" s="160"/>
      <c r="AH414" s="160"/>
      <c r="AI414" s="160"/>
      <c r="AJ414" s="160"/>
      <c r="AK414" s="160"/>
      <c r="AL414" s="160"/>
      <c r="AM414" s="160"/>
      <c r="AN414" s="160"/>
      <c r="AO414" s="160"/>
      <c r="AP414" s="160"/>
      <c r="AQ414" s="160"/>
      <c r="AR414" s="160"/>
      <c r="AS414" s="160"/>
      <c r="AT414" s="160"/>
    </row>
    <row r="415" spans="1:46" x14ac:dyDescent="0.25">
      <c r="A415" s="160"/>
      <c r="B415" s="160"/>
      <c r="C415" s="160"/>
      <c r="D415" s="160"/>
      <c r="E415" s="160"/>
      <c r="F415" s="160"/>
      <c r="G415" s="160"/>
      <c r="H415" s="160"/>
      <c r="I415" s="160"/>
      <c r="J415" s="160"/>
      <c r="K415" s="160"/>
      <c r="L415" s="160"/>
      <c r="M415" s="160"/>
      <c r="N415" s="160"/>
      <c r="O415" s="160"/>
      <c r="P415" s="160"/>
      <c r="Q415" s="160"/>
      <c r="R415" s="160"/>
      <c r="S415" s="160"/>
      <c r="T415" s="160"/>
      <c r="U415" s="160"/>
      <c r="V415" s="160"/>
      <c r="W415" s="160"/>
      <c r="X415" s="160"/>
      <c r="Y415" s="160"/>
      <c r="Z415" s="160"/>
      <c r="AA415" s="160"/>
      <c r="AB415" s="160"/>
      <c r="AC415" s="160"/>
      <c r="AD415" s="160"/>
      <c r="AE415" s="160"/>
      <c r="AF415" s="160"/>
      <c r="AG415" s="160"/>
      <c r="AH415" s="160"/>
      <c r="AI415" s="160"/>
      <c r="AJ415" s="160"/>
      <c r="AK415" s="160"/>
      <c r="AL415" s="160"/>
      <c r="AM415" s="160"/>
      <c r="AN415" s="160"/>
      <c r="AO415" s="160"/>
      <c r="AP415" s="160"/>
      <c r="AQ415" s="160"/>
      <c r="AR415" s="160"/>
      <c r="AS415" s="160"/>
      <c r="AT415" s="160"/>
    </row>
    <row r="416" spans="1:46" x14ac:dyDescent="0.25">
      <c r="A416" s="160"/>
      <c r="B416" s="160"/>
      <c r="C416" s="160"/>
      <c r="D416" s="160"/>
      <c r="E416" s="160"/>
      <c r="F416" s="160"/>
      <c r="G416" s="160"/>
      <c r="H416" s="160"/>
      <c r="I416" s="160"/>
      <c r="J416" s="160"/>
      <c r="K416" s="160"/>
      <c r="L416" s="160"/>
      <c r="M416" s="160"/>
      <c r="N416" s="160"/>
      <c r="O416" s="160"/>
      <c r="P416" s="160"/>
      <c r="Q416" s="160"/>
      <c r="R416" s="160"/>
      <c r="S416" s="160"/>
      <c r="T416" s="160"/>
      <c r="U416" s="160"/>
      <c r="V416" s="160"/>
      <c r="W416" s="160"/>
      <c r="X416" s="160"/>
      <c r="Y416" s="160"/>
      <c r="Z416" s="160"/>
      <c r="AA416" s="160"/>
      <c r="AB416" s="160"/>
      <c r="AC416" s="160"/>
      <c r="AD416" s="160"/>
      <c r="AE416" s="160"/>
      <c r="AF416" s="160"/>
      <c r="AG416" s="160"/>
      <c r="AH416" s="160"/>
      <c r="AI416" s="160"/>
      <c r="AJ416" s="160"/>
      <c r="AK416" s="160"/>
      <c r="AL416" s="160"/>
      <c r="AM416" s="160"/>
      <c r="AN416" s="160"/>
      <c r="AO416" s="160"/>
      <c r="AP416" s="160"/>
      <c r="AQ416" s="160"/>
      <c r="AR416" s="160"/>
      <c r="AS416" s="160"/>
      <c r="AT416" s="160"/>
    </row>
    <row r="417" spans="1:46" x14ac:dyDescent="0.25">
      <c r="A417" s="160"/>
      <c r="B417" s="160"/>
      <c r="C417" s="160"/>
      <c r="D417" s="160"/>
      <c r="E417" s="160"/>
      <c r="F417" s="160"/>
      <c r="G417" s="160"/>
      <c r="H417" s="160"/>
      <c r="I417" s="160"/>
      <c r="J417" s="160"/>
      <c r="K417" s="160"/>
      <c r="L417" s="160"/>
      <c r="M417" s="160"/>
      <c r="N417" s="160"/>
      <c r="O417" s="160"/>
      <c r="P417" s="160"/>
      <c r="Q417" s="160"/>
      <c r="R417" s="160"/>
      <c r="S417" s="160"/>
      <c r="T417" s="160"/>
      <c r="U417" s="160"/>
      <c r="V417" s="160"/>
      <c r="W417" s="160"/>
      <c r="X417" s="160"/>
      <c r="Y417" s="160"/>
      <c r="Z417" s="160"/>
      <c r="AA417" s="160"/>
      <c r="AB417" s="160"/>
      <c r="AC417" s="160"/>
      <c r="AD417" s="160"/>
      <c r="AE417" s="160"/>
      <c r="AF417" s="160"/>
      <c r="AG417" s="160"/>
      <c r="AH417" s="160"/>
      <c r="AI417" s="160"/>
      <c r="AJ417" s="160"/>
      <c r="AK417" s="160"/>
      <c r="AL417" s="160"/>
      <c r="AM417" s="160"/>
      <c r="AN417" s="160"/>
      <c r="AO417" s="160"/>
      <c r="AP417" s="160"/>
      <c r="AQ417" s="160"/>
      <c r="AR417" s="160"/>
      <c r="AS417" s="160"/>
      <c r="AT417" s="160"/>
    </row>
    <row r="418" spans="1:46" x14ac:dyDescent="0.25">
      <c r="A418" s="160"/>
      <c r="B418" s="160"/>
      <c r="C418" s="160"/>
      <c r="D418" s="160"/>
      <c r="E418" s="160"/>
      <c r="F418" s="160"/>
      <c r="G418" s="160"/>
      <c r="H418" s="160"/>
      <c r="I418" s="160"/>
      <c r="J418" s="160"/>
      <c r="K418" s="160"/>
      <c r="L418" s="160"/>
      <c r="M418" s="160"/>
      <c r="N418" s="160"/>
      <c r="O418" s="160"/>
      <c r="P418" s="160"/>
      <c r="Q418" s="160"/>
      <c r="R418" s="160"/>
      <c r="S418" s="160"/>
      <c r="T418" s="160"/>
      <c r="U418" s="160"/>
      <c r="V418" s="160"/>
      <c r="W418" s="160"/>
      <c r="X418" s="160"/>
      <c r="Y418" s="160"/>
      <c r="Z418" s="160"/>
      <c r="AA418" s="160"/>
      <c r="AB418" s="160"/>
      <c r="AC418" s="160"/>
      <c r="AD418" s="160"/>
      <c r="AE418" s="160"/>
      <c r="AF418" s="160"/>
      <c r="AG418" s="160"/>
      <c r="AH418" s="160"/>
      <c r="AI418" s="160"/>
      <c r="AJ418" s="160"/>
      <c r="AK418" s="160"/>
      <c r="AL418" s="160"/>
      <c r="AM418" s="160"/>
      <c r="AN418" s="160"/>
      <c r="AO418" s="160"/>
      <c r="AP418" s="160"/>
      <c r="AQ418" s="160"/>
      <c r="AR418" s="160"/>
      <c r="AS418" s="160"/>
      <c r="AT418" s="160"/>
    </row>
    <row r="419" spans="1:46" x14ac:dyDescent="0.25">
      <c r="A419" s="160"/>
      <c r="B419" s="160"/>
      <c r="C419" s="160"/>
      <c r="D419" s="160"/>
      <c r="E419" s="160"/>
      <c r="F419" s="160"/>
      <c r="G419" s="160"/>
      <c r="H419" s="160"/>
      <c r="I419" s="160"/>
      <c r="J419" s="160"/>
      <c r="K419" s="160"/>
      <c r="L419" s="160"/>
      <c r="M419" s="160"/>
      <c r="N419" s="160"/>
      <c r="O419" s="160"/>
      <c r="P419" s="160"/>
      <c r="Q419" s="160"/>
      <c r="R419" s="160"/>
      <c r="S419" s="160"/>
      <c r="T419" s="160"/>
      <c r="U419" s="160"/>
      <c r="V419" s="160"/>
      <c r="W419" s="160"/>
      <c r="X419" s="160"/>
      <c r="Y419" s="160"/>
      <c r="Z419" s="160"/>
      <c r="AA419" s="160"/>
      <c r="AB419" s="160"/>
      <c r="AC419" s="160"/>
      <c r="AD419" s="160"/>
      <c r="AE419" s="160"/>
      <c r="AF419" s="160"/>
      <c r="AG419" s="160"/>
      <c r="AH419" s="160"/>
      <c r="AI419" s="160"/>
      <c r="AJ419" s="160"/>
      <c r="AK419" s="160"/>
      <c r="AL419" s="160"/>
      <c r="AM419" s="160"/>
      <c r="AN419" s="160"/>
      <c r="AO419" s="160"/>
      <c r="AP419" s="160"/>
      <c r="AQ419" s="160"/>
      <c r="AR419" s="160"/>
      <c r="AS419" s="160"/>
      <c r="AT419" s="160"/>
    </row>
    <row r="420" spans="1:46" x14ac:dyDescent="0.25">
      <c r="A420" s="160"/>
      <c r="B420" s="160"/>
      <c r="C420" s="160"/>
      <c r="D420" s="160"/>
      <c r="E420" s="160"/>
      <c r="F420" s="160"/>
      <c r="G420" s="160"/>
      <c r="H420" s="160"/>
      <c r="I420" s="160"/>
      <c r="J420" s="160"/>
      <c r="K420" s="160"/>
      <c r="L420" s="160"/>
      <c r="M420" s="160"/>
      <c r="N420" s="160"/>
      <c r="O420" s="160"/>
      <c r="P420" s="160"/>
      <c r="Q420" s="160"/>
      <c r="R420" s="160"/>
      <c r="S420" s="160"/>
      <c r="T420" s="160"/>
      <c r="U420" s="160"/>
      <c r="V420" s="160"/>
      <c r="W420" s="160"/>
      <c r="X420" s="160"/>
      <c r="Y420" s="160"/>
      <c r="Z420" s="160"/>
      <c r="AA420" s="160"/>
      <c r="AB420" s="160"/>
      <c r="AC420" s="160"/>
      <c r="AD420" s="160"/>
      <c r="AE420" s="160"/>
      <c r="AF420" s="160"/>
      <c r="AG420" s="160"/>
      <c r="AH420" s="160"/>
      <c r="AI420" s="160"/>
      <c r="AJ420" s="160"/>
      <c r="AK420" s="160"/>
      <c r="AL420" s="160"/>
      <c r="AM420" s="160"/>
      <c r="AN420" s="160"/>
      <c r="AO420" s="160"/>
      <c r="AP420" s="160"/>
      <c r="AQ420" s="160"/>
      <c r="AR420" s="160"/>
      <c r="AS420" s="160"/>
      <c r="AT420" s="160"/>
    </row>
    <row r="421" spans="1:46" x14ac:dyDescent="0.25">
      <c r="A421" s="160"/>
      <c r="B421" s="160"/>
      <c r="C421" s="160"/>
      <c r="D421" s="160"/>
      <c r="E421" s="160"/>
      <c r="F421" s="160"/>
      <c r="G421" s="160"/>
      <c r="H421" s="160"/>
      <c r="I421" s="160"/>
      <c r="J421" s="160"/>
      <c r="K421" s="160"/>
      <c r="L421" s="160"/>
      <c r="M421" s="160"/>
      <c r="N421" s="160"/>
      <c r="O421" s="160"/>
      <c r="P421" s="160"/>
      <c r="Q421" s="160"/>
      <c r="R421" s="160"/>
      <c r="S421" s="160"/>
      <c r="T421" s="160"/>
      <c r="U421" s="160"/>
      <c r="V421" s="160"/>
      <c r="W421" s="160"/>
      <c r="X421" s="160"/>
      <c r="Y421" s="160"/>
      <c r="Z421" s="160"/>
      <c r="AA421" s="160"/>
      <c r="AB421" s="160"/>
      <c r="AC421" s="160"/>
      <c r="AD421" s="160"/>
      <c r="AE421" s="160"/>
      <c r="AF421" s="160"/>
      <c r="AG421" s="160"/>
      <c r="AH421" s="160"/>
      <c r="AI421" s="160"/>
      <c r="AJ421" s="160"/>
      <c r="AK421" s="160"/>
      <c r="AL421" s="160"/>
      <c r="AM421" s="160"/>
      <c r="AN421" s="160"/>
      <c r="AO421" s="160"/>
      <c r="AP421" s="160"/>
      <c r="AQ421" s="160"/>
      <c r="AR421" s="160"/>
      <c r="AS421" s="160"/>
      <c r="AT421" s="160"/>
    </row>
    <row r="422" spans="1:46" x14ac:dyDescent="0.25">
      <c r="A422" s="160"/>
      <c r="B422" s="160"/>
      <c r="C422" s="160"/>
      <c r="D422" s="160"/>
      <c r="E422" s="160"/>
      <c r="F422" s="160"/>
      <c r="G422" s="160"/>
      <c r="H422" s="160"/>
      <c r="I422" s="160"/>
      <c r="J422" s="160"/>
      <c r="K422" s="160"/>
      <c r="L422" s="160"/>
      <c r="M422" s="160"/>
      <c r="N422" s="160"/>
      <c r="O422" s="160"/>
      <c r="P422" s="160"/>
      <c r="Q422" s="160"/>
      <c r="R422" s="160"/>
      <c r="S422" s="160"/>
      <c r="T422" s="160"/>
      <c r="U422" s="160"/>
      <c r="V422" s="160"/>
      <c r="W422" s="160"/>
      <c r="X422" s="160"/>
      <c r="Y422" s="160"/>
      <c r="Z422" s="160"/>
      <c r="AA422" s="160"/>
      <c r="AB422" s="160"/>
      <c r="AC422" s="160"/>
      <c r="AD422" s="160"/>
      <c r="AE422" s="160"/>
      <c r="AF422" s="160"/>
      <c r="AG422" s="160"/>
      <c r="AH422" s="160"/>
      <c r="AI422" s="160"/>
      <c r="AJ422" s="160"/>
      <c r="AK422" s="160"/>
      <c r="AL422" s="160"/>
      <c r="AM422" s="160"/>
      <c r="AN422" s="160"/>
      <c r="AO422" s="160"/>
      <c r="AP422" s="160"/>
      <c r="AQ422" s="160"/>
      <c r="AR422" s="160"/>
      <c r="AS422" s="160"/>
      <c r="AT422" s="160"/>
    </row>
    <row r="423" spans="1:46" x14ac:dyDescent="0.25">
      <c r="A423" s="160"/>
      <c r="B423" s="160"/>
      <c r="C423" s="160"/>
      <c r="D423" s="160"/>
      <c r="E423" s="160"/>
      <c r="F423" s="160"/>
      <c r="G423" s="160"/>
      <c r="H423" s="160"/>
      <c r="I423" s="160"/>
      <c r="J423" s="160"/>
      <c r="K423" s="160"/>
      <c r="L423" s="160"/>
      <c r="M423" s="160"/>
      <c r="N423" s="160"/>
      <c r="O423" s="160"/>
      <c r="P423" s="160"/>
      <c r="Q423" s="160"/>
      <c r="R423" s="160"/>
      <c r="S423" s="160"/>
      <c r="T423" s="160"/>
      <c r="U423" s="160"/>
      <c r="V423" s="160"/>
      <c r="W423" s="160"/>
      <c r="X423" s="160"/>
      <c r="Y423" s="160"/>
      <c r="Z423" s="160"/>
      <c r="AA423" s="160"/>
      <c r="AB423" s="160"/>
      <c r="AC423" s="160"/>
      <c r="AD423" s="160"/>
      <c r="AE423" s="160"/>
      <c r="AF423" s="160"/>
      <c r="AG423" s="160"/>
      <c r="AH423" s="160"/>
      <c r="AI423" s="160"/>
      <c r="AJ423" s="160"/>
      <c r="AK423" s="160"/>
      <c r="AL423" s="160"/>
      <c r="AM423" s="160"/>
      <c r="AN423" s="160"/>
      <c r="AO423" s="160"/>
      <c r="AP423" s="160"/>
      <c r="AQ423" s="160"/>
      <c r="AR423" s="160"/>
      <c r="AS423" s="160"/>
      <c r="AT423" s="160"/>
    </row>
    <row r="424" spans="1:46" x14ac:dyDescent="0.25">
      <c r="A424" s="160"/>
      <c r="B424" s="160"/>
      <c r="C424" s="160"/>
      <c r="D424" s="160"/>
      <c r="E424" s="160"/>
      <c r="F424" s="160"/>
      <c r="G424" s="160"/>
      <c r="H424" s="160"/>
      <c r="I424" s="160"/>
      <c r="J424" s="160"/>
      <c r="K424" s="160"/>
      <c r="L424" s="160"/>
      <c r="M424" s="160"/>
      <c r="N424" s="160"/>
      <c r="O424" s="160"/>
      <c r="P424" s="160"/>
      <c r="Q424" s="160"/>
      <c r="R424" s="160"/>
      <c r="S424" s="160"/>
      <c r="T424" s="160"/>
      <c r="U424" s="160"/>
      <c r="V424" s="160"/>
      <c r="W424" s="160"/>
      <c r="X424" s="160"/>
      <c r="Y424" s="160"/>
      <c r="Z424" s="160"/>
      <c r="AA424" s="160"/>
      <c r="AB424" s="160"/>
      <c r="AC424" s="160"/>
      <c r="AD424" s="160"/>
      <c r="AE424" s="160"/>
      <c r="AF424" s="160"/>
      <c r="AG424" s="160"/>
      <c r="AH424" s="160"/>
      <c r="AI424" s="160"/>
      <c r="AJ424" s="160"/>
      <c r="AK424" s="160"/>
      <c r="AL424" s="160"/>
      <c r="AM424" s="160"/>
      <c r="AN424" s="160"/>
      <c r="AO424" s="160"/>
      <c r="AP424" s="160"/>
      <c r="AQ424" s="160"/>
      <c r="AR424" s="160"/>
      <c r="AS424" s="160"/>
      <c r="AT424" s="160"/>
    </row>
    <row r="425" spans="1:46" x14ac:dyDescent="0.25">
      <c r="A425" s="160"/>
      <c r="B425" s="160"/>
      <c r="C425" s="160"/>
      <c r="D425" s="160"/>
      <c r="E425" s="160"/>
      <c r="F425" s="160"/>
      <c r="G425" s="160"/>
      <c r="H425" s="160"/>
      <c r="I425" s="160"/>
      <c r="J425" s="160"/>
      <c r="K425" s="160"/>
      <c r="L425" s="160"/>
      <c r="M425" s="160"/>
      <c r="N425" s="160"/>
      <c r="O425" s="160"/>
      <c r="P425" s="160"/>
      <c r="Q425" s="160"/>
      <c r="R425" s="160"/>
      <c r="S425" s="160"/>
      <c r="T425" s="160"/>
      <c r="U425" s="160"/>
      <c r="V425" s="160"/>
      <c r="W425" s="160"/>
      <c r="X425" s="160"/>
      <c r="Y425" s="160"/>
      <c r="Z425" s="160"/>
      <c r="AA425" s="160"/>
      <c r="AB425" s="160"/>
      <c r="AC425" s="160"/>
      <c r="AD425" s="160"/>
      <c r="AE425" s="160"/>
      <c r="AF425" s="160"/>
      <c r="AG425" s="160"/>
      <c r="AH425" s="160"/>
      <c r="AI425" s="160"/>
      <c r="AJ425" s="160"/>
      <c r="AK425" s="160"/>
      <c r="AL425" s="160"/>
      <c r="AM425" s="160"/>
      <c r="AN425" s="160"/>
      <c r="AO425" s="160"/>
      <c r="AP425" s="160"/>
      <c r="AQ425" s="160"/>
      <c r="AR425" s="160"/>
      <c r="AS425" s="160"/>
      <c r="AT425" s="160"/>
    </row>
    <row r="426" spans="1:46" x14ac:dyDescent="0.25">
      <c r="A426" s="160"/>
      <c r="B426" s="160"/>
      <c r="C426" s="160"/>
      <c r="D426" s="160"/>
      <c r="E426" s="160"/>
      <c r="F426" s="160"/>
      <c r="G426" s="160"/>
      <c r="H426" s="160"/>
      <c r="I426" s="160"/>
      <c r="J426" s="160"/>
      <c r="K426" s="160"/>
      <c r="L426" s="160"/>
      <c r="M426" s="160"/>
      <c r="N426" s="160"/>
      <c r="O426" s="160"/>
      <c r="P426" s="160"/>
      <c r="Q426" s="160"/>
      <c r="R426" s="160"/>
      <c r="S426" s="160"/>
      <c r="T426" s="160"/>
      <c r="U426" s="160"/>
      <c r="V426" s="160"/>
      <c r="W426" s="160"/>
      <c r="X426" s="160"/>
      <c r="Y426" s="160"/>
      <c r="Z426" s="160"/>
      <c r="AA426" s="160"/>
      <c r="AB426" s="160"/>
      <c r="AC426" s="160"/>
      <c r="AD426" s="160"/>
      <c r="AE426" s="160"/>
      <c r="AF426" s="160"/>
      <c r="AG426" s="160"/>
      <c r="AH426" s="160"/>
      <c r="AI426" s="160"/>
      <c r="AJ426" s="160"/>
      <c r="AK426" s="160"/>
      <c r="AL426" s="160"/>
      <c r="AM426" s="160"/>
      <c r="AN426" s="160"/>
      <c r="AO426" s="160"/>
      <c r="AP426" s="160"/>
      <c r="AQ426" s="160"/>
      <c r="AR426" s="160"/>
      <c r="AS426" s="160"/>
      <c r="AT426" s="160"/>
    </row>
    <row r="427" spans="1:46" x14ac:dyDescent="0.25">
      <c r="A427" s="160"/>
      <c r="B427" s="160"/>
      <c r="C427" s="160"/>
      <c r="D427" s="160"/>
      <c r="E427" s="160"/>
      <c r="F427" s="160"/>
      <c r="G427" s="160"/>
      <c r="H427" s="160"/>
      <c r="I427" s="160"/>
      <c r="J427" s="160"/>
      <c r="K427" s="160"/>
      <c r="L427" s="160"/>
      <c r="M427" s="160"/>
      <c r="N427" s="160"/>
      <c r="O427" s="160"/>
      <c r="P427" s="160"/>
      <c r="Q427" s="160"/>
      <c r="R427" s="160"/>
      <c r="S427" s="160"/>
      <c r="T427" s="160"/>
      <c r="U427" s="160"/>
      <c r="V427" s="160"/>
      <c r="W427" s="160"/>
      <c r="X427" s="160"/>
      <c r="Y427" s="160"/>
      <c r="Z427" s="160"/>
      <c r="AA427" s="160"/>
      <c r="AB427" s="160"/>
      <c r="AC427" s="160"/>
      <c r="AD427" s="160"/>
      <c r="AE427" s="160"/>
      <c r="AF427" s="160"/>
      <c r="AG427" s="160"/>
      <c r="AH427" s="160"/>
      <c r="AI427" s="160"/>
      <c r="AJ427" s="160"/>
      <c r="AK427" s="160"/>
      <c r="AL427" s="160"/>
      <c r="AM427" s="160"/>
      <c r="AN427" s="160"/>
      <c r="AO427" s="160"/>
      <c r="AP427" s="160"/>
      <c r="AQ427" s="160"/>
      <c r="AR427" s="160"/>
      <c r="AS427" s="160"/>
      <c r="AT427" s="160"/>
    </row>
    <row r="428" spans="1:46" x14ac:dyDescent="0.25">
      <c r="A428" s="160"/>
      <c r="B428" s="160"/>
      <c r="C428" s="160"/>
      <c r="D428" s="160"/>
      <c r="E428" s="160"/>
      <c r="F428" s="160"/>
      <c r="G428" s="160"/>
      <c r="H428" s="160"/>
      <c r="I428" s="160"/>
      <c r="J428" s="160"/>
      <c r="K428" s="160"/>
      <c r="L428" s="160"/>
      <c r="M428" s="160"/>
      <c r="N428" s="16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60"/>
      <c r="AD428" s="160"/>
      <c r="AE428" s="160"/>
      <c r="AF428" s="160"/>
      <c r="AG428" s="160"/>
      <c r="AH428" s="160"/>
      <c r="AI428" s="160"/>
      <c r="AJ428" s="160"/>
      <c r="AK428" s="160"/>
      <c r="AL428" s="160"/>
      <c r="AM428" s="160"/>
      <c r="AN428" s="160"/>
      <c r="AO428" s="160"/>
      <c r="AP428" s="160"/>
      <c r="AQ428" s="160"/>
      <c r="AR428" s="160"/>
      <c r="AS428" s="160"/>
      <c r="AT428" s="160"/>
    </row>
    <row r="429" spans="1:46" x14ac:dyDescent="0.25">
      <c r="A429" s="160"/>
      <c r="B429" s="160"/>
      <c r="C429" s="160"/>
      <c r="D429" s="160"/>
      <c r="E429" s="160"/>
      <c r="F429" s="160"/>
      <c r="G429" s="160"/>
      <c r="H429" s="160"/>
      <c r="I429" s="160"/>
      <c r="J429" s="160"/>
      <c r="K429" s="160"/>
      <c r="L429" s="160"/>
      <c r="M429" s="160"/>
      <c r="N429" s="160"/>
      <c r="O429" s="160"/>
      <c r="P429" s="160"/>
      <c r="Q429" s="160"/>
      <c r="R429" s="160"/>
      <c r="S429" s="160"/>
      <c r="T429" s="160"/>
      <c r="U429" s="160"/>
      <c r="V429" s="160"/>
      <c r="W429" s="160"/>
      <c r="X429" s="160"/>
      <c r="Y429" s="160"/>
      <c r="Z429" s="160"/>
      <c r="AA429" s="160"/>
      <c r="AB429" s="160"/>
      <c r="AC429" s="160"/>
      <c r="AD429" s="160"/>
      <c r="AE429" s="160"/>
      <c r="AF429" s="160"/>
      <c r="AG429" s="160"/>
      <c r="AH429" s="160"/>
      <c r="AI429" s="160"/>
      <c r="AJ429" s="160"/>
      <c r="AK429" s="160"/>
      <c r="AL429" s="160"/>
      <c r="AM429" s="160"/>
      <c r="AN429" s="160"/>
      <c r="AO429" s="160"/>
      <c r="AP429" s="160"/>
      <c r="AQ429" s="160"/>
      <c r="AR429" s="160"/>
      <c r="AS429" s="160"/>
      <c r="AT429" s="160"/>
    </row>
    <row r="430" spans="1:46" x14ac:dyDescent="0.25">
      <c r="A430" s="160"/>
      <c r="B430" s="160"/>
      <c r="C430" s="160"/>
      <c r="D430" s="160"/>
      <c r="E430" s="160"/>
      <c r="F430" s="160"/>
      <c r="G430" s="160"/>
      <c r="H430" s="160"/>
      <c r="I430" s="160"/>
      <c r="J430" s="160"/>
      <c r="K430" s="160"/>
      <c r="L430" s="160"/>
      <c r="M430" s="160"/>
      <c r="N430" s="160"/>
      <c r="O430" s="160"/>
      <c r="P430" s="160"/>
      <c r="Q430" s="160"/>
      <c r="R430" s="160"/>
      <c r="S430" s="160"/>
      <c r="T430" s="160"/>
      <c r="U430" s="160"/>
      <c r="V430" s="160"/>
      <c r="W430" s="160"/>
      <c r="X430" s="160"/>
      <c r="Y430" s="160"/>
      <c r="Z430" s="160"/>
      <c r="AA430" s="160"/>
      <c r="AB430" s="160"/>
      <c r="AC430" s="160"/>
      <c r="AD430" s="160"/>
      <c r="AE430" s="160"/>
      <c r="AF430" s="160"/>
      <c r="AG430" s="160"/>
      <c r="AH430" s="160"/>
      <c r="AI430" s="160"/>
      <c r="AJ430" s="160"/>
      <c r="AK430" s="160"/>
      <c r="AL430" s="160"/>
      <c r="AM430" s="160"/>
      <c r="AN430" s="160"/>
      <c r="AO430" s="160"/>
      <c r="AP430" s="160"/>
      <c r="AQ430" s="160"/>
      <c r="AR430" s="160"/>
      <c r="AS430" s="160"/>
      <c r="AT430" s="160"/>
    </row>
    <row r="431" spans="1:46" x14ac:dyDescent="0.25">
      <c r="A431" s="160"/>
      <c r="B431" s="160"/>
      <c r="C431" s="160"/>
      <c r="D431" s="160"/>
      <c r="E431" s="160"/>
      <c r="F431" s="160"/>
      <c r="G431" s="160"/>
      <c r="H431" s="160"/>
      <c r="I431" s="160"/>
      <c r="J431" s="160"/>
      <c r="K431" s="160"/>
      <c r="L431" s="160"/>
      <c r="M431" s="160"/>
      <c r="N431" s="160"/>
      <c r="O431" s="160"/>
      <c r="P431" s="160"/>
      <c r="Q431" s="160"/>
      <c r="R431" s="160"/>
      <c r="S431" s="160"/>
      <c r="T431" s="160"/>
      <c r="U431" s="160"/>
      <c r="V431" s="160"/>
      <c r="W431" s="160"/>
      <c r="X431" s="160"/>
      <c r="Y431" s="160"/>
      <c r="Z431" s="160"/>
      <c r="AA431" s="160"/>
      <c r="AB431" s="160"/>
      <c r="AC431" s="160"/>
      <c r="AD431" s="160"/>
      <c r="AE431" s="160"/>
      <c r="AF431" s="160"/>
      <c r="AG431" s="160"/>
      <c r="AH431" s="160"/>
      <c r="AI431" s="160"/>
      <c r="AJ431" s="160"/>
      <c r="AK431" s="160"/>
      <c r="AL431" s="160"/>
      <c r="AM431" s="160"/>
      <c r="AN431" s="160"/>
      <c r="AO431" s="160"/>
      <c r="AP431" s="160"/>
      <c r="AQ431" s="160"/>
      <c r="AR431" s="160"/>
      <c r="AS431" s="160"/>
      <c r="AT431" s="160"/>
    </row>
    <row r="432" spans="1:46" x14ac:dyDescent="0.25">
      <c r="A432" s="160"/>
      <c r="B432" s="160"/>
      <c r="C432" s="160"/>
      <c r="D432" s="160"/>
      <c r="E432" s="160"/>
      <c r="F432" s="160"/>
      <c r="G432" s="160"/>
      <c r="H432" s="160"/>
      <c r="I432" s="160"/>
      <c r="J432" s="160"/>
      <c r="K432" s="160"/>
      <c r="L432" s="160"/>
      <c r="M432" s="160"/>
      <c r="N432" s="160"/>
      <c r="O432" s="160"/>
      <c r="P432" s="160"/>
      <c r="Q432" s="160"/>
      <c r="R432" s="160"/>
      <c r="S432" s="160"/>
      <c r="T432" s="160"/>
      <c r="U432" s="160"/>
      <c r="V432" s="160"/>
      <c r="W432" s="160"/>
      <c r="X432" s="160"/>
      <c r="Y432" s="160"/>
      <c r="Z432" s="160"/>
      <c r="AA432" s="160"/>
      <c r="AB432" s="160"/>
      <c r="AC432" s="160"/>
      <c r="AD432" s="160"/>
      <c r="AE432" s="160"/>
      <c r="AF432" s="160"/>
      <c r="AG432" s="160"/>
      <c r="AH432" s="160"/>
      <c r="AI432" s="160"/>
      <c r="AJ432" s="160"/>
      <c r="AK432" s="160"/>
      <c r="AL432" s="160"/>
      <c r="AM432" s="160"/>
      <c r="AN432" s="160"/>
      <c r="AO432" s="160"/>
      <c r="AP432" s="160"/>
      <c r="AQ432" s="160"/>
      <c r="AR432" s="160"/>
      <c r="AS432" s="160"/>
      <c r="AT432" s="160"/>
    </row>
    <row r="433" spans="1:46" x14ac:dyDescent="0.25">
      <c r="A433" s="160"/>
      <c r="B433" s="160"/>
      <c r="C433" s="160"/>
      <c r="D433" s="160"/>
      <c r="E433" s="160"/>
      <c r="F433" s="160"/>
      <c r="G433" s="160"/>
      <c r="H433" s="160"/>
      <c r="I433" s="160"/>
      <c r="J433" s="160"/>
      <c r="K433" s="160"/>
      <c r="L433" s="160"/>
      <c r="M433" s="160"/>
      <c r="N433" s="160"/>
      <c r="O433" s="160"/>
      <c r="P433" s="160"/>
      <c r="Q433" s="160"/>
      <c r="R433" s="160"/>
      <c r="S433" s="160"/>
      <c r="T433" s="160"/>
      <c r="U433" s="160"/>
      <c r="V433" s="160"/>
      <c r="W433" s="160"/>
      <c r="X433" s="160"/>
      <c r="Y433" s="160"/>
      <c r="Z433" s="160"/>
      <c r="AA433" s="160"/>
      <c r="AB433" s="160"/>
      <c r="AC433" s="160"/>
      <c r="AD433" s="160"/>
      <c r="AE433" s="160"/>
      <c r="AF433" s="160"/>
      <c r="AG433" s="160"/>
      <c r="AH433" s="160"/>
      <c r="AI433" s="160"/>
      <c r="AJ433" s="160"/>
      <c r="AK433" s="160"/>
      <c r="AL433" s="160"/>
      <c r="AM433" s="160"/>
      <c r="AN433" s="160"/>
      <c r="AO433" s="160"/>
      <c r="AP433" s="160"/>
      <c r="AQ433" s="160"/>
      <c r="AR433" s="160"/>
      <c r="AS433" s="160"/>
      <c r="AT433" s="160"/>
    </row>
    <row r="434" spans="1:46" x14ac:dyDescent="0.25">
      <c r="A434" s="160"/>
      <c r="B434" s="160"/>
      <c r="C434" s="160"/>
      <c r="D434" s="160"/>
      <c r="E434" s="160"/>
      <c r="F434" s="160"/>
      <c r="G434" s="160"/>
      <c r="H434" s="160"/>
      <c r="I434" s="160"/>
      <c r="J434" s="160"/>
      <c r="K434" s="160"/>
      <c r="L434" s="160"/>
      <c r="M434" s="160"/>
      <c r="N434" s="160"/>
      <c r="O434" s="160"/>
      <c r="P434" s="160"/>
      <c r="Q434" s="160"/>
      <c r="R434" s="160"/>
      <c r="S434" s="160"/>
      <c r="T434" s="160"/>
      <c r="U434" s="160"/>
      <c r="V434" s="160"/>
      <c r="W434" s="160"/>
      <c r="X434" s="160"/>
      <c r="Y434" s="160"/>
      <c r="Z434" s="160"/>
      <c r="AA434" s="160"/>
      <c r="AB434" s="160"/>
      <c r="AC434" s="160"/>
      <c r="AD434" s="160"/>
      <c r="AE434" s="160"/>
      <c r="AF434" s="160"/>
      <c r="AG434" s="160"/>
      <c r="AH434" s="160"/>
      <c r="AI434" s="160"/>
      <c r="AJ434" s="160"/>
      <c r="AK434" s="160"/>
      <c r="AL434" s="160"/>
      <c r="AM434" s="160"/>
      <c r="AN434" s="160"/>
      <c r="AO434" s="160"/>
      <c r="AP434" s="160"/>
      <c r="AQ434" s="160"/>
      <c r="AR434" s="160"/>
      <c r="AS434" s="160"/>
      <c r="AT434" s="160"/>
    </row>
    <row r="435" spans="1:46" x14ac:dyDescent="0.25">
      <c r="A435" s="160"/>
      <c r="B435" s="160"/>
      <c r="C435" s="160"/>
      <c r="D435" s="160"/>
      <c r="E435" s="160"/>
      <c r="F435" s="160"/>
      <c r="G435" s="160"/>
      <c r="H435" s="160"/>
      <c r="I435" s="160"/>
      <c r="J435" s="160"/>
      <c r="K435" s="160"/>
      <c r="L435" s="160"/>
      <c r="M435" s="160"/>
      <c r="N435" s="160"/>
      <c r="O435" s="160"/>
      <c r="P435" s="160"/>
      <c r="Q435" s="160"/>
      <c r="R435" s="160"/>
      <c r="S435" s="160"/>
      <c r="T435" s="160"/>
      <c r="U435" s="160"/>
      <c r="V435" s="160"/>
      <c r="W435" s="160"/>
      <c r="X435" s="160"/>
      <c r="Y435" s="160"/>
      <c r="Z435" s="160"/>
      <c r="AA435" s="160"/>
      <c r="AB435" s="160"/>
      <c r="AC435" s="160"/>
      <c r="AD435" s="160"/>
      <c r="AE435" s="160"/>
      <c r="AF435" s="160"/>
      <c r="AG435" s="160"/>
      <c r="AH435" s="160"/>
      <c r="AI435" s="160"/>
      <c r="AJ435" s="160"/>
      <c r="AK435" s="160"/>
      <c r="AL435" s="160"/>
      <c r="AM435" s="160"/>
      <c r="AN435" s="160"/>
      <c r="AO435" s="160"/>
      <c r="AP435" s="160"/>
      <c r="AQ435" s="160"/>
      <c r="AR435" s="160"/>
      <c r="AS435" s="160"/>
      <c r="AT435" s="160"/>
    </row>
    <row r="436" spans="1:46" x14ac:dyDescent="0.25">
      <c r="A436" s="160"/>
      <c r="B436" s="160"/>
      <c r="C436" s="160"/>
      <c r="D436" s="160"/>
      <c r="E436" s="160"/>
      <c r="F436" s="160"/>
      <c r="G436" s="160"/>
      <c r="H436" s="160"/>
      <c r="I436" s="160"/>
      <c r="J436" s="160"/>
      <c r="K436" s="160"/>
      <c r="L436" s="160"/>
      <c r="M436" s="160"/>
      <c r="N436" s="160"/>
      <c r="O436" s="160"/>
      <c r="P436" s="160"/>
      <c r="Q436" s="160"/>
      <c r="R436" s="160"/>
      <c r="S436" s="160"/>
      <c r="T436" s="160"/>
      <c r="U436" s="160"/>
      <c r="V436" s="160"/>
      <c r="W436" s="160"/>
      <c r="X436" s="160"/>
      <c r="Y436" s="160"/>
      <c r="Z436" s="160"/>
      <c r="AA436" s="160"/>
      <c r="AB436" s="160"/>
      <c r="AC436" s="160"/>
      <c r="AD436" s="160"/>
      <c r="AE436" s="160"/>
      <c r="AF436" s="160"/>
      <c r="AG436" s="160"/>
      <c r="AH436" s="160"/>
      <c r="AI436" s="160"/>
      <c r="AJ436" s="160"/>
      <c r="AK436" s="160"/>
      <c r="AL436" s="160"/>
      <c r="AM436" s="160"/>
      <c r="AN436" s="160"/>
      <c r="AO436" s="160"/>
      <c r="AP436" s="160"/>
      <c r="AQ436" s="160"/>
      <c r="AR436" s="160"/>
      <c r="AS436" s="160"/>
      <c r="AT436" s="160"/>
    </row>
    <row r="437" spans="1:46" x14ac:dyDescent="0.25">
      <c r="A437" s="160"/>
      <c r="B437" s="160"/>
      <c r="C437" s="160"/>
      <c r="D437" s="160"/>
      <c r="E437" s="160"/>
      <c r="F437" s="160"/>
      <c r="G437" s="160"/>
      <c r="H437" s="160"/>
      <c r="I437" s="160"/>
      <c r="J437" s="160"/>
      <c r="K437" s="160"/>
      <c r="L437" s="160"/>
      <c r="M437" s="160"/>
      <c r="N437" s="160"/>
      <c r="O437" s="160"/>
      <c r="P437" s="160"/>
      <c r="Q437" s="160"/>
      <c r="R437" s="160"/>
      <c r="S437" s="160"/>
      <c r="T437" s="160"/>
      <c r="U437" s="160"/>
      <c r="V437" s="160"/>
      <c r="W437" s="160"/>
      <c r="X437" s="160"/>
      <c r="Y437" s="160"/>
      <c r="Z437" s="160"/>
      <c r="AA437" s="160"/>
      <c r="AB437" s="160"/>
      <c r="AC437" s="160"/>
      <c r="AD437" s="160"/>
      <c r="AE437" s="160"/>
      <c r="AF437" s="160"/>
      <c r="AG437" s="160"/>
      <c r="AH437" s="160"/>
      <c r="AI437" s="160"/>
      <c r="AJ437" s="160"/>
      <c r="AK437" s="160"/>
      <c r="AL437" s="160"/>
      <c r="AM437" s="160"/>
      <c r="AN437" s="160"/>
      <c r="AO437" s="160"/>
      <c r="AP437" s="160"/>
      <c r="AQ437" s="160"/>
      <c r="AR437" s="160"/>
      <c r="AS437" s="160"/>
      <c r="AT437" s="160"/>
    </row>
    <row r="438" spans="1:46" x14ac:dyDescent="0.25">
      <c r="A438" s="160"/>
      <c r="B438" s="160"/>
      <c r="C438" s="160"/>
      <c r="D438" s="160"/>
      <c r="E438" s="160"/>
      <c r="F438" s="160"/>
      <c r="G438" s="160"/>
      <c r="H438" s="160"/>
      <c r="I438" s="160"/>
      <c r="J438" s="160"/>
      <c r="K438" s="160"/>
      <c r="L438" s="160"/>
      <c r="M438" s="160"/>
      <c r="N438" s="160"/>
      <c r="O438" s="160"/>
      <c r="P438" s="160"/>
      <c r="Q438" s="160"/>
      <c r="R438" s="160"/>
      <c r="S438" s="160"/>
      <c r="T438" s="160"/>
      <c r="U438" s="160"/>
      <c r="V438" s="160"/>
      <c r="W438" s="160"/>
      <c r="X438" s="160"/>
      <c r="Y438" s="160"/>
      <c r="Z438" s="160"/>
      <c r="AA438" s="160"/>
      <c r="AB438" s="160"/>
      <c r="AC438" s="160"/>
      <c r="AD438" s="160"/>
      <c r="AE438" s="160"/>
      <c r="AF438" s="160"/>
      <c r="AG438" s="160"/>
      <c r="AH438" s="160"/>
      <c r="AI438" s="160"/>
      <c r="AJ438" s="160"/>
      <c r="AK438" s="160"/>
      <c r="AL438" s="160"/>
      <c r="AM438" s="160"/>
      <c r="AN438" s="160"/>
      <c r="AO438" s="160"/>
      <c r="AP438" s="160"/>
      <c r="AQ438" s="160"/>
      <c r="AR438" s="160"/>
      <c r="AS438" s="160"/>
      <c r="AT438" s="160"/>
    </row>
    <row r="439" spans="1:46" x14ac:dyDescent="0.25">
      <c r="A439" s="160"/>
      <c r="B439" s="160"/>
      <c r="C439" s="160"/>
      <c r="D439" s="160"/>
      <c r="E439" s="160"/>
      <c r="F439" s="160"/>
      <c r="G439" s="160"/>
      <c r="H439" s="160"/>
      <c r="I439" s="160"/>
      <c r="J439" s="160"/>
      <c r="K439" s="160"/>
      <c r="L439" s="160"/>
      <c r="M439" s="160"/>
      <c r="N439" s="160"/>
      <c r="O439" s="160"/>
      <c r="P439" s="160"/>
      <c r="Q439" s="160"/>
      <c r="R439" s="160"/>
      <c r="S439" s="160"/>
      <c r="T439" s="160"/>
      <c r="U439" s="160"/>
      <c r="V439" s="160"/>
      <c r="W439" s="160"/>
      <c r="X439" s="160"/>
      <c r="Y439" s="160"/>
      <c r="Z439" s="160"/>
      <c r="AA439" s="160"/>
      <c r="AB439" s="160"/>
      <c r="AC439" s="160"/>
      <c r="AD439" s="160"/>
      <c r="AE439" s="160"/>
      <c r="AF439" s="160"/>
      <c r="AG439" s="160"/>
      <c r="AH439" s="160"/>
      <c r="AI439" s="160"/>
      <c r="AJ439" s="160"/>
      <c r="AK439" s="160"/>
      <c r="AL439" s="160"/>
      <c r="AM439" s="160"/>
      <c r="AN439" s="160"/>
      <c r="AO439" s="160"/>
      <c r="AP439" s="160"/>
      <c r="AQ439" s="160"/>
      <c r="AR439" s="160"/>
      <c r="AS439" s="160"/>
      <c r="AT439" s="160"/>
    </row>
    <row r="440" spans="1:46" x14ac:dyDescent="0.25">
      <c r="A440" s="160"/>
      <c r="B440" s="160"/>
      <c r="C440" s="160"/>
      <c r="D440" s="160"/>
      <c r="E440" s="160"/>
      <c r="F440" s="160"/>
      <c r="G440" s="160"/>
      <c r="H440" s="160"/>
      <c r="I440" s="160"/>
      <c r="J440" s="160"/>
      <c r="K440" s="160"/>
      <c r="L440" s="160"/>
      <c r="M440" s="160"/>
      <c r="N440" s="160"/>
      <c r="O440" s="160"/>
      <c r="P440" s="160"/>
      <c r="Q440" s="160"/>
      <c r="R440" s="160"/>
      <c r="S440" s="160"/>
      <c r="T440" s="160"/>
      <c r="U440" s="160"/>
      <c r="V440" s="160"/>
      <c r="W440" s="160"/>
      <c r="X440" s="160"/>
      <c r="Y440" s="160"/>
      <c r="Z440" s="160"/>
      <c r="AA440" s="160"/>
      <c r="AB440" s="160"/>
      <c r="AC440" s="160"/>
      <c r="AD440" s="160"/>
      <c r="AE440" s="160"/>
      <c r="AF440" s="160"/>
      <c r="AG440" s="160"/>
      <c r="AH440" s="160"/>
      <c r="AI440" s="160"/>
      <c r="AJ440" s="160"/>
      <c r="AK440" s="160"/>
      <c r="AL440" s="160"/>
      <c r="AM440" s="160"/>
      <c r="AN440" s="160"/>
      <c r="AO440" s="160"/>
      <c r="AP440" s="160"/>
      <c r="AQ440" s="160"/>
      <c r="AR440" s="160"/>
      <c r="AS440" s="160"/>
      <c r="AT440" s="160"/>
    </row>
    <row r="441" spans="1:46" x14ac:dyDescent="0.25">
      <c r="A441" s="160"/>
      <c r="B441" s="160"/>
      <c r="C441" s="160"/>
      <c r="D441" s="160"/>
      <c r="E441" s="160"/>
      <c r="F441" s="160"/>
      <c r="G441" s="160"/>
      <c r="H441" s="160"/>
      <c r="I441" s="160"/>
      <c r="J441" s="160"/>
      <c r="K441" s="160"/>
      <c r="L441" s="160"/>
      <c r="M441" s="160"/>
      <c r="N441" s="160"/>
      <c r="O441" s="160"/>
      <c r="P441" s="160"/>
      <c r="Q441" s="160"/>
      <c r="R441" s="160"/>
      <c r="S441" s="160"/>
      <c r="T441" s="160"/>
      <c r="U441" s="160"/>
      <c r="V441" s="160"/>
      <c r="W441" s="160"/>
      <c r="X441" s="160"/>
      <c r="Y441" s="160"/>
      <c r="Z441" s="160"/>
      <c r="AA441" s="160"/>
      <c r="AB441" s="160"/>
      <c r="AC441" s="160"/>
      <c r="AD441" s="160"/>
      <c r="AE441" s="160"/>
      <c r="AF441" s="160"/>
      <c r="AG441" s="160"/>
      <c r="AH441" s="160"/>
      <c r="AI441" s="160"/>
      <c r="AJ441" s="160"/>
      <c r="AK441" s="160"/>
      <c r="AL441" s="160"/>
      <c r="AM441" s="160"/>
      <c r="AN441" s="160"/>
      <c r="AO441" s="160"/>
      <c r="AP441" s="160"/>
      <c r="AQ441" s="160"/>
      <c r="AR441" s="160"/>
      <c r="AS441" s="160"/>
      <c r="AT441" s="160"/>
    </row>
    <row r="442" spans="1:46" x14ac:dyDescent="0.25">
      <c r="A442" s="160"/>
      <c r="B442" s="160"/>
      <c r="C442" s="160"/>
      <c r="D442" s="160"/>
      <c r="E442" s="160"/>
      <c r="F442" s="160"/>
      <c r="G442" s="160"/>
      <c r="H442" s="160"/>
      <c r="I442" s="160"/>
      <c r="J442" s="160"/>
      <c r="K442" s="160"/>
      <c r="L442" s="160"/>
      <c r="M442" s="160"/>
      <c r="N442" s="160"/>
      <c r="O442" s="160"/>
      <c r="P442" s="160"/>
      <c r="Q442" s="160"/>
      <c r="R442" s="160"/>
      <c r="S442" s="160"/>
      <c r="T442" s="160"/>
      <c r="U442" s="160"/>
      <c r="V442" s="160"/>
      <c r="W442" s="160"/>
      <c r="X442" s="160"/>
      <c r="Y442" s="160"/>
      <c r="Z442" s="160"/>
      <c r="AA442" s="160"/>
      <c r="AB442" s="160"/>
      <c r="AC442" s="160"/>
      <c r="AD442" s="160"/>
      <c r="AE442" s="160"/>
      <c r="AF442" s="160"/>
      <c r="AG442" s="160"/>
      <c r="AH442" s="160"/>
      <c r="AI442" s="160"/>
      <c r="AJ442" s="160"/>
      <c r="AK442" s="160"/>
      <c r="AL442" s="160"/>
      <c r="AM442" s="160"/>
      <c r="AN442" s="160"/>
      <c r="AO442" s="160"/>
      <c r="AP442" s="160"/>
      <c r="AQ442" s="160"/>
      <c r="AR442" s="160"/>
      <c r="AS442" s="160"/>
      <c r="AT442" s="160"/>
    </row>
    <row r="443" spans="1:46" x14ac:dyDescent="0.25">
      <c r="A443" s="160"/>
      <c r="B443" s="160"/>
      <c r="C443" s="160"/>
      <c r="D443" s="160"/>
      <c r="E443" s="160"/>
      <c r="F443" s="160"/>
      <c r="G443" s="160"/>
      <c r="H443" s="160"/>
      <c r="I443" s="160"/>
      <c r="J443" s="160"/>
      <c r="K443" s="160"/>
      <c r="L443" s="160"/>
      <c r="M443" s="160"/>
      <c r="N443" s="160"/>
      <c r="O443" s="160"/>
      <c r="P443" s="160"/>
      <c r="Q443" s="160"/>
      <c r="R443" s="160"/>
      <c r="S443" s="160"/>
      <c r="T443" s="160"/>
      <c r="U443" s="160"/>
      <c r="V443" s="160"/>
      <c r="W443" s="160"/>
      <c r="X443" s="160"/>
      <c r="Y443" s="160"/>
      <c r="Z443" s="160"/>
      <c r="AA443" s="160"/>
      <c r="AB443" s="160"/>
      <c r="AC443" s="160"/>
      <c r="AD443" s="160"/>
      <c r="AE443" s="160"/>
      <c r="AF443" s="160"/>
      <c r="AG443" s="160"/>
      <c r="AH443" s="160"/>
      <c r="AI443" s="160"/>
      <c r="AJ443" s="160"/>
      <c r="AK443" s="160"/>
      <c r="AL443" s="160"/>
      <c r="AM443" s="160"/>
      <c r="AN443" s="160"/>
      <c r="AO443" s="160"/>
      <c r="AP443" s="160"/>
      <c r="AQ443" s="160"/>
      <c r="AR443" s="160"/>
      <c r="AS443" s="160"/>
      <c r="AT443" s="160"/>
    </row>
    <row r="444" spans="1:46" x14ac:dyDescent="0.25">
      <c r="A444" s="160"/>
      <c r="B444" s="160"/>
      <c r="C444" s="160"/>
      <c r="D444" s="160"/>
      <c r="E444" s="160"/>
      <c r="F444" s="160"/>
      <c r="G444" s="160"/>
      <c r="H444" s="160"/>
      <c r="I444" s="160"/>
      <c r="J444" s="160"/>
      <c r="K444" s="160"/>
      <c r="L444" s="160"/>
      <c r="M444" s="160"/>
      <c r="N444" s="160"/>
      <c r="O444" s="160"/>
      <c r="P444" s="160"/>
      <c r="Q444" s="160"/>
      <c r="R444" s="160"/>
      <c r="S444" s="160"/>
      <c r="T444" s="160"/>
      <c r="U444" s="160"/>
      <c r="V444" s="160"/>
      <c r="W444" s="160"/>
      <c r="X444" s="160"/>
      <c r="Y444" s="160"/>
      <c r="Z444" s="160"/>
      <c r="AA444" s="160"/>
      <c r="AB444" s="160"/>
      <c r="AC444" s="160"/>
      <c r="AD444" s="160"/>
      <c r="AE444" s="160"/>
      <c r="AF444" s="160"/>
      <c r="AG444" s="160"/>
      <c r="AH444" s="160"/>
      <c r="AI444" s="160"/>
      <c r="AJ444" s="160"/>
      <c r="AK444" s="160"/>
      <c r="AL444" s="160"/>
      <c r="AM444" s="160"/>
      <c r="AN444" s="160"/>
      <c r="AO444" s="160"/>
      <c r="AP444" s="160"/>
      <c r="AQ444" s="160"/>
      <c r="AR444" s="160"/>
      <c r="AS444" s="160"/>
      <c r="AT444" s="160"/>
    </row>
    <row r="445" spans="1:46" x14ac:dyDescent="0.25">
      <c r="A445" s="160"/>
      <c r="B445" s="160"/>
      <c r="C445" s="160"/>
      <c r="D445" s="160"/>
      <c r="E445" s="160"/>
      <c r="F445" s="160"/>
      <c r="G445" s="160"/>
      <c r="H445" s="160"/>
      <c r="I445" s="160"/>
      <c r="J445" s="160"/>
      <c r="K445" s="160"/>
      <c r="L445" s="160"/>
      <c r="M445" s="160"/>
      <c r="N445" s="160"/>
      <c r="O445" s="160"/>
      <c r="P445" s="160"/>
      <c r="Q445" s="160"/>
      <c r="R445" s="160"/>
      <c r="S445" s="160"/>
      <c r="T445" s="160"/>
      <c r="U445" s="160"/>
      <c r="V445" s="160"/>
      <c r="W445" s="160"/>
      <c r="X445" s="160"/>
      <c r="Y445" s="160"/>
      <c r="Z445" s="160"/>
      <c r="AA445" s="160"/>
      <c r="AB445" s="160"/>
      <c r="AC445" s="160"/>
      <c r="AD445" s="160"/>
      <c r="AE445" s="160"/>
      <c r="AF445" s="160"/>
      <c r="AG445" s="160"/>
      <c r="AH445" s="160"/>
      <c r="AI445" s="160"/>
      <c r="AJ445" s="160"/>
      <c r="AK445" s="160"/>
      <c r="AL445" s="160"/>
      <c r="AM445" s="160"/>
      <c r="AN445" s="160"/>
      <c r="AO445" s="160"/>
      <c r="AP445" s="160"/>
      <c r="AQ445" s="160"/>
      <c r="AR445" s="160"/>
      <c r="AS445" s="160"/>
      <c r="AT445" s="160"/>
    </row>
    <row r="446" spans="1:46" x14ac:dyDescent="0.25">
      <c r="A446" s="160"/>
      <c r="B446" s="160"/>
      <c r="C446" s="160"/>
      <c r="D446" s="160"/>
      <c r="E446" s="160"/>
      <c r="F446" s="160"/>
      <c r="G446" s="160"/>
      <c r="H446" s="160"/>
      <c r="I446" s="160"/>
      <c r="J446" s="160"/>
      <c r="K446" s="160"/>
      <c r="L446" s="160"/>
      <c r="M446" s="160"/>
      <c r="N446" s="160"/>
      <c r="O446" s="160"/>
      <c r="P446" s="160"/>
      <c r="Q446" s="160"/>
      <c r="R446" s="160"/>
      <c r="S446" s="160"/>
      <c r="T446" s="160"/>
      <c r="U446" s="160"/>
      <c r="V446" s="160"/>
      <c r="W446" s="160"/>
      <c r="X446" s="160"/>
      <c r="Y446" s="160"/>
      <c r="Z446" s="160"/>
      <c r="AA446" s="160"/>
      <c r="AB446" s="160"/>
      <c r="AC446" s="160"/>
      <c r="AD446" s="160"/>
      <c r="AE446" s="160"/>
      <c r="AF446" s="160"/>
      <c r="AG446" s="160"/>
      <c r="AH446" s="160"/>
      <c r="AI446" s="160"/>
      <c r="AJ446" s="160"/>
      <c r="AK446" s="160"/>
      <c r="AL446" s="160"/>
      <c r="AM446" s="160"/>
      <c r="AN446" s="160"/>
      <c r="AO446" s="160"/>
      <c r="AP446" s="160"/>
      <c r="AQ446" s="160"/>
      <c r="AR446" s="160"/>
      <c r="AS446" s="160"/>
      <c r="AT446" s="160"/>
    </row>
    <row r="447" spans="1:46" x14ac:dyDescent="0.25">
      <c r="A447" s="160"/>
      <c r="B447" s="160"/>
      <c r="C447" s="160"/>
      <c r="D447" s="160"/>
      <c r="E447" s="160"/>
      <c r="F447" s="160"/>
      <c r="G447" s="160"/>
      <c r="H447" s="160"/>
      <c r="I447" s="160"/>
      <c r="J447" s="160"/>
      <c r="K447" s="160"/>
      <c r="L447" s="160"/>
      <c r="M447" s="160"/>
      <c r="N447" s="160"/>
      <c r="O447" s="160"/>
      <c r="P447" s="160"/>
      <c r="Q447" s="160"/>
      <c r="R447" s="160"/>
      <c r="S447" s="160"/>
      <c r="T447" s="160"/>
      <c r="U447" s="160"/>
      <c r="V447" s="160"/>
      <c r="W447" s="160"/>
      <c r="X447" s="160"/>
      <c r="Y447" s="160"/>
      <c r="Z447" s="160"/>
      <c r="AA447" s="160"/>
      <c r="AB447" s="160"/>
      <c r="AC447" s="160"/>
      <c r="AD447" s="160"/>
      <c r="AE447" s="160"/>
      <c r="AF447" s="160"/>
      <c r="AG447" s="160"/>
      <c r="AH447" s="160"/>
      <c r="AI447" s="160"/>
      <c r="AJ447" s="160"/>
      <c r="AK447" s="160"/>
      <c r="AL447" s="160"/>
      <c r="AM447" s="160"/>
      <c r="AN447" s="160"/>
      <c r="AO447" s="160"/>
      <c r="AP447" s="160"/>
      <c r="AQ447" s="160"/>
      <c r="AR447" s="160"/>
      <c r="AS447" s="160"/>
      <c r="AT447" s="160"/>
    </row>
    <row r="448" spans="1:46" x14ac:dyDescent="0.25">
      <c r="A448" s="160"/>
      <c r="B448" s="160"/>
      <c r="C448" s="160"/>
      <c r="D448" s="160"/>
      <c r="E448" s="160"/>
      <c r="F448" s="160"/>
      <c r="G448" s="160"/>
      <c r="H448" s="160"/>
      <c r="I448" s="160"/>
      <c r="J448" s="160"/>
      <c r="K448" s="160"/>
      <c r="L448" s="160"/>
      <c r="M448" s="160"/>
      <c r="N448" s="160"/>
      <c r="O448" s="160"/>
      <c r="P448" s="160"/>
      <c r="Q448" s="160"/>
      <c r="R448" s="160"/>
      <c r="S448" s="160"/>
      <c r="T448" s="160"/>
      <c r="U448" s="160"/>
      <c r="V448" s="160"/>
      <c r="W448" s="160"/>
      <c r="X448" s="160"/>
      <c r="Y448" s="160"/>
      <c r="Z448" s="160"/>
      <c r="AA448" s="160"/>
      <c r="AB448" s="160"/>
      <c r="AC448" s="160"/>
      <c r="AD448" s="160"/>
      <c r="AE448" s="160"/>
      <c r="AF448" s="160"/>
      <c r="AG448" s="160"/>
      <c r="AH448" s="160"/>
      <c r="AI448" s="160"/>
      <c r="AJ448" s="160"/>
      <c r="AK448" s="160"/>
      <c r="AL448" s="160"/>
      <c r="AM448" s="160"/>
      <c r="AN448" s="160"/>
      <c r="AO448" s="160"/>
      <c r="AP448" s="160"/>
      <c r="AQ448" s="160"/>
      <c r="AR448" s="160"/>
      <c r="AS448" s="160"/>
      <c r="AT448" s="160"/>
    </row>
    <row r="449" spans="1:46" x14ac:dyDescent="0.25">
      <c r="A449" s="160"/>
      <c r="B449" s="160"/>
      <c r="C449" s="160"/>
      <c r="D449" s="160"/>
      <c r="E449" s="160"/>
      <c r="F449" s="160"/>
      <c r="G449" s="160"/>
      <c r="H449" s="160"/>
      <c r="I449" s="160"/>
      <c r="J449" s="160"/>
      <c r="K449" s="160"/>
      <c r="L449" s="160"/>
      <c r="M449" s="160"/>
      <c r="N449" s="160"/>
      <c r="O449" s="160"/>
      <c r="P449" s="160"/>
      <c r="Q449" s="160"/>
      <c r="R449" s="160"/>
      <c r="S449" s="160"/>
      <c r="T449" s="160"/>
      <c r="U449" s="160"/>
      <c r="V449" s="160"/>
      <c r="W449" s="160"/>
      <c r="X449" s="160"/>
      <c r="Y449" s="160"/>
      <c r="Z449" s="160"/>
      <c r="AA449" s="160"/>
      <c r="AB449" s="160"/>
      <c r="AC449" s="160"/>
      <c r="AD449" s="160"/>
      <c r="AE449" s="160"/>
      <c r="AF449" s="160"/>
      <c r="AG449" s="160"/>
      <c r="AH449" s="160"/>
      <c r="AI449" s="160"/>
      <c r="AJ449" s="160"/>
      <c r="AK449" s="160"/>
      <c r="AL449" s="160"/>
      <c r="AM449" s="160"/>
      <c r="AN449" s="160"/>
      <c r="AO449" s="160"/>
      <c r="AP449" s="160"/>
      <c r="AQ449" s="160"/>
      <c r="AR449" s="160"/>
      <c r="AS449" s="160"/>
      <c r="AT449" s="160"/>
    </row>
    <row r="450" spans="1:46" x14ac:dyDescent="0.25">
      <c r="A450" s="160"/>
      <c r="B450" s="160"/>
      <c r="C450" s="160"/>
      <c r="D450" s="160"/>
      <c r="E450" s="160"/>
      <c r="F450" s="160"/>
      <c r="G450" s="160"/>
      <c r="H450" s="160"/>
      <c r="I450" s="160"/>
      <c r="J450" s="160"/>
      <c r="K450" s="160"/>
      <c r="L450" s="160"/>
      <c r="M450" s="160"/>
      <c r="N450" s="160"/>
      <c r="O450" s="160"/>
      <c r="P450" s="160"/>
      <c r="Q450" s="160"/>
      <c r="R450" s="160"/>
      <c r="S450" s="160"/>
      <c r="T450" s="160"/>
      <c r="U450" s="160"/>
      <c r="V450" s="160"/>
      <c r="W450" s="160"/>
      <c r="X450" s="160"/>
      <c r="Y450" s="160"/>
      <c r="Z450" s="160"/>
      <c r="AA450" s="160"/>
      <c r="AB450" s="160"/>
      <c r="AC450" s="160"/>
      <c r="AD450" s="160"/>
      <c r="AE450" s="160"/>
      <c r="AF450" s="160"/>
      <c r="AG450" s="160"/>
      <c r="AH450" s="160"/>
      <c r="AI450" s="160"/>
      <c r="AJ450" s="160"/>
      <c r="AK450" s="160"/>
      <c r="AL450" s="160"/>
      <c r="AM450" s="160"/>
      <c r="AN450" s="160"/>
      <c r="AO450" s="160"/>
      <c r="AP450" s="160"/>
      <c r="AQ450" s="160"/>
      <c r="AR450" s="160"/>
      <c r="AS450" s="160"/>
      <c r="AT450" s="160"/>
    </row>
    <row r="451" spans="1:46" x14ac:dyDescent="0.25">
      <c r="A451" s="160"/>
      <c r="B451" s="160"/>
      <c r="C451" s="160"/>
      <c r="D451" s="160"/>
      <c r="E451" s="160"/>
      <c r="F451" s="160"/>
      <c r="G451" s="160"/>
      <c r="H451" s="160"/>
      <c r="I451" s="160"/>
      <c r="J451" s="160"/>
      <c r="K451" s="160"/>
      <c r="L451" s="160"/>
      <c r="M451" s="160"/>
      <c r="N451" s="160"/>
      <c r="O451" s="160"/>
      <c r="P451" s="160"/>
      <c r="Q451" s="160"/>
      <c r="R451" s="160"/>
      <c r="S451" s="160"/>
      <c r="T451" s="160"/>
      <c r="U451" s="160"/>
      <c r="V451" s="160"/>
      <c r="W451" s="160"/>
      <c r="X451" s="160"/>
      <c r="Y451" s="160"/>
      <c r="Z451" s="160"/>
      <c r="AA451" s="160"/>
      <c r="AB451" s="160"/>
      <c r="AC451" s="160"/>
      <c r="AD451" s="160"/>
      <c r="AE451" s="160"/>
      <c r="AF451" s="160"/>
      <c r="AG451" s="160"/>
      <c r="AH451" s="160"/>
      <c r="AI451" s="160"/>
      <c r="AJ451" s="160"/>
      <c r="AK451" s="160"/>
      <c r="AL451" s="160"/>
      <c r="AM451" s="160"/>
      <c r="AN451" s="160"/>
      <c r="AO451" s="160"/>
      <c r="AP451" s="160"/>
      <c r="AQ451" s="160"/>
      <c r="AR451" s="160"/>
      <c r="AS451" s="160"/>
      <c r="AT451" s="160"/>
    </row>
    <row r="452" spans="1:46" x14ac:dyDescent="0.25">
      <c r="A452" s="160"/>
      <c r="B452" s="160"/>
      <c r="C452" s="160"/>
      <c r="D452" s="160"/>
      <c r="E452" s="160"/>
      <c r="F452" s="160"/>
      <c r="G452" s="160"/>
      <c r="H452" s="160"/>
      <c r="I452" s="160"/>
      <c r="J452" s="160"/>
      <c r="K452" s="160"/>
      <c r="L452" s="160"/>
      <c r="M452" s="160"/>
      <c r="N452" s="160"/>
      <c r="O452" s="160"/>
      <c r="P452" s="160"/>
      <c r="Q452" s="160"/>
      <c r="R452" s="160"/>
      <c r="S452" s="160"/>
      <c r="T452" s="160"/>
      <c r="U452" s="160"/>
      <c r="V452" s="160"/>
      <c r="W452" s="160"/>
      <c r="X452" s="160"/>
      <c r="Y452" s="160"/>
      <c r="Z452" s="160"/>
      <c r="AA452" s="160"/>
      <c r="AB452" s="160"/>
      <c r="AC452" s="160"/>
      <c r="AD452" s="160"/>
      <c r="AE452" s="160"/>
      <c r="AF452" s="160"/>
      <c r="AG452" s="160"/>
      <c r="AH452" s="160"/>
      <c r="AI452" s="160"/>
      <c r="AJ452" s="160"/>
      <c r="AK452" s="160"/>
      <c r="AL452" s="160"/>
      <c r="AM452" s="160"/>
      <c r="AN452" s="160"/>
      <c r="AO452" s="160"/>
      <c r="AP452" s="160"/>
      <c r="AQ452" s="160"/>
      <c r="AR452" s="160"/>
      <c r="AS452" s="160"/>
      <c r="AT452" s="160"/>
    </row>
    <row r="453" spans="1:46" x14ac:dyDescent="0.25">
      <c r="A453" s="160"/>
      <c r="B453" s="160"/>
      <c r="C453" s="160"/>
      <c r="D453" s="160"/>
      <c r="E453" s="160"/>
      <c r="F453" s="160"/>
      <c r="G453" s="160"/>
      <c r="H453" s="160"/>
      <c r="I453" s="160"/>
      <c r="J453" s="160"/>
      <c r="K453" s="160"/>
      <c r="L453" s="160"/>
      <c r="M453" s="160"/>
      <c r="N453" s="160"/>
      <c r="O453" s="160"/>
      <c r="P453" s="160"/>
      <c r="Q453" s="160"/>
      <c r="R453" s="160"/>
      <c r="S453" s="160"/>
      <c r="T453" s="160"/>
      <c r="U453" s="160"/>
      <c r="V453" s="160"/>
      <c r="W453" s="160"/>
      <c r="X453" s="160"/>
      <c r="Y453" s="160"/>
      <c r="Z453" s="160"/>
      <c r="AA453" s="160"/>
      <c r="AB453" s="160"/>
      <c r="AC453" s="160"/>
      <c r="AD453" s="160"/>
      <c r="AE453" s="160"/>
      <c r="AF453" s="160"/>
      <c r="AG453" s="160"/>
      <c r="AH453" s="160"/>
      <c r="AI453" s="160"/>
      <c r="AJ453" s="160"/>
      <c r="AK453" s="160"/>
      <c r="AL453" s="160"/>
      <c r="AM453" s="160"/>
      <c r="AN453" s="160"/>
      <c r="AO453" s="160"/>
      <c r="AP453" s="160"/>
      <c r="AQ453" s="160"/>
      <c r="AR453" s="160"/>
      <c r="AS453" s="160"/>
      <c r="AT453" s="160"/>
    </row>
    <row r="454" spans="1:46" x14ac:dyDescent="0.25">
      <c r="A454" s="160"/>
      <c r="B454" s="160"/>
      <c r="C454" s="160"/>
      <c r="D454" s="160"/>
      <c r="E454" s="160"/>
      <c r="F454" s="160"/>
      <c r="G454" s="160"/>
      <c r="H454" s="160"/>
      <c r="I454" s="160"/>
      <c r="J454" s="160"/>
      <c r="K454" s="160"/>
      <c r="L454" s="160"/>
      <c r="M454" s="160"/>
      <c r="N454" s="160"/>
      <c r="O454" s="160"/>
      <c r="P454" s="160"/>
      <c r="Q454" s="160"/>
      <c r="R454" s="160"/>
      <c r="S454" s="160"/>
      <c r="T454" s="160"/>
      <c r="U454" s="160"/>
      <c r="V454" s="160"/>
      <c r="W454" s="160"/>
      <c r="X454" s="160"/>
      <c r="Y454" s="160"/>
      <c r="Z454" s="160"/>
      <c r="AA454" s="160"/>
      <c r="AB454" s="160"/>
      <c r="AC454" s="160"/>
      <c r="AD454" s="160"/>
      <c r="AE454" s="160"/>
      <c r="AF454" s="160"/>
      <c r="AG454" s="160"/>
      <c r="AH454" s="160"/>
      <c r="AI454" s="160"/>
      <c r="AJ454" s="160"/>
      <c r="AK454" s="160"/>
      <c r="AL454" s="160"/>
      <c r="AM454" s="160"/>
      <c r="AN454" s="160"/>
      <c r="AO454" s="160"/>
      <c r="AP454" s="160"/>
      <c r="AQ454" s="160"/>
      <c r="AR454" s="160"/>
      <c r="AS454" s="160"/>
      <c r="AT454" s="160"/>
    </row>
    <row r="455" spans="1:46" x14ac:dyDescent="0.25">
      <c r="A455" s="160"/>
      <c r="B455" s="160"/>
      <c r="C455" s="160"/>
      <c r="D455" s="160"/>
      <c r="E455" s="160"/>
      <c r="F455" s="160"/>
      <c r="G455" s="160"/>
      <c r="H455" s="160"/>
      <c r="I455" s="160"/>
      <c r="J455" s="160"/>
      <c r="K455" s="160"/>
      <c r="L455" s="160"/>
      <c r="M455" s="160"/>
      <c r="N455" s="160"/>
      <c r="O455" s="160"/>
      <c r="P455" s="160"/>
      <c r="Q455" s="160"/>
      <c r="R455" s="160"/>
      <c r="S455" s="160"/>
      <c r="T455" s="160"/>
      <c r="U455" s="160"/>
      <c r="V455" s="160"/>
      <c r="W455" s="160"/>
      <c r="X455" s="160"/>
      <c r="Y455" s="160"/>
      <c r="Z455" s="160"/>
      <c r="AA455" s="160"/>
      <c r="AB455" s="160"/>
      <c r="AC455" s="160"/>
      <c r="AD455" s="160"/>
      <c r="AE455" s="160"/>
      <c r="AF455" s="160"/>
      <c r="AG455" s="160"/>
      <c r="AH455" s="160"/>
      <c r="AI455" s="160"/>
      <c r="AJ455" s="160"/>
      <c r="AK455" s="160"/>
      <c r="AL455" s="160"/>
      <c r="AM455" s="160"/>
      <c r="AN455" s="160"/>
      <c r="AO455" s="160"/>
      <c r="AP455" s="160"/>
      <c r="AQ455" s="160"/>
      <c r="AR455" s="160"/>
      <c r="AS455" s="160"/>
      <c r="AT455" s="160"/>
    </row>
    <row r="456" spans="1:46" x14ac:dyDescent="0.25">
      <c r="A456" s="160"/>
      <c r="B456" s="160"/>
      <c r="C456" s="160"/>
      <c r="D456" s="160"/>
      <c r="E456" s="160"/>
      <c r="F456" s="160"/>
      <c r="G456" s="160"/>
      <c r="H456" s="160"/>
      <c r="I456" s="160"/>
      <c r="J456" s="160"/>
      <c r="K456" s="160"/>
      <c r="L456" s="160"/>
      <c r="M456" s="160"/>
      <c r="N456" s="160"/>
      <c r="O456" s="160"/>
      <c r="P456" s="160"/>
      <c r="Q456" s="160"/>
      <c r="R456" s="160"/>
      <c r="S456" s="160"/>
      <c r="T456" s="160"/>
      <c r="U456" s="160"/>
      <c r="V456" s="160"/>
      <c r="W456" s="160"/>
      <c r="X456" s="160"/>
      <c r="Y456" s="160"/>
      <c r="Z456" s="160"/>
      <c r="AA456" s="160"/>
      <c r="AB456" s="160"/>
      <c r="AC456" s="160"/>
      <c r="AD456" s="160"/>
      <c r="AE456" s="160"/>
      <c r="AF456" s="160"/>
      <c r="AG456" s="160"/>
      <c r="AH456" s="160"/>
      <c r="AI456" s="160"/>
      <c r="AJ456" s="160"/>
      <c r="AK456" s="160"/>
      <c r="AL456" s="160"/>
      <c r="AM456" s="160"/>
      <c r="AN456" s="160"/>
      <c r="AO456" s="160"/>
      <c r="AP456" s="160"/>
      <c r="AQ456" s="160"/>
      <c r="AR456" s="160"/>
      <c r="AS456" s="160"/>
      <c r="AT456" s="160"/>
    </row>
    <row r="457" spans="1:46" x14ac:dyDescent="0.25">
      <c r="A457" s="160"/>
      <c r="B457" s="160"/>
      <c r="C457" s="160"/>
      <c r="D457" s="160"/>
      <c r="E457" s="160"/>
      <c r="F457" s="160"/>
      <c r="G457" s="160"/>
      <c r="H457" s="160"/>
      <c r="I457" s="160"/>
      <c r="J457" s="160"/>
      <c r="K457" s="160"/>
      <c r="L457" s="160"/>
      <c r="M457" s="160"/>
      <c r="N457" s="160"/>
      <c r="O457" s="160"/>
      <c r="P457" s="160"/>
      <c r="Q457" s="160"/>
      <c r="R457" s="160"/>
      <c r="S457" s="160"/>
      <c r="T457" s="160"/>
      <c r="U457" s="160"/>
      <c r="V457" s="160"/>
      <c r="W457" s="160"/>
      <c r="X457" s="160"/>
      <c r="Y457" s="160"/>
      <c r="Z457" s="160"/>
      <c r="AA457" s="160"/>
      <c r="AB457" s="160"/>
      <c r="AC457" s="160"/>
      <c r="AD457" s="160"/>
      <c r="AE457" s="160"/>
      <c r="AF457" s="160"/>
      <c r="AG457" s="160"/>
      <c r="AH457" s="160"/>
      <c r="AI457" s="160"/>
      <c r="AJ457" s="160"/>
      <c r="AK457" s="160"/>
      <c r="AL457" s="160"/>
      <c r="AM457" s="160"/>
      <c r="AN457" s="160"/>
      <c r="AO457" s="160"/>
      <c r="AP457" s="160"/>
      <c r="AQ457" s="160"/>
      <c r="AR457" s="160"/>
      <c r="AS457" s="160"/>
      <c r="AT457" s="160"/>
    </row>
    <row r="458" spans="1:46" x14ac:dyDescent="0.25">
      <c r="A458" s="160"/>
      <c r="B458" s="160"/>
      <c r="C458" s="160"/>
      <c r="D458" s="160"/>
      <c r="E458" s="160"/>
      <c r="F458" s="160"/>
      <c r="G458" s="160"/>
      <c r="H458" s="160"/>
      <c r="I458" s="160"/>
      <c r="J458" s="160"/>
      <c r="K458" s="160"/>
      <c r="L458" s="160"/>
      <c r="M458" s="160"/>
      <c r="N458" s="160"/>
      <c r="O458" s="160"/>
      <c r="P458" s="160"/>
      <c r="Q458" s="160"/>
      <c r="R458" s="160"/>
      <c r="S458" s="160"/>
      <c r="T458" s="160"/>
      <c r="U458" s="160"/>
      <c r="V458" s="160"/>
      <c r="W458" s="160"/>
      <c r="X458" s="160"/>
      <c r="Y458" s="160"/>
      <c r="Z458" s="160"/>
      <c r="AA458" s="160"/>
      <c r="AB458" s="160"/>
      <c r="AC458" s="160"/>
      <c r="AD458" s="160"/>
      <c r="AE458" s="160"/>
      <c r="AF458" s="160"/>
      <c r="AG458" s="160"/>
      <c r="AH458" s="160"/>
      <c r="AI458" s="160"/>
      <c r="AJ458" s="160"/>
      <c r="AK458" s="160"/>
      <c r="AL458" s="160"/>
      <c r="AM458" s="160"/>
      <c r="AN458" s="160"/>
      <c r="AO458" s="160"/>
      <c r="AP458" s="160"/>
      <c r="AQ458" s="160"/>
      <c r="AR458" s="160"/>
      <c r="AS458" s="160"/>
      <c r="AT458" s="160"/>
    </row>
    <row r="459" spans="1:46" x14ac:dyDescent="0.25">
      <c r="A459" s="160"/>
      <c r="B459" s="160"/>
      <c r="C459" s="160"/>
      <c r="D459" s="160"/>
      <c r="E459" s="160"/>
      <c r="F459" s="160"/>
      <c r="G459" s="160"/>
      <c r="H459" s="160"/>
      <c r="I459" s="160"/>
      <c r="J459" s="160"/>
      <c r="K459" s="160"/>
      <c r="L459" s="160"/>
      <c r="M459" s="160"/>
      <c r="N459" s="160"/>
      <c r="O459" s="160"/>
      <c r="P459" s="160"/>
      <c r="Q459" s="160"/>
      <c r="R459" s="160"/>
      <c r="S459" s="160"/>
      <c r="T459" s="160"/>
      <c r="U459" s="160"/>
      <c r="V459" s="160"/>
      <c r="W459" s="160"/>
      <c r="X459" s="160"/>
      <c r="Y459" s="160"/>
      <c r="Z459" s="160"/>
      <c r="AA459" s="160"/>
      <c r="AB459" s="160"/>
      <c r="AC459" s="160"/>
      <c r="AD459" s="160"/>
      <c r="AE459" s="160"/>
      <c r="AF459" s="160"/>
      <c r="AG459" s="160"/>
      <c r="AH459" s="160"/>
      <c r="AI459" s="160"/>
      <c r="AJ459" s="160"/>
      <c r="AK459" s="160"/>
      <c r="AL459" s="160"/>
      <c r="AM459" s="160"/>
      <c r="AN459" s="160"/>
      <c r="AO459" s="160"/>
      <c r="AP459" s="160"/>
      <c r="AQ459" s="160"/>
      <c r="AR459" s="160"/>
      <c r="AS459" s="160"/>
      <c r="AT459" s="160"/>
    </row>
    <row r="460" spans="1:46" x14ac:dyDescent="0.25">
      <c r="A460" s="160"/>
      <c r="B460" s="160"/>
      <c r="C460" s="160"/>
      <c r="D460" s="160"/>
      <c r="E460" s="160"/>
      <c r="F460" s="160"/>
      <c r="G460" s="160"/>
      <c r="H460" s="160"/>
      <c r="I460" s="160"/>
      <c r="J460" s="160"/>
      <c r="K460" s="160"/>
      <c r="L460" s="160"/>
      <c r="M460" s="160"/>
      <c r="N460" s="160"/>
      <c r="O460" s="160"/>
      <c r="P460" s="160"/>
      <c r="Q460" s="160"/>
      <c r="R460" s="160"/>
      <c r="S460" s="160"/>
      <c r="T460" s="160"/>
      <c r="U460" s="160"/>
      <c r="V460" s="160"/>
      <c r="W460" s="160"/>
      <c r="X460" s="160"/>
      <c r="Y460" s="160"/>
      <c r="Z460" s="160"/>
      <c r="AA460" s="160"/>
      <c r="AB460" s="160"/>
      <c r="AC460" s="160"/>
      <c r="AD460" s="160"/>
      <c r="AE460" s="160"/>
      <c r="AF460" s="160"/>
      <c r="AG460" s="160"/>
      <c r="AH460" s="160"/>
      <c r="AI460" s="160"/>
      <c r="AJ460" s="160"/>
      <c r="AK460" s="160"/>
      <c r="AL460" s="160"/>
      <c r="AM460" s="160"/>
      <c r="AN460" s="160"/>
      <c r="AO460" s="160"/>
      <c r="AP460" s="160"/>
      <c r="AQ460" s="160"/>
      <c r="AR460" s="160"/>
      <c r="AS460" s="160"/>
      <c r="AT460" s="160"/>
    </row>
    <row r="461" spans="1:46" x14ac:dyDescent="0.25">
      <c r="A461" s="160"/>
      <c r="B461" s="160"/>
      <c r="C461" s="160"/>
      <c r="D461" s="160"/>
      <c r="E461" s="160"/>
      <c r="F461" s="160"/>
      <c r="G461" s="160"/>
      <c r="H461" s="160"/>
      <c r="I461" s="160"/>
      <c r="J461" s="160"/>
      <c r="K461" s="160"/>
      <c r="L461" s="160"/>
      <c r="M461" s="160"/>
      <c r="N461" s="160"/>
      <c r="O461" s="160"/>
      <c r="P461" s="160"/>
      <c r="Q461" s="160"/>
      <c r="R461" s="160"/>
      <c r="S461" s="160"/>
      <c r="T461" s="160"/>
      <c r="U461" s="160"/>
      <c r="V461" s="160"/>
      <c r="W461" s="160"/>
      <c r="X461" s="160"/>
      <c r="Y461" s="160"/>
      <c r="Z461" s="160"/>
      <c r="AA461" s="160"/>
      <c r="AB461" s="160"/>
      <c r="AC461" s="160"/>
      <c r="AD461" s="160"/>
      <c r="AE461" s="160"/>
      <c r="AF461" s="160"/>
      <c r="AG461" s="160"/>
      <c r="AH461" s="160"/>
      <c r="AI461" s="160"/>
      <c r="AJ461" s="160"/>
      <c r="AK461" s="160"/>
      <c r="AL461" s="160"/>
      <c r="AM461" s="160"/>
      <c r="AN461" s="160"/>
      <c r="AO461" s="160"/>
      <c r="AP461" s="160"/>
      <c r="AQ461" s="160"/>
      <c r="AR461" s="160"/>
      <c r="AS461" s="160"/>
      <c r="AT461" s="160"/>
    </row>
    <row r="462" spans="1:46" x14ac:dyDescent="0.25">
      <c r="A462" s="160"/>
      <c r="B462" s="160"/>
      <c r="C462" s="160"/>
      <c r="D462" s="160"/>
      <c r="E462" s="160"/>
      <c r="F462" s="160"/>
      <c r="G462" s="160"/>
      <c r="H462" s="160"/>
      <c r="I462" s="160"/>
      <c r="J462" s="160"/>
      <c r="K462" s="160"/>
      <c r="L462" s="160"/>
      <c r="M462" s="160"/>
      <c r="N462" s="160"/>
      <c r="O462" s="160"/>
      <c r="P462" s="160"/>
      <c r="Q462" s="160"/>
      <c r="R462" s="160"/>
      <c r="S462" s="160"/>
      <c r="T462" s="160"/>
      <c r="U462" s="160"/>
      <c r="V462" s="160"/>
      <c r="W462" s="160"/>
      <c r="X462" s="160"/>
      <c r="Y462" s="160"/>
      <c r="Z462" s="160"/>
      <c r="AA462" s="160"/>
      <c r="AB462" s="160"/>
      <c r="AC462" s="160"/>
      <c r="AD462" s="160"/>
      <c r="AE462" s="160"/>
      <c r="AF462" s="160"/>
      <c r="AG462" s="160"/>
      <c r="AH462" s="160"/>
      <c r="AI462" s="160"/>
      <c r="AJ462" s="160"/>
      <c r="AK462" s="160"/>
      <c r="AL462" s="160"/>
      <c r="AM462" s="160"/>
      <c r="AN462" s="160"/>
      <c r="AO462" s="160"/>
      <c r="AP462" s="160"/>
      <c r="AQ462" s="160"/>
      <c r="AR462" s="160"/>
      <c r="AS462" s="160"/>
      <c r="AT462" s="160"/>
    </row>
    <row r="463" spans="1:46" x14ac:dyDescent="0.25">
      <c r="A463" s="160"/>
      <c r="B463" s="160"/>
      <c r="C463" s="160"/>
      <c r="D463" s="160"/>
      <c r="E463" s="160"/>
      <c r="F463" s="160"/>
      <c r="G463" s="160"/>
      <c r="H463" s="160"/>
      <c r="I463" s="160"/>
      <c r="J463" s="160"/>
      <c r="K463" s="160"/>
      <c r="L463" s="160"/>
      <c r="M463" s="160"/>
      <c r="N463" s="160"/>
      <c r="O463" s="160"/>
      <c r="P463" s="160"/>
      <c r="Q463" s="160"/>
      <c r="R463" s="160"/>
      <c r="S463" s="160"/>
      <c r="T463" s="160"/>
      <c r="U463" s="160"/>
      <c r="V463" s="160"/>
      <c r="W463" s="160"/>
      <c r="X463" s="160"/>
      <c r="Y463" s="160"/>
      <c r="Z463" s="160"/>
      <c r="AA463" s="160"/>
      <c r="AB463" s="160"/>
      <c r="AC463" s="160"/>
      <c r="AD463" s="160"/>
      <c r="AE463" s="160"/>
      <c r="AF463" s="160"/>
      <c r="AG463" s="160"/>
      <c r="AH463" s="160"/>
      <c r="AI463" s="160"/>
      <c r="AJ463" s="160"/>
      <c r="AK463" s="160"/>
      <c r="AL463" s="160"/>
      <c r="AM463" s="160"/>
      <c r="AN463" s="160"/>
      <c r="AO463" s="160"/>
      <c r="AP463" s="160"/>
      <c r="AQ463" s="160"/>
      <c r="AR463" s="160"/>
      <c r="AS463" s="160"/>
      <c r="AT463" s="160"/>
    </row>
    <row r="464" spans="1:46" x14ac:dyDescent="0.25">
      <c r="A464" s="160"/>
      <c r="B464" s="160"/>
      <c r="C464" s="160"/>
      <c r="D464" s="160"/>
      <c r="E464" s="160"/>
      <c r="F464" s="160"/>
      <c r="G464" s="160"/>
      <c r="H464" s="160"/>
      <c r="I464" s="160"/>
      <c r="J464" s="160"/>
      <c r="K464" s="160"/>
      <c r="L464" s="160"/>
      <c r="M464" s="160"/>
      <c r="N464" s="160"/>
      <c r="O464" s="160"/>
      <c r="P464" s="160"/>
      <c r="Q464" s="160"/>
      <c r="R464" s="160"/>
      <c r="S464" s="160"/>
      <c r="T464" s="160"/>
      <c r="U464" s="160"/>
      <c r="V464" s="160"/>
      <c r="W464" s="160"/>
      <c r="X464" s="160"/>
      <c r="Y464" s="160"/>
      <c r="Z464" s="160"/>
      <c r="AA464" s="160"/>
      <c r="AB464" s="160"/>
      <c r="AC464" s="160"/>
      <c r="AD464" s="160"/>
      <c r="AE464" s="160"/>
      <c r="AF464" s="160"/>
      <c r="AG464" s="160"/>
      <c r="AH464" s="160"/>
      <c r="AI464" s="160"/>
      <c r="AJ464" s="160"/>
      <c r="AK464" s="160"/>
      <c r="AL464" s="160"/>
      <c r="AM464" s="160"/>
      <c r="AN464" s="160"/>
      <c r="AO464" s="160"/>
      <c r="AP464" s="160"/>
      <c r="AQ464" s="160"/>
      <c r="AR464" s="160"/>
      <c r="AS464" s="160"/>
      <c r="AT464" s="160"/>
    </row>
    <row r="465" spans="1:46" x14ac:dyDescent="0.25">
      <c r="A465" s="160"/>
      <c r="B465" s="160"/>
      <c r="C465" s="160"/>
      <c r="D465" s="160"/>
      <c r="E465" s="160"/>
      <c r="F465" s="160"/>
      <c r="G465" s="160"/>
      <c r="H465" s="160"/>
      <c r="I465" s="160"/>
      <c r="J465" s="160"/>
      <c r="K465" s="160"/>
      <c r="L465" s="160"/>
      <c r="M465" s="160"/>
      <c r="N465" s="160"/>
      <c r="O465" s="160"/>
      <c r="P465" s="160"/>
      <c r="Q465" s="160"/>
      <c r="R465" s="160"/>
      <c r="S465" s="160"/>
      <c r="T465" s="160"/>
      <c r="U465" s="160"/>
      <c r="V465" s="160"/>
      <c r="W465" s="160"/>
      <c r="X465" s="160"/>
      <c r="Y465" s="160"/>
      <c r="Z465" s="160"/>
      <c r="AA465" s="160"/>
      <c r="AB465" s="160"/>
      <c r="AC465" s="160"/>
      <c r="AD465" s="160"/>
      <c r="AE465" s="160"/>
      <c r="AF465" s="160"/>
      <c r="AG465" s="160"/>
      <c r="AH465" s="160"/>
      <c r="AI465" s="160"/>
      <c r="AJ465" s="160"/>
      <c r="AK465" s="160"/>
      <c r="AL465" s="160"/>
      <c r="AM465" s="160"/>
      <c r="AN465" s="160"/>
      <c r="AO465" s="160"/>
      <c r="AP465" s="160"/>
      <c r="AQ465" s="160"/>
      <c r="AR465" s="160"/>
      <c r="AS465" s="160"/>
      <c r="AT465" s="160"/>
    </row>
    <row r="466" spans="1:46" x14ac:dyDescent="0.25">
      <c r="A466" s="160"/>
      <c r="B466" s="160"/>
      <c r="C466" s="160"/>
      <c r="D466" s="160"/>
      <c r="E466" s="160"/>
      <c r="F466" s="160"/>
      <c r="G466" s="160"/>
      <c r="H466" s="160"/>
      <c r="I466" s="160"/>
      <c r="J466" s="160"/>
      <c r="K466" s="160"/>
      <c r="L466" s="160"/>
      <c r="M466" s="160"/>
      <c r="N466" s="160"/>
      <c r="O466" s="160"/>
      <c r="P466" s="160"/>
      <c r="Q466" s="160"/>
      <c r="R466" s="160"/>
      <c r="S466" s="160"/>
      <c r="T466" s="160"/>
      <c r="U466" s="160"/>
      <c r="V466" s="160"/>
      <c r="W466" s="160"/>
      <c r="X466" s="160"/>
      <c r="Y466" s="160"/>
      <c r="Z466" s="160"/>
      <c r="AA466" s="160"/>
      <c r="AB466" s="160"/>
      <c r="AC466" s="160"/>
      <c r="AD466" s="160"/>
      <c r="AE466" s="160"/>
      <c r="AF466" s="160"/>
      <c r="AG466" s="160"/>
      <c r="AH466" s="160"/>
      <c r="AI466" s="160"/>
      <c r="AJ466" s="160"/>
      <c r="AK466" s="160"/>
      <c r="AL466" s="160"/>
      <c r="AM466" s="160"/>
      <c r="AN466" s="160"/>
      <c r="AO466" s="160"/>
      <c r="AP466" s="160"/>
      <c r="AQ466" s="160"/>
      <c r="AR466" s="160"/>
      <c r="AS466" s="160"/>
      <c r="AT466" s="160"/>
    </row>
    <row r="467" spans="1:46" x14ac:dyDescent="0.25">
      <c r="A467" s="160"/>
      <c r="B467" s="160"/>
      <c r="C467" s="160"/>
      <c r="D467" s="160"/>
      <c r="E467" s="160"/>
      <c r="F467" s="160"/>
      <c r="G467" s="160"/>
      <c r="H467" s="160"/>
      <c r="I467" s="160"/>
      <c r="J467" s="160"/>
      <c r="K467" s="160"/>
      <c r="L467" s="160"/>
      <c r="M467" s="160"/>
      <c r="N467" s="160"/>
      <c r="O467" s="160"/>
      <c r="P467" s="160"/>
      <c r="Q467" s="160"/>
      <c r="R467" s="160"/>
      <c r="S467" s="160"/>
      <c r="T467" s="160"/>
      <c r="U467" s="160"/>
      <c r="V467" s="160"/>
      <c r="W467" s="160"/>
      <c r="X467" s="160"/>
      <c r="Y467" s="160"/>
      <c r="Z467" s="160"/>
      <c r="AA467" s="160"/>
      <c r="AB467" s="160"/>
      <c r="AC467" s="160"/>
      <c r="AD467" s="160"/>
      <c r="AE467" s="160"/>
      <c r="AF467" s="160"/>
      <c r="AG467" s="160"/>
      <c r="AH467" s="160"/>
      <c r="AI467" s="160"/>
      <c r="AJ467" s="160"/>
      <c r="AK467" s="160"/>
      <c r="AL467" s="160"/>
      <c r="AM467" s="160"/>
      <c r="AN467" s="160"/>
      <c r="AO467" s="160"/>
      <c r="AP467" s="160"/>
      <c r="AQ467" s="160"/>
      <c r="AR467" s="160"/>
      <c r="AS467" s="160"/>
      <c r="AT467" s="160"/>
    </row>
    <row r="468" spans="1:46" x14ac:dyDescent="0.25">
      <c r="A468" s="160"/>
      <c r="B468" s="160"/>
      <c r="C468" s="160"/>
      <c r="D468" s="160"/>
      <c r="E468" s="160"/>
      <c r="F468" s="160"/>
      <c r="G468" s="160"/>
      <c r="H468" s="160"/>
      <c r="I468" s="160"/>
      <c r="J468" s="160"/>
      <c r="K468" s="160"/>
      <c r="L468" s="160"/>
      <c r="M468" s="160"/>
      <c r="N468" s="160"/>
      <c r="O468" s="160"/>
      <c r="P468" s="160"/>
      <c r="Q468" s="160"/>
      <c r="R468" s="160"/>
      <c r="S468" s="160"/>
      <c r="T468" s="160"/>
      <c r="U468" s="160"/>
      <c r="V468" s="160"/>
      <c r="W468" s="160"/>
      <c r="X468" s="160"/>
      <c r="Y468" s="160"/>
      <c r="Z468" s="160"/>
      <c r="AA468" s="160"/>
      <c r="AB468" s="160"/>
      <c r="AC468" s="160"/>
      <c r="AD468" s="160"/>
      <c r="AE468" s="160"/>
      <c r="AF468" s="160"/>
      <c r="AG468" s="160"/>
      <c r="AH468" s="160"/>
      <c r="AI468" s="160"/>
      <c r="AJ468" s="160"/>
      <c r="AK468" s="160"/>
      <c r="AL468" s="160"/>
      <c r="AM468" s="160"/>
      <c r="AN468" s="160"/>
      <c r="AO468" s="160"/>
      <c r="AP468" s="160"/>
      <c r="AQ468" s="160"/>
      <c r="AR468" s="160"/>
      <c r="AS468" s="160"/>
      <c r="AT468" s="160"/>
    </row>
    <row r="469" spans="1:46" x14ac:dyDescent="0.25">
      <c r="A469" s="160"/>
      <c r="B469" s="160"/>
      <c r="C469" s="160"/>
      <c r="D469" s="160"/>
      <c r="E469" s="160"/>
      <c r="F469" s="160"/>
      <c r="G469" s="160"/>
      <c r="H469" s="160"/>
      <c r="I469" s="160"/>
      <c r="J469" s="160"/>
      <c r="K469" s="160"/>
      <c r="L469" s="160"/>
      <c r="M469" s="160"/>
      <c r="N469" s="160"/>
      <c r="O469" s="160"/>
      <c r="P469" s="160"/>
      <c r="Q469" s="160"/>
      <c r="R469" s="160"/>
      <c r="S469" s="160"/>
      <c r="T469" s="160"/>
      <c r="U469" s="160"/>
      <c r="V469" s="160"/>
      <c r="W469" s="160"/>
      <c r="X469" s="160"/>
      <c r="Y469" s="160"/>
      <c r="Z469" s="160"/>
      <c r="AA469" s="160"/>
      <c r="AB469" s="160"/>
      <c r="AC469" s="160"/>
      <c r="AD469" s="160"/>
      <c r="AE469" s="160"/>
      <c r="AF469" s="160"/>
      <c r="AG469" s="160"/>
      <c r="AH469" s="160"/>
      <c r="AI469" s="160"/>
      <c r="AJ469" s="160"/>
      <c r="AK469" s="160"/>
      <c r="AL469" s="160"/>
      <c r="AM469" s="160"/>
      <c r="AN469" s="160"/>
      <c r="AO469" s="160"/>
      <c r="AP469" s="160"/>
      <c r="AQ469" s="160"/>
      <c r="AR469" s="160"/>
      <c r="AS469" s="160"/>
      <c r="AT469" s="160"/>
    </row>
    <row r="470" spans="1:46" x14ac:dyDescent="0.25">
      <c r="A470" s="160"/>
      <c r="B470" s="160"/>
      <c r="C470" s="160"/>
      <c r="D470" s="160"/>
      <c r="E470" s="160"/>
      <c r="F470" s="160"/>
      <c r="G470" s="160"/>
      <c r="H470" s="160"/>
      <c r="I470" s="160"/>
      <c r="J470" s="160"/>
      <c r="K470" s="160"/>
      <c r="L470" s="160"/>
      <c r="M470" s="160"/>
      <c r="N470" s="160"/>
      <c r="O470" s="160"/>
      <c r="P470" s="160"/>
      <c r="Q470" s="160"/>
      <c r="R470" s="160"/>
      <c r="S470" s="160"/>
      <c r="T470" s="160"/>
      <c r="U470" s="160"/>
      <c r="V470" s="160"/>
      <c r="W470" s="160"/>
      <c r="X470" s="160"/>
      <c r="Y470" s="160"/>
      <c r="Z470" s="160"/>
      <c r="AA470" s="160"/>
      <c r="AB470" s="160"/>
      <c r="AC470" s="160"/>
      <c r="AD470" s="160"/>
      <c r="AE470" s="160"/>
      <c r="AF470" s="160"/>
      <c r="AG470" s="160"/>
      <c r="AH470" s="160"/>
      <c r="AI470" s="160"/>
      <c r="AJ470" s="160"/>
      <c r="AK470" s="160"/>
      <c r="AL470" s="160"/>
      <c r="AM470" s="160"/>
      <c r="AN470" s="160"/>
      <c r="AO470" s="160"/>
      <c r="AP470" s="160"/>
      <c r="AQ470" s="160"/>
      <c r="AR470" s="160"/>
      <c r="AS470" s="160"/>
      <c r="AT470" s="160"/>
    </row>
    <row r="471" spans="1:46" x14ac:dyDescent="0.25">
      <c r="A471" s="160"/>
      <c r="B471" s="160"/>
      <c r="C471" s="160"/>
      <c r="D471" s="160"/>
      <c r="E471" s="160"/>
      <c r="F471" s="160"/>
      <c r="G471" s="160"/>
      <c r="H471" s="160"/>
      <c r="I471" s="160"/>
      <c r="J471" s="160"/>
      <c r="K471" s="160"/>
      <c r="L471" s="160"/>
      <c r="M471" s="160"/>
      <c r="N471" s="160"/>
      <c r="O471" s="160"/>
      <c r="P471" s="160"/>
      <c r="Q471" s="160"/>
      <c r="R471" s="160"/>
      <c r="S471" s="160"/>
      <c r="T471" s="160"/>
      <c r="U471" s="160"/>
      <c r="V471" s="160"/>
      <c r="W471" s="160"/>
      <c r="X471" s="160"/>
      <c r="Y471" s="160"/>
      <c r="Z471" s="160"/>
      <c r="AA471" s="160"/>
      <c r="AB471" s="160"/>
      <c r="AC471" s="160"/>
      <c r="AD471" s="160"/>
      <c r="AE471" s="160"/>
      <c r="AF471" s="160"/>
      <c r="AG471" s="160"/>
      <c r="AH471" s="160"/>
      <c r="AI471" s="160"/>
      <c r="AJ471" s="160"/>
      <c r="AK471" s="160"/>
      <c r="AL471" s="160"/>
      <c r="AM471" s="160"/>
      <c r="AN471" s="160"/>
      <c r="AO471" s="160"/>
      <c r="AP471" s="160"/>
      <c r="AQ471" s="160"/>
      <c r="AR471" s="160"/>
      <c r="AS471" s="160"/>
      <c r="AT471" s="160"/>
    </row>
    <row r="472" spans="1:46" x14ac:dyDescent="0.25">
      <c r="A472" s="160"/>
      <c r="B472" s="160"/>
      <c r="C472" s="160"/>
      <c r="D472" s="160"/>
      <c r="E472" s="160"/>
      <c r="F472" s="160"/>
      <c r="G472" s="160"/>
      <c r="H472" s="160"/>
      <c r="I472" s="160"/>
      <c r="J472" s="160"/>
      <c r="K472" s="160"/>
      <c r="L472" s="160"/>
      <c r="M472" s="160"/>
      <c r="N472" s="160"/>
      <c r="O472" s="160"/>
      <c r="P472" s="160"/>
      <c r="Q472" s="160"/>
      <c r="R472" s="160"/>
      <c r="S472" s="160"/>
      <c r="T472" s="160"/>
      <c r="U472" s="160"/>
      <c r="V472" s="160"/>
      <c r="W472" s="160"/>
      <c r="X472" s="160"/>
      <c r="Y472" s="160"/>
      <c r="Z472" s="160"/>
      <c r="AA472" s="160"/>
      <c r="AB472" s="160"/>
      <c r="AC472" s="160"/>
      <c r="AD472" s="160"/>
      <c r="AE472" s="160"/>
      <c r="AF472" s="160"/>
      <c r="AG472" s="160"/>
      <c r="AH472" s="160"/>
      <c r="AI472" s="160"/>
      <c r="AJ472" s="160"/>
      <c r="AK472" s="160"/>
      <c r="AL472" s="160"/>
      <c r="AM472" s="160"/>
      <c r="AN472" s="160"/>
      <c r="AO472" s="160"/>
      <c r="AP472" s="160"/>
      <c r="AQ472" s="160"/>
      <c r="AR472" s="160"/>
      <c r="AS472" s="160"/>
      <c r="AT472" s="160"/>
    </row>
    <row r="473" spans="1:46" x14ac:dyDescent="0.25">
      <c r="A473" s="160"/>
      <c r="B473" s="160"/>
      <c r="C473" s="160"/>
      <c r="D473" s="160"/>
      <c r="E473" s="160"/>
      <c r="F473" s="160"/>
      <c r="G473" s="160"/>
      <c r="H473" s="160"/>
      <c r="I473" s="160"/>
      <c r="J473" s="160"/>
      <c r="K473" s="160"/>
      <c r="L473" s="160"/>
      <c r="M473" s="160"/>
      <c r="N473" s="160"/>
      <c r="O473" s="160"/>
      <c r="P473" s="160"/>
      <c r="Q473" s="160"/>
      <c r="R473" s="160"/>
      <c r="S473" s="160"/>
      <c r="T473" s="160"/>
      <c r="U473" s="160"/>
      <c r="V473" s="160"/>
      <c r="W473" s="160"/>
      <c r="X473" s="160"/>
      <c r="Y473" s="160"/>
      <c r="Z473" s="160"/>
      <c r="AA473" s="160"/>
      <c r="AB473" s="160"/>
      <c r="AC473" s="160"/>
      <c r="AD473" s="160"/>
      <c r="AE473" s="160"/>
      <c r="AF473" s="160"/>
      <c r="AG473" s="160"/>
      <c r="AH473" s="160"/>
      <c r="AI473" s="160"/>
      <c r="AJ473" s="160"/>
      <c r="AK473" s="160"/>
      <c r="AL473" s="160"/>
      <c r="AM473" s="160"/>
      <c r="AN473" s="160"/>
      <c r="AO473" s="160"/>
      <c r="AP473" s="160"/>
      <c r="AQ473" s="160"/>
      <c r="AR473" s="160"/>
      <c r="AS473" s="160"/>
      <c r="AT473" s="160"/>
    </row>
    <row r="474" spans="1:46" x14ac:dyDescent="0.25">
      <c r="A474" s="160"/>
      <c r="B474" s="160"/>
      <c r="C474" s="160"/>
      <c r="D474" s="160"/>
      <c r="E474" s="160"/>
      <c r="F474" s="160"/>
      <c r="G474" s="160"/>
      <c r="H474" s="160"/>
      <c r="I474" s="160"/>
      <c r="J474" s="160"/>
      <c r="K474" s="160"/>
      <c r="L474" s="160"/>
      <c r="M474" s="160"/>
      <c r="N474" s="160"/>
      <c r="O474" s="160"/>
      <c r="P474" s="160"/>
      <c r="Q474" s="160"/>
      <c r="R474" s="160"/>
      <c r="S474" s="160"/>
      <c r="T474" s="160"/>
      <c r="U474" s="160"/>
      <c r="V474" s="160"/>
      <c r="W474" s="160"/>
      <c r="X474" s="160"/>
      <c r="Y474" s="160"/>
      <c r="Z474" s="160"/>
      <c r="AA474" s="160"/>
      <c r="AB474" s="160"/>
      <c r="AC474" s="160"/>
      <c r="AD474" s="160"/>
      <c r="AE474" s="160"/>
      <c r="AF474" s="160"/>
      <c r="AG474" s="160"/>
      <c r="AH474" s="160"/>
      <c r="AI474" s="160"/>
      <c r="AJ474" s="160"/>
      <c r="AK474" s="160"/>
      <c r="AL474" s="160"/>
      <c r="AM474" s="160"/>
      <c r="AN474" s="160"/>
      <c r="AO474" s="160"/>
      <c r="AP474" s="160"/>
      <c r="AQ474" s="160"/>
      <c r="AR474" s="160"/>
      <c r="AS474" s="160"/>
      <c r="AT474" s="160"/>
    </row>
    <row r="475" spans="1:46" x14ac:dyDescent="0.25">
      <c r="A475" s="160"/>
      <c r="B475" s="160"/>
      <c r="C475" s="160"/>
      <c r="D475" s="160"/>
      <c r="E475" s="160"/>
      <c r="F475" s="160"/>
      <c r="G475" s="160"/>
      <c r="H475" s="160"/>
      <c r="I475" s="160"/>
      <c r="J475" s="160"/>
      <c r="K475" s="160"/>
      <c r="L475" s="160"/>
      <c r="M475" s="160"/>
      <c r="N475" s="160"/>
      <c r="O475" s="160"/>
      <c r="P475" s="160"/>
      <c r="Q475" s="160"/>
      <c r="R475" s="160"/>
      <c r="S475" s="160"/>
      <c r="T475" s="160"/>
      <c r="U475" s="160"/>
      <c r="V475" s="160"/>
      <c r="W475" s="160"/>
      <c r="X475" s="160"/>
      <c r="Y475" s="160"/>
      <c r="Z475" s="160"/>
      <c r="AA475" s="160"/>
      <c r="AB475" s="160"/>
      <c r="AC475" s="160"/>
      <c r="AD475" s="160"/>
      <c r="AE475" s="160"/>
      <c r="AF475" s="160"/>
      <c r="AG475" s="160"/>
      <c r="AH475" s="160"/>
      <c r="AI475" s="160"/>
      <c r="AJ475" s="160"/>
      <c r="AK475" s="160"/>
      <c r="AL475" s="160"/>
      <c r="AM475" s="160"/>
      <c r="AN475" s="160"/>
      <c r="AO475" s="160"/>
      <c r="AP475" s="160"/>
      <c r="AQ475" s="160"/>
      <c r="AR475" s="160"/>
      <c r="AS475" s="160"/>
      <c r="AT475" s="160"/>
    </row>
    <row r="476" spans="1:46" x14ac:dyDescent="0.25">
      <c r="A476" s="160"/>
      <c r="B476" s="160"/>
      <c r="C476" s="160"/>
      <c r="D476" s="160"/>
      <c r="E476" s="160"/>
      <c r="F476" s="160"/>
      <c r="G476" s="160"/>
      <c r="H476" s="160"/>
      <c r="I476" s="160"/>
      <c r="J476" s="160"/>
      <c r="K476" s="160"/>
      <c r="L476" s="160"/>
      <c r="M476" s="160"/>
      <c r="N476" s="160"/>
      <c r="O476" s="160"/>
      <c r="P476" s="160"/>
      <c r="Q476" s="160"/>
      <c r="R476" s="160"/>
      <c r="S476" s="160"/>
      <c r="T476" s="160"/>
      <c r="U476" s="160"/>
      <c r="V476" s="160"/>
      <c r="W476" s="160"/>
      <c r="X476" s="160"/>
      <c r="Y476" s="160"/>
      <c r="Z476" s="160"/>
      <c r="AA476" s="160"/>
      <c r="AB476" s="160"/>
      <c r="AC476" s="160"/>
      <c r="AD476" s="160"/>
      <c r="AE476" s="160"/>
      <c r="AF476" s="160"/>
      <c r="AG476" s="160"/>
      <c r="AH476" s="160"/>
      <c r="AI476" s="160"/>
      <c r="AJ476" s="160"/>
      <c r="AK476" s="160"/>
      <c r="AL476" s="160"/>
      <c r="AM476" s="160"/>
      <c r="AN476" s="160"/>
      <c r="AO476" s="160"/>
      <c r="AP476" s="160"/>
      <c r="AQ476" s="160"/>
      <c r="AR476" s="160"/>
      <c r="AS476" s="160"/>
      <c r="AT476" s="160"/>
    </row>
    <row r="477" spans="1:46" x14ac:dyDescent="0.25">
      <c r="A477" s="160"/>
      <c r="B477" s="160"/>
      <c r="C477" s="160"/>
      <c r="D477" s="160"/>
      <c r="E477" s="160"/>
      <c r="F477" s="160"/>
      <c r="G477" s="160"/>
      <c r="H477" s="160"/>
      <c r="I477" s="160"/>
      <c r="J477" s="160"/>
      <c r="K477" s="160"/>
      <c r="L477" s="160"/>
      <c r="M477" s="160"/>
      <c r="N477" s="160"/>
      <c r="O477" s="160"/>
      <c r="P477" s="160"/>
      <c r="Q477" s="160"/>
      <c r="R477" s="160"/>
      <c r="S477" s="160"/>
      <c r="T477" s="160"/>
      <c r="U477" s="160"/>
      <c r="V477" s="160"/>
      <c r="W477" s="160"/>
      <c r="X477" s="160"/>
      <c r="Y477" s="160"/>
      <c r="Z477" s="160"/>
      <c r="AA477" s="160"/>
      <c r="AB477" s="160"/>
      <c r="AC477" s="160"/>
      <c r="AD477" s="160"/>
      <c r="AE477" s="160"/>
      <c r="AF477" s="160"/>
      <c r="AG477" s="160"/>
      <c r="AH477" s="160"/>
      <c r="AI477" s="160"/>
      <c r="AJ477" s="160"/>
      <c r="AK477" s="160"/>
      <c r="AL477" s="160"/>
      <c r="AM477" s="160"/>
      <c r="AN477" s="160"/>
      <c r="AO477" s="160"/>
      <c r="AP477" s="160"/>
      <c r="AQ477" s="160"/>
      <c r="AR477" s="160"/>
      <c r="AS477" s="160"/>
      <c r="AT477" s="160"/>
    </row>
    <row r="478" spans="1:46" x14ac:dyDescent="0.25">
      <c r="A478" s="160"/>
      <c r="B478" s="160"/>
      <c r="C478" s="160"/>
      <c r="D478" s="160"/>
      <c r="E478" s="160"/>
      <c r="F478" s="160"/>
      <c r="G478" s="160"/>
      <c r="H478" s="160"/>
      <c r="I478" s="160"/>
      <c r="J478" s="160"/>
      <c r="K478" s="160"/>
      <c r="L478" s="160"/>
      <c r="M478" s="160"/>
      <c r="N478" s="160"/>
      <c r="O478" s="160"/>
      <c r="P478" s="160"/>
      <c r="Q478" s="160"/>
      <c r="R478" s="160"/>
      <c r="S478" s="160"/>
      <c r="T478" s="160"/>
      <c r="U478" s="160"/>
      <c r="V478" s="160"/>
      <c r="W478" s="160"/>
      <c r="X478" s="160"/>
      <c r="Y478" s="160"/>
      <c r="Z478" s="160"/>
      <c r="AA478" s="160"/>
      <c r="AB478" s="160"/>
      <c r="AC478" s="160"/>
      <c r="AD478" s="160"/>
      <c r="AE478" s="160"/>
      <c r="AF478" s="160"/>
      <c r="AG478" s="160"/>
      <c r="AH478" s="160"/>
      <c r="AI478" s="160"/>
      <c r="AJ478" s="160"/>
      <c r="AK478" s="160"/>
      <c r="AL478" s="160"/>
      <c r="AM478" s="160"/>
      <c r="AN478" s="160"/>
      <c r="AO478" s="160"/>
      <c r="AP478" s="160"/>
      <c r="AQ478" s="160"/>
      <c r="AR478" s="160"/>
      <c r="AS478" s="160"/>
      <c r="AT478" s="160"/>
    </row>
    <row r="479" spans="1:46" x14ac:dyDescent="0.25">
      <c r="A479" s="160"/>
      <c r="B479" s="160"/>
      <c r="C479" s="160"/>
      <c r="D479" s="160"/>
      <c r="E479" s="160"/>
      <c r="F479" s="160"/>
      <c r="G479" s="160"/>
      <c r="H479" s="160"/>
      <c r="I479" s="160"/>
      <c r="J479" s="160"/>
      <c r="K479" s="160"/>
      <c r="L479" s="160"/>
      <c r="M479" s="160"/>
      <c r="N479" s="160"/>
      <c r="O479" s="160"/>
      <c r="P479" s="160"/>
      <c r="Q479" s="160"/>
      <c r="R479" s="160"/>
      <c r="S479" s="160"/>
      <c r="T479" s="160"/>
      <c r="U479" s="160"/>
      <c r="V479" s="160"/>
      <c r="W479" s="160"/>
      <c r="X479" s="160"/>
      <c r="Y479" s="160"/>
      <c r="Z479" s="160"/>
      <c r="AA479" s="160"/>
      <c r="AB479" s="160"/>
      <c r="AC479" s="160"/>
      <c r="AD479" s="160"/>
      <c r="AE479" s="160"/>
      <c r="AF479" s="160"/>
      <c r="AG479" s="160"/>
      <c r="AH479" s="160"/>
      <c r="AI479" s="160"/>
      <c r="AJ479" s="160"/>
      <c r="AK479" s="160"/>
      <c r="AL479" s="160"/>
      <c r="AM479" s="160"/>
      <c r="AN479" s="160"/>
      <c r="AO479" s="160"/>
      <c r="AP479" s="160"/>
      <c r="AQ479" s="160"/>
      <c r="AR479" s="160"/>
      <c r="AS479" s="160"/>
      <c r="AT479" s="160"/>
    </row>
    <row r="480" spans="1:46" x14ac:dyDescent="0.25">
      <c r="A480" s="160"/>
      <c r="B480" s="160"/>
      <c r="C480" s="160"/>
      <c r="D480" s="160"/>
      <c r="E480" s="160"/>
      <c r="F480" s="160"/>
      <c r="G480" s="160"/>
      <c r="H480" s="160"/>
      <c r="I480" s="160"/>
      <c r="J480" s="160"/>
      <c r="K480" s="160"/>
      <c r="L480" s="160"/>
      <c r="M480" s="160"/>
      <c r="N480" s="160"/>
      <c r="O480" s="160"/>
      <c r="P480" s="160"/>
      <c r="Q480" s="160"/>
      <c r="R480" s="160"/>
      <c r="S480" s="160"/>
      <c r="T480" s="160"/>
      <c r="U480" s="160"/>
      <c r="V480" s="160"/>
      <c r="W480" s="160"/>
      <c r="X480" s="160"/>
      <c r="Y480" s="160"/>
      <c r="Z480" s="160"/>
      <c r="AA480" s="160"/>
      <c r="AB480" s="160"/>
      <c r="AC480" s="160"/>
      <c r="AD480" s="160"/>
      <c r="AE480" s="160"/>
      <c r="AF480" s="160"/>
      <c r="AG480" s="160"/>
      <c r="AH480" s="160"/>
      <c r="AI480" s="160"/>
      <c r="AJ480" s="160"/>
      <c r="AK480" s="160"/>
      <c r="AL480" s="160"/>
      <c r="AM480" s="160"/>
      <c r="AN480" s="160"/>
      <c r="AO480" s="160"/>
      <c r="AP480" s="160"/>
      <c r="AQ480" s="160"/>
      <c r="AR480" s="160"/>
      <c r="AS480" s="160"/>
      <c r="AT480" s="160"/>
    </row>
    <row r="481" spans="1:46" x14ac:dyDescent="0.25">
      <c r="A481" s="160"/>
      <c r="B481" s="160"/>
      <c r="C481" s="160"/>
      <c r="D481" s="160"/>
      <c r="E481" s="160"/>
      <c r="F481" s="160"/>
      <c r="G481" s="160"/>
      <c r="H481" s="160"/>
      <c r="I481" s="160"/>
      <c r="J481" s="160"/>
      <c r="K481" s="160"/>
      <c r="L481" s="160"/>
      <c r="M481" s="160"/>
      <c r="N481" s="160"/>
      <c r="O481" s="160"/>
      <c r="P481" s="160"/>
      <c r="Q481" s="160"/>
      <c r="R481" s="160"/>
      <c r="S481" s="160"/>
      <c r="T481" s="160"/>
      <c r="U481" s="160"/>
      <c r="V481" s="160"/>
      <c r="W481" s="160"/>
      <c r="X481" s="160"/>
      <c r="Y481" s="160"/>
      <c r="Z481" s="160"/>
      <c r="AA481" s="160"/>
      <c r="AB481" s="160"/>
      <c r="AC481" s="160"/>
      <c r="AD481" s="160"/>
      <c r="AE481" s="160"/>
      <c r="AF481" s="160"/>
      <c r="AG481" s="160"/>
      <c r="AH481" s="160"/>
      <c r="AI481" s="160"/>
      <c r="AJ481" s="160"/>
      <c r="AK481" s="160"/>
      <c r="AL481" s="160"/>
      <c r="AM481" s="160"/>
      <c r="AN481" s="160"/>
      <c r="AO481" s="160"/>
      <c r="AP481" s="160"/>
      <c r="AQ481" s="160"/>
      <c r="AR481" s="160"/>
      <c r="AS481" s="160"/>
      <c r="AT481" s="160"/>
    </row>
    <row r="482" spans="1:46" x14ac:dyDescent="0.25">
      <c r="A482" s="160"/>
      <c r="B482" s="160"/>
      <c r="C482" s="160"/>
      <c r="D482" s="160"/>
      <c r="E482" s="160"/>
      <c r="F482" s="160"/>
      <c r="G482" s="160"/>
      <c r="H482" s="160"/>
      <c r="I482" s="160"/>
      <c r="J482" s="160"/>
      <c r="K482" s="160"/>
      <c r="L482" s="160"/>
      <c r="M482" s="160"/>
      <c r="N482" s="160"/>
      <c r="O482" s="160"/>
      <c r="P482" s="160"/>
      <c r="Q482" s="160"/>
      <c r="R482" s="160"/>
      <c r="S482" s="160"/>
      <c r="T482" s="160"/>
      <c r="U482" s="160"/>
      <c r="V482" s="160"/>
      <c r="W482" s="160"/>
      <c r="X482" s="160"/>
      <c r="Y482" s="160"/>
      <c r="Z482" s="160"/>
      <c r="AA482" s="160"/>
      <c r="AB482" s="160"/>
      <c r="AC482" s="160"/>
      <c r="AD482" s="160"/>
      <c r="AE482" s="160"/>
      <c r="AF482" s="160"/>
      <c r="AG482" s="160"/>
      <c r="AH482" s="160"/>
      <c r="AI482" s="160"/>
      <c r="AJ482" s="160"/>
      <c r="AK482" s="160"/>
      <c r="AL482" s="160"/>
      <c r="AM482" s="160"/>
      <c r="AN482" s="160"/>
      <c r="AO482" s="160"/>
      <c r="AP482" s="160"/>
      <c r="AQ482" s="160"/>
      <c r="AR482" s="160"/>
      <c r="AS482" s="160"/>
      <c r="AT482" s="160"/>
    </row>
    <row r="483" spans="1:46" x14ac:dyDescent="0.25">
      <c r="A483" s="160"/>
      <c r="B483" s="160"/>
      <c r="C483" s="160"/>
      <c r="D483" s="160"/>
      <c r="E483" s="160"/>
      <c r="F483" s="160"/>
      <c r="G483" s="160"/>
      <c r="H483" s="160"/>
      <c r="I483" s="160"/>
      <c r="J483" s="160"/>
      <c r="K483" s="160"/>
      <c r="L483" s="160"/>
      <c r="M483" s="160"/>
      <c r="N483" s="160"/>
      <c r="O483" s="160"/>
      <c r="P483" s="160"/>
      <c r="Q483" s="160"/>
      <c r="R483" s="160"/>
      <c r="S483" s="160"/>
      <c r="T483" s="160"/>
      <c r="U483" s="160"/>
      <c r="V483" s="160"/>
      <c r="W483" s="160"/>
      <c r="X483" s="160"/>
      <c r="Y483" s="160"/>
      <c r="Z483" s="160"/>
      <c r="AA483" s="160"/>
      <c r="AB483" s="160"/>
      <c r="AC483" s="160"/>
      <c r="AD483" s="160"/>
      <c r="AE483" s="160"/>
      <c r="AF483" s="160"/>
      <c r="AG483" s="160"/>
      <c r="AH483" s="160"/>
      <c r="AI483" s="160"/>
      <c r="AJ483" s="160"/>
      <c r="AK483" s="160"/>
      <c r="AL483" s="160"/>
      <c r="AM483" s="160"/>
      <c r="AN483" s="160"/>
      <c r="AO483" s="160"/>
      <c r="AP483" s="160"/>
      <c r="AQ483" s="160"/>
      <c r="AR483" s="160"/>
      <c r="AS483" s="160"/>
      <c r="AT483" s="160"/>
    </row>
    <row r="484" spans="1:46" x14ac:dyDescent="0.25">
      <c r="A484" s="160"/>
      <c r="B484" s="160"/>
      <c r="C484" s="160"/>
      <c r="D484" s="160"/>
      <c r="E484" s="160"/>
      <c r="F484" s="160"/>
      <c r="G484" s="160"/>
      <c r="H484" s="160"/>
      <c r="I484" s="160"/>
      <c r="J484" s="160"/>
      <c r="K484" s="160"/>
      <c r="L484" s="160"/>
      <c r="M484" s="160"/>
      <c r="N484" s="160"/>
      <c r="O484" s="160"/>
      <c r="P484" s="160"/>
      <c r="Q484" s="160"/>
      <c r="R484" s="160"/>
      <c r="S484" s="160"/>
      <c r="T484" s="160"/>
      <c r="U484" s="160"/>
      <c r="V484" s="160"/>
      <c r="W484" s="160"/>
      <c r="X484" s="160"/>
      <c r="Y484" s="160"/>
      <c r="Z484" s="160"/>
      <c r="AA484" s="160"/>
      <c r="AB484" s="160"/>
      <c r="AC484" s="160"/>
      <c r="AD484" s="160"/>
      <c r="AE484" s="160"/>
      <c r="AF484" s="160"/>
      <c r="AG484" s="160"/>
      <c r="AH484" s="160"/>
      <c r="AI484" s="160"/>
      <c r="AJ484" s="160"/>
      <c r="AK484" s="160"/>
      <c r="AL484" s="160"/>
      <c r="AM484" s="160"/>
      <c r="AN484" s="160"/>
      <c r="AO484" s="160"/>
      <c r="AP484" s="160"/>
      <c r="AQ484" s="160"/>
      <c r="AR484" s="160"/>
      <c r="AS484" s="160"/>
      <c r="AT484" s="160"/>
    </row>
    <row r="485" spans="1:46" x14ac:dyDescent="0.25">
      <c r="A485" s="160"/>
      <c r="B485" s="160"/>
      <c r="C485" s="160"/>
      <c r="D485" s="160"/>
      <c r="E485" s="160"/>
      <c r="F485" s="160"/>
      <c r="G485" s="160"/>
      <c r="H485" s="160"/>
      <c r="I485" s="160"/>
      <c r="J485" s="160"/>
      <c r="K485" s="160"/>
      <c r="L485" s="160"/>
      <c r="M485" s="160"/>
      <c r="N485" s="160"/>
      <c r="O485" s="160"/>
      <c r="P485" s="160"/>
      <c r="Q485" s="160"/>
      <c r="R485" s="160"/>
      <c r="S485" s="160"/>
      <c r="T485" s="160"/>
      <c r="U485" s="160"/>
      <c r="V485" s="160"/>
      <c r="W485" s="160"/>
      <c r="X485" s="160"/>
      <c r="Y485" s="160"/>
      <c r="Z485" s="160"/>
      <c r="AA485" s="160"/>
      <c r="AB485" s="160"/>
      <c r="AC485" s="160"/>
      <c r="AD485" s="160"/>
      <c r="AE485" s="160"/>
      <c r="AF485" s="160"/>
      <c r="AG485" s="160"/>
      <c r="AH485" s="160"/>
      <c r="AI485" s="160"/>
      <c r="AJ485" s="160"/>
      <c r="AK485" s="160"/>
      <c r="AL485" s="160"/>
      <c r="AM485" s="160"/>
      <c r="AN485" s="160"/>
      <c r="AO485" s="160"/>
      <c r="AP485" s="160"/>
      <c r="AQ485" s="160"/>
      <c r="AR485" s="160"/>
      <c r="AS485" s="160"/>
      <c r="AT485" s="160"/>
    </row>
    <row r="486" spans="1:46" x14ac:dyDescent="0.25">
      <c r="A486" s="160"/>
      <c r="B486" s="160"/>
      <c r="C486" s="160"/>
      <c r="D486" s="160"/>
      <c r="E486" s="160"/>
      <c r="F486" s="160"/>
      <c r="G486" s="160"/>
      <c r="H486" s="160"/>
      <c r="I486" s="160"/>
      <c r="J486" s="160"/>
      <c r="K486" s="160"/>
      <c r="L486" s="160"/>
      <c r="M486" s="160"/>
      <c r="N486" s="160"/>
      <c r="O486" s="160"/>
      <c r="P486" s="160"/>
      <c r="Q486" s="160"/>
      <c r="R486" s="160"/>
      <c r="S486" s="160"/>
      <c r="T486" s="160"/>
      <c r="U486" s="160"/>
      <c r="V486" s="160"/>
      <c r="W486" s="160"/>
      <c r="X486" s="160"/>
      <c r="Y486" s="160"/>
      <c r="Z486" s="160"/>
      <c r="AA486" s="160"/>
      <c r="AB486" s="160"/>
      <c r="AC486" s="160"/>
      <c r="AD486" s="160"/>
      <c r="AE486" s="160"/>
      <c r="AF486" s="160"/>
      <c r="AG486" s="160"/>
      <c r="AH486" s="160"/>
      <c r="AI486" s="160"/>
      <c r="AJ486" s="160"/>
      <c r="AK486" s="160"/>
      <c r="AL486" s="160"/>
      <c r="AM486" s="160"/>
      <c r="AN486" s="160"/>
      <c r="AO486" s="160"/>
      <c r="AP486" s="160"/>
      <c r="AQ486" s="160"/>
      <c r="AR486" s="160"/>
      <c r="AS486" s="160"/>
      <c r="AT486" s="160"/>
    </row>
    <row r="487" spans="1:46" x14ac:dyDescent="0.25">
      <c r="A487" s="160"/>
      <c r="B487" s="160"/>
      <c r="C487" s="160"/>
      <c r="D487" s="160"/>
      <c r="E487" s="160"/>
      <c r="F487" s="160"/>
      <c r="G487" s="160"/>
      <c r="H487" s="160"/>
      <c r="I487" s="160"/>
      <c r="J487" s="160"/>
      <c r="K487" s="160"/>
      <c r="L487" s="160"/>
      <c r="M487" s="160"/>
      <c r="N487" s="160"/>
      <c r="O487" s="160"/>
      <c r="P487" s="160"/>
      <c r="Q487" s="160"/>
      <c r="R487" s="160"/>
      <c r="S487" s="160"/>
      <c r="T487" s="160"/>
      <c r="U487" s="160"/>
      <c r="V487" s="160"/>
      <c r="W487" s="160"/>
      <c r="X487" s="160"/>
      <c r="Y487" s="160"/>
      <c r="Z487" s="160"/>
      <c r="AA487" s="160"/>
      <c r="AB487" s="160"/>
      <c r="AC487" s="160"/>
      <c r="AD487" s="160"/>
      <c r="AE487" s="160"/>
      <c r="AF487" s="160"/>
      <c r="AG487" s="160"/>
      <c r="AH487" s="160"/>
      <c r="AI487" s="160"/>
      <c r="AJ487" s="160"/>
      <c r="AK487" s="160"/>
      <c r="AL487" s="160"/>
      <c r="AM487" s="160"/>
      <c r="AN487" s="160"/>
      <c r="AO487" s="160"/>
      <c r="AP487" s="160"/>
      <c r="AQ487" s="160"/>
      <c r="AR487" s="160"/>
      <c r="AS487" s="160"/>
      <c r="AT487" s="160"/>
    </row>
    <row r="488" spans="1:46" x14ac:dyDescent="0.25">
      <c r="A488" s="160"/>
      <c r="B488" s="160"/>
      <c r="C488" s="160"/>
      <c r="D488" s="160"/>
      <c r="E488" s="160"/>
      <c r="F488" s="160"/>
      <c r="G488" s="160"/>
      <c r="H488" s="160"/>
      <c r="I488" s="160"/>
      <c r="J488" s="160"/>
      <c r="K488" s="160"/>
      <c r="L488" s="160"/>
      <c r="M488" s="160"/>
      <c r="N488" s="160"/>
      <c r="O488" s="160"/>
      <c r="P488" s="160"/>
      <c r="Q488" s="160"/>
      <c r="R488" s="160"/>
      <c r="S488" s="160"/>
      <c r="T488" s="160"/>
      <c r="U488" s="160"/>
      <c r="V488" s="160"/>
      <c r="W488" s="160"/>
      <c r="X488" s="160"/>
      <c r="Y488" s="160"/>
      <c r="Z488" s="160"/>
      <c r="AA488" s="160"/>
      <c r="AB488" s="160"/>
      <c r="AC488" s="160"/>
      <c r="AD488" s="160"/>
      <c r="AE488" s="160"/>
      <c r="AF488" s="160"/>
      <c r="AG488" s="160"/>
      <c r="AH488" s="160"/>
      <c r="AI488" s="160"/>
      <c r="AJ488" s="160"/>
      <c r="AK488" s="160"/>
      <c r="AL488" s="160"/>
      <c r="AM488" s="160"/>
      <c r="AN488" s="160"/>
      <c r="AO488" s="160"/>
      <c r="AP488" s="160"/>
      <c r="AQ488" s="160"/>
      <c r="AR488" s="160"/>
      <c r="AS488" s="160"/>
      <c r="AT488" s="160"/>
    </row>
    <row r="489" spans="1:46" x14ac:dyDescent="0.25">
      <c r="A489" s="160"/>
      <c r="B489" s="160"/>
      <c r="C489" s="160"/>
      <c r="D489" s="160"/>
      <c r="E489" s="160"/>
      <c r="F489" s="160"/>
      <c r="G489" s="160"/>
      <c r="H489" s="160"/>
      <c r="I489" s="160"/>
      <c r="J489" s="160"/>
      <c r="K489" s="160"/>
      <c r="L489" s="160"/>
      <c r="M489" s="160"/>
      <c r="N489" s="160"/>
      <c r="O489" s="160"/>
      <c r="P489" s="160"/>
      <c r="Q489" s="160"/>
      <c r="R489" s="160"/>
      <c r="S489" s="160"/>
      <c r="T489" s="160"/>
      <c r="U489" s="160"/>
      <c r="V489" s="160"/>
      <c r="W489" s="160"/>
      <c r="X489" s="160"/>
      <c r="Y489" s="160"/>
      <c r="Z489" s="160"/>
      <c r="AA489" s="160"/>
      <c r="AB489" s="160"/>
      <c r="AC489" s="160"/>
      <c r="AD489" s="160"/>
      <c r="AE489" s="160"/>
      <c r="AF489" s="160"/>
      <c r="AG489" s="160"/>
      <c r="AH489" s="160"/>
      <c r="AI489" s="160"/>
      <c r="AJ489" s="160"/>
      <c r="AK489" s="160"/>
      <c r="AL489" s="160"/>
      <c r="AM489" s="160"/>
      <c r="AN489" s="160"/>
      <c r="AO489" s="160"/>
      <c r="AP489" s="160"/>
      <c r="AQ489" s="160"/>
      <c r="AR489" s="160"/>
      <c r="AS489" s="160"/>
      <c r="AT489" s="160"/>
    </row>
    <row r="490" spans="1:46" x14ac:dyDescent="0.25">
      <c r="A490" s="160"/>
      <c r="B490" s="160"/>
      <c r="C490" s="160"/>
      <c r="D490" s="160"/>
      <c r="E490" s="160"/>
      <c r="F490" s="160"/>
      <c r="G490" s="160"/>
      <c r="H490" s="160"/>
      <c r="I490" s="160"/>
      <c r="J490" s="160"/>
      <c r="K490" s="160"/>
      <c r="L490" s="160"/>
      <c r="M490" s="160"/>
      <c r="N490" s="160"/>
      <c r="O490" s="160"/>
      <c r="P490" s="160"/>
      <c r="Q490" s="160"/>
      <c r="R490" s="160"/>
      <c r="S490" s="160"/>
      <c r="T490" s="160"/>
      <c r="U490" s="160"/>
      <c r="V490" s="160"/>
      <c r="W490" s="160"/>
      <c r="X490" s="160"/>
      <c r="Y490" s="160"/>
      <c r="Z490" s="160"/>
      <c r="AA490" s="160"/>
      <c r="AB490" s="160"/>
      <c r="AC490" s="160"/>
      <c r="AD490" s="160"/>
      <c r="AE490" s="160"/>
      <c r="AF490" s="160"/>
      <c r="AG490" s="160"/>
      <c r="AH490" s="160"/>
      <c r="AI490" s="160"/>
      <c r="AJ490" s="160"/>
      <c r="AK490" s="160"/>
      <c r="AL490" s="160"/>
      <c r="AM490" s="160"/>
      <c r="AN490" s="160"/>
      <c r="AO490" s="160"/>
      <c r="AP490" s="160"/>
      <c r="AQ490" s="160"/>
      <c r="AR490" s="160"/>
      <c r="AS490" s="160"/>
      <c r="AT490" s="160"/>
    </row>
    <row r="491" spans="1:46" x14ac:dyDescent="0.25">
      <c r="A491" s="160"/>
      <c r="B491" s="160"/>
      <c r="C491" s="160"/>
      <c r="D491" s="160"/>
      <c r="E491" s="160"/>
      <c r="F491" s="160"/>
      <c r="G491" s="160"/>
      <c r="H491" s="160"/>
      <c r="I491" s="160"/>
      <c r="J491" s="160"/>
      <c r="K491" s="160"/>
      <c r="L491" s="160"/>
      <c r="M491" s="160"/>
      <c r="N491" s="160"/>
      <c r="O491" s="160"/>
      <c r="P491" s="160"/>
      <c r="Q491" s="160"/>
      <c r="R491" s="160"/>
      <c r="S491" s="160"/>
      <c r="T491" s="160"/>
      <c r="U491" s="160"/>
      <c r="V491" s="160"/>
      <c r="W491" s="160"/>
      <c r="X491" s="160"/>
      <c r="Y491" s="160"/>
      <c r="Z491" s="160"/>
      <c r="AA491" s="160"/>
      <c r="AB491" s="160"/>
      <c r="AC491" s="160"/>
      <c r="AD491" s="160"/>
      <c r="AE491" s="160"/>
      <c r="AF491" s="160"/>
      <c r="AG491" s="160"/>
      <c r="AH491" s="160"/>
      <c r="AI491" s="160"/>
      <c r="AJ491" s="160"/>
      <c r="AK491" s="160"/>
      <c r="AL491" s="160"/>
      <c r="AM491" s="160"/>
      <c r="AN491" s="160"/>
      <c r="AO491" s="160"/>
      <c r="AP491" s="160"/>
      <c r="AQ491" s="160"/>
      <c r="AR491" s="160"/>
      <c r="AS491" s="160"/>
      <c r="AT491" s="160"/>
    </row>
    <row r="492" spans="1:46" x14ac:dyDescent="0.25">
      <c r="A492" s="160"/>
      <c r="B492" s="160"/>
      <c r="C492" s="160"/>
      <c r="D492" s="160"/>
      <c r="E492" s="160"/>
      <c r="F492" s="160"/>
      <c r="G492" s="160"/>
      <c r="H492" s="160"/>
      <c r="I492" s="160"/>
      <c r="J492" s="160"/>
      <c r="K492" s="160"/>
      <c r="L492" s="160"/>
      <c r="M492" s="160"/>
      <c r="N492" s="160"/>
      <c r="O492" s="160"/>
      <c r="P492" s="160"/>
      <c r="Q492" s="160"/>
      <c r="R492" s="160"/>
      <c r="S492" s="160"/>
      <c r="T492" s="160"/>
      <c r="U492" s="160"/>
      <c r="V492" s="160"/>
      <c r="W492" s="160"/>
      <c r="X492" s="160"/>
      <c r="Y492" s="160"/>
      <c r="Z492" s="160"/>
      <c r="AA492" s="160"/>
      <c r="AB492" s="160"/>
      <c r="AC492" s="160"/>
      <c r="AD492" s="160"/>
      <c r="AE492" s="160"/>
      <c r="AF492" s="160"/>
      <c r="AG492" s="160"/>
      <c r="AH492" s="160"/>
      <c r="AI492" s="160"/>
      <c r="AJ492" s="160"/>
      <c r="AK492" s="160"/>
      <c r="AL492" s="160"/>
      <c r="AM492" s="160"/>
      <c r="AN492" s="160"/>
      <c r="AO492" s="160"/>
      <c r="AP492" s="160"/>
      <c r="AQ492" s="160"/>
      <c r="AR492" s="160"/>
      <c r="AS492" s="160"/>
      <c r="AT492" s="160"/>
    </row>
    <row r="493" spans="1:46" x14ac:dyDescent="0.25">
      <c r="A493" s="160"/>
      <c r="B493" s="160"/>
      <c r="C493" s="160"/>
      <c r="D493" s="160"/>
      <c r="E493" s="160"/>
      <c r="F493" s="160"/>
      <c r="G493" s="160"/>
      <c r="H493" s="160"/>
      <c r="I493" s="160"/>
      <c r="J493" s="160"/>
      <c r="K493" s="160"/>
      <c r="L493" s="160"/>
      <c r="M493" s="160"/>
      <c r="N493" s="160"/>
      <c r="O493" s="160"/>
      <c r="P493" s="160"/>
      <c r="Q493" s="160"/>
      <c r="R493" s="160"/>
      <c r="S493" s="160"/>
      <c r="T493" s="160"/>
      <c r="U493" s="160"/>
      <c r="V493" s="160"/>
      <c r="W493" s="160"/>
      <c r="X493" s="160"/>
      <c r="Y493" s="160"/>
      <c r="Z493" s="160"/>
      <c r="AA493" s="160"/>
      <c r="AB493" s="160"/>
      <c r="AC493" s="160"/>
      <c r="AD493" s="160"/>
      <c r="AE493" s="160"/>
      <c r="AF493" s="160"/>
      <c r="AG493" s="160"/>
      <c r="AH493" s="160"/>
      <c r="AI493" s="160"/>
      <c r="AJ493" s="160"/>
      <c r="AK493" s="160"/>
      <c r="AL493" s="160"/>
      <c r="AM493" s="160"/>
      <c r="AN493" s="160"/>
      <c r="AO493" s="160"/>
      <c r="AP493" s="160"/>
      <c r="AQ493" s="160"/>
      <c r="AR493" s="160"/>
      <c r="AS493" s="160"/>
      <c r="AT493" s="160"/>
    </row>
    <row r="494" spans="1:46" x14ac:dyDescent="0.25">
      <c r="A494" s="160"/>
      <c r="B494" s="160"/>
      <c r="C494" s="160"/>
      <c r="D494" s="160"/>
      <c r="E494" s="160"/>
      <c r="F494" s="160"/>
      <c r="G494" s="160"/>
      <c r="H494" s="160"/>
      <c r="I494" s="160"/>
      <c r="J494" s="160"/>
      <c r="K494" s="160"/>
      <c r="L494" s="160"/>
      <c r="M494" s="160"/>
      <c r="N494" s="160"/>
      <c r="O494" s="160"/>
      <c r="P494" s="160"/>
      <c r="Q494" s="160"/>
      <c r="R494" s="160"/>
      <c r="S494" s="160"/>
      <c r="T494" s="160"/>
      <c r="U494" s="160"/>
      <c r="V494" s="160"/>
      <c r="W494" s="160"/>
      <c r="X494" s="160"/>
      <c r="Y494" s="160"/>
      <c r="Z494" s="160"/>
      <c r="AA494" s="160"/>
      <c r="AB494" s="160"/>
      <c r="AC494" s="160"/>
      <c r="AD494" s="160"/>
      <c r="AE494" s="160"/>
      <c r="AF494" s="160"/>
      <c r="AG494" s="160"/>
      <c r="AH494" s="160"/>
      <c r="AI494" s="160"/>
      <c r="AJ494" s="160"/>
      <c r="AK494" s="160"/>
      <c r="AL494" s="160"/>
      <c r="AM494" s="160"/>
      <c r="AN494" s="160"/>
      <c r="AO494" s="160"/>
      <c r="AP494" s="160"/>
      <c r="AQ494" s="160"/>
      <c r="AR494" s="160"/>
      <c r="AS494" s="160"/>
      <c r="AT494" s="160"/>
    </row>
    <row r="495" spans="1:46" x14ac:dyDescent="0.25">
      <c r="A495" s="160"/>
      <c r="B495" s="160"/>
      <c r="C495" s="160"/>
      <c r="D495" s="160"/>
      <c r="E495" s="160"/>
      <c r="F495" s="160"/>
      <c r="G495" s="160"/>
      <c r="H495" s="160"/>
      <c r="I495" s="160"/>
      <c r="J495" s="160"/>
      <c r="K495" s="160"/>
      <c r="L495" s="160"/>
      <c r="M495" s="160"/>
      <c r="N495" s="160"/>
      <c r="O495" s="160"/>
      <c r="P495" s="160"/>
      <c r="Q495" s="160"/>
      <c r="R495" s="160"/>
      <c r="S495" s="160"/>
      <c r="T495" s="160"/>
      <c r="U495" s="160"/>
      <c r="V495" s="160"/>
      <c r="W495" s="160"/>
      <c r="X495" s="160"/>
      <c r="Y495" s="160"/>
      <c r="Z495" s="160"/>
      <c r="AA495" s="160"/>
      <c r="AB495" s="160"/>
      <c r="AC495" s="160"/>
      <c r="AD495" s="160"/>
      <c r="AE495" s="160"/>
      <c r="AF495" s="160"/>
      <c r="AG495" s="160"/>
      <c r="AH495" s="160"/>
      <c r="AI495" s="160"/>
      <c r="AJ495" s="160"/>
      <c r="AK495" s="160"/>
      <c r="AL495" s="160"/>
      <c r="AM495" s="160"/>
      <c r="AN495" s="160"/>
      <c r="AO495" s="160"/>
      <c r="AP495" s="160"/>
      <c r="AQ495" s="160"/>
      <c r="AR495" s="160"/>
      <c r="AS495" s="160"/>
      <c r="AT495" s="160"/>
    </row>
    <row r="496" spans="1:46" x14ac:dyDescent="0.25">
      <c r="A496" s="160"/>
      <c r="B496" s="160"/>
      <c r="C496" s="160"/>
      <c r="D496" s="160"/>
      <c r="E496" s="160"/>
      <c r="F496" s="160"/>
      <c r="G496" s="160"/>
      <c r="H496" s="160"/>
      <c r="I496" s="160"/>
      <c r="J496" s="160"/>
      <c r="K496" s="160"/>
      <c r="L496" s="160"/>
      <c r="M496" s="160"/>
      <c r="N496" s="160"/>
      <c r="O496" s="160"/>
      <c r="P496" s="160"/>
      <c r="Q496" s="160"/>
      <c r="R496" s="160"/>
      <c r="S496" s="160"/>
      <c r="T496" s="160"/>
      <c r="U496" s="160"/>
      <c r="V496" s="160"/>
      <c r="W496" s="160"/>
      <c r="X496" s="160"/>
      <c r="Y496" s="160"/>
      <c r="Z496" s="160"/>
      <c r="AA496" s="160"/>
      <c r="AB496" s="160"/>
      <c r="AC496" s="160"/>
      <c r="AD496" s="160"/>
      <c r="AE496" s="160"/>
      <c r="AF496" s="160"/>
      <c r="AG496" s="160"/>
      <c r="AH496" s="160"/>
      <c r="AI496" s="160"/>
      <c r="AJ496" s="160"/>
      <c r="AK496" s="160"/>
      <c r="AL496" s="160"/>
      <c r="AM496" s="160"/>
      <c r="AN496" s="160"/>
      <c r="AO496" s="160"/>
      <c r="AP496" s="160"/>
      <c r="AQ496" s="160"/>
      <c r="AR496" s="160"/>
      <c r="AS496" s="160"/>
      <c r="AT496" s="160"/>
    </row>
    <row r="497" spans="1:46" x14ac:dyDescent="0.25">
      <c r="A497" s="160"/>
      <c r="B497" s="160"/>
      <c r="C497" s="160"/>
      <c r="D497" s="160"/>
      <c r="E497" s="160"/>
      <c r="F497" s="160"/>
      <c r="G497" s="160"/>
      <c r="H497" s="160"/>
      <c r="I497" s="160"/>
      <c r="J497" s="160"/>
      <c r="K497" s="160"/>
      <c r="L497" s="160"/>
      <c r="M497" s="160"/>
      <c r="N497" s="160"/>
      <c r="O497" s="160"/>
      <c r="P497" s="160"/>
      <c r="Q497" s="160"/>
      <c r="R497" s="160"/>
      <c r="S497" s="160"/>
      <c r="T497" s="160"/>
      <c r="U497" s="160"/>
      <c r="V497" s="160"/>
      <c r="W497" s="160"/>
      <c r="X497" s="160"/>
      <c r="Y497" s="160"/>
      <c r="Z497" s="160"/>
      <c r="AA497" s="160"/>
      <c r="AB497" s="160"/>
      <c r="AC497" s="160"/>
      <c r="AD497" s="160"/>
      <c r="AE497" s="160"/>
      <c r="AF497" s="160"/>
      <c r="AG497" s="160"/>
      <c r="AH497" s="160"/>
      <c r="AI497" s="160"/>
      <c r="AJ497" s="160"/>
      <c r="AK497" s="160"/>
      <c r="AL497" s="160"/>
      <c r="AM497" s="160"/>
      <c r="AN497" s="160"/>
      <c r="AO497" s="160"/>
      <c r="AP497" s="160"/>
      <c r="AQ497" s="160"/>
      <c r="AR497" s="160"/>
      <c r="AS497" s="160"/>
      <c r="AT497" s="160"/>
    </row>
    <row r="498" spans="1:46" x14ac:dyDescent="0.25">
      <c r="A498" s="160"/>
      <c r="B498" s="160"/>
      <c r="C498" s="160"/>
      <c r="D498" s="160"/>
      <c r="E498" s="160"/>
      <c r="F498" s="160"/>
      <c r="G498" s="160"/>
      <c r="H498" s="160"/>
      <c r="I498" s="160"/>
      <c r="J498" s="160"/>
      <c r="K498" s="160"/>
      <c r="L498" s="160"/>
      <c r="M498" s="160"/>
      <c r="N498" s="160"/>
      <c r="O498" s="160"/>
      <c r="P498" s="160"/>
      <c r="Q498" s="160"/>
      <c r="R498" s="160"/>
      <c r="S498" s="160"/>
      <c r="T498" s="160"/>
      <c r="U498" s="160"/>
      <c r="V498" s="160"/>
      <c r="W498" s="160"/>
      <c r="X498" s="160"/>
      <c r="Y498" s="160"/>
      <c r="Z498" s="160"/>
      <c r="AA498" s="160"/>
      <c r="AB498" s="160"/>
      <c r="AC498" s="160"/>
      <c r="AD498" s="160"/>
      <c r="AE498" s="160"/>
      <c r="AF498" s="160"/>
      <c r="AG498" s="160"/>
      <c r="AH498" s="160"/>
      <c r="AI498" s="160"/>
      <c r="AJ498" s="160"/>
      <c r="AK498" s="160"/>
      <c r="AL498" s="160"/>
      <c r="AM498" s="160"/>
      <c r="AN498" s="160"/>
      <c r="AO498" s="160"/>
      <c r="AP498" s="160"/>
      <c r="AQ498" s="160"/>
      <c r="AR498" s="160"/>
      <c r="AS498" s="160"/>
      <c r="AT498" s="160"/>
    </row>
    <row r="499" spans="1:46" x14ac:dyDescent="0.25">
      <c r="A499" s="160"/>
      <c r="B499" s="160"/>
      <c r="C499" s="160"/>
      <c r="D499" s="160"/>
      <c r="E499" s="160"/>
      <c r="F499" s="160"/>
      <c r="G499" s="160"/>
      <c r="H499" s="160"/>
      <c r="I499" s="160"/>
      <c r="J499" s="160"/>
      <c r="K499" s="160"/>
      <c r="L499" s="160"/>
      <c r="M499" s="160"/>
      <c r="N499" s="160"/>
      <c r="O499" s="160"/>
      <c r="P499" s="160"/>
      <c r="Q499" s="160"/>
      <c r="R499" s="160"/>
      <c r="S499" s="160"/>
      <c r="T499" s="160"/>
      <c r="U499" s="160"/>
      <c r="V499" s="160"/>
      <c r="W499" s="160"/>
      <c r="X499" s="160"/>
      <c r="Y499" s="160"/>
      <c r="Z499" s="160"/>
      <c r="AA499" s="160"/>
      <c r="AB499" s="160"/>
      <c r="AC499" s="160"/>
      <c r="AD499" s="160"/>
      <c r="AE499" s="160"/>
      <c r="AF499" s="160"/>
      <c r="AG499" s="160"/>
      <c r="AH499" s="160"/>
      <c r="AI499" s="160"/>
      <c r="AJ499" s="160"/>
      <c r="AK499" s="160"/>
      <c r="AL499" s="160"/>
      <c r="AM499" s="160"/>
      <c r="AN499" s="160"/>
      <c r="AO499" s="160"/>
      <c r="AP499" s="160"/>
      <c r="AQ499" s="160"/>
      <c r="AR499" s="160"/>
      <c r="AS499" s="160"/>
      <c r="AT499" s="160"/>
    </row>
    <row r="500" spans="1:46" x14ac:dyDescent="0.25">
      <c r="A500" s="160"/>
      <c r="B500" s="160"/>
      <c r="C500" s="160"/>
      <c r="D500" s="160"/>
      <c r="E500" s="160"/>
      <c r="F500" s="160"/>
      <c r="G500" s="160"/>
      <c r="H500" s="160"/>
      <c r="I500" s="160"/>
      <c r="J500" s="160"/>
      <c r="K500" s="160"/>
      <c r="L500" s="160"/>
      <c r="M500" s="160"/>
      <c r="N500" s="160"/>
      <c r="O500" s="160"/>
      <c r="P500" s="160"/>
      <c r="Q500" s="160"/>
      <c r="R500" s="160"/>
      <c r="S500" s="160"/>
      <c r="T500" s="160"/>
      <c r="U500" s="160"/>
      <c r="V500" s="160"/>
      <c r="W500" s="160"/>
      <c r="X500" s="160"/>
      <c r="Y500" s="160"/>
      <c r="Z500" s="160"/>
      <c r="AA500" s="160"/>
      <c r="AB500" s="160"/>
      <c r="AC500" s="160"/>
      <c r="AD500" s="160"/>
      <c r="AE500" s="160"/>
      <c r="AF500" s="160"/>
      <c r="AG500" s="160"/>
      <c r="AH500" s="160"/>
      <c r="AI500" s="160"/>
      <c r="AJ500" s="160"/>
      <c r="AK500" s="160"/>
      <c r="AL500" s="160"/>
      <c r="AM500" s="160"/>
      <c r="AN500" s="160"/>
      <c r="AO500" s="160"/>
      <c r="AP500" s="160"/>
      <c r="AQ500" s="160"/>
      <c r="AR500" s="160"/>
      <c r="AS500" s="160"/>
      <c r="AT500" s="160"/>
    </row>
    <row r="501" spans="1:46" x14ac:dyDescent="0.25">
      <c r="A501" s="160"/>
      <c r="B501" s="160"/>
      <c r="C501" s="160"/>
      <c r="D501" s="160"/>
      <c r="E501" s="160"/>
      <c r="F501" s="160"/>
      <c r="G501" s="160"/>
      <c r="H501" s="160"/>
      <c r="I501" s="160"/>
      <c r="J501" s="160"/>
      <c r="K501" s="160"/>
      <c r="L501" s="160"/>
      <c r="M501" s="160"/>
      <c r="N501" s="160"/>
      <c r="O501" s="160"/>
      <c r="P501" s="160"/>
      <c r="Q501" s="160"/>
      <c r="R501" s="160"/>
      <c r="S501" s="160"/>
      <c r="T501" s="160"/>
      <c r="U501" s="160"/>
      <c r="V501" s="160"/>
      <c r="W501" s="160"/>
      <c r="X501" s="160"/>
      <c r="Y501" s="160"/>
      <c r="Z501" s="160"/>
      <c r="AA501" s="160"/>
      <c r="AB501" s="160"/>
      <c r="AC501" s="160"/>
      <c r="AD501" s="160"/>
      <c r="AE501" s="160"/>
      <c r="AF501" s="160"/>
      <c r="AG501" s="160"/>
      <c r="AH501" s="160"/>
      <c r="AI501" s="160"/>
      <c r="AJ501" s="160"/>
      <c r="AK501" s="160"/>
      <c r="AL501" s="160"/>
      <c r="AM501" s="160"/>
      <c r="AN501" s="160"/>
      <c r="AO501" s="160"/>
      <c r="AP501" s="160"/>
      <c r="AQ501" s="160"/>
      <c r="AR501" s="160"/>
      <c r="AS501" s="160"/>
      <c r="AT501" s="160"/>
    </row>
    <row r="502" spans="1:46" x14ac:dyDescent="0.25">
      <c r="A502" s="160"/>
      <c r="B502" s="160"/>
      <c r="C502" s="160"/>
      <c r="D502" s="160"/>
      <c r="E502" s="160"/>
      <c r="F502" s="160"/>
      <c r="G502" s="160"/>
      <c r="H502" s="160"/>
      <c r="I502" s="160"/>
      <c r="J502" s="160"/>
      <c r="K502" s="160"/>
      <c r="L502" s="160"/>
      <c r="M502" s="160"/>
      <c r="N502" s="160"/>
      <c r="O502" s="160"/>
      <c r="P502" s="160"/>
      <c r="Q502" s="160"/>
      <c r="R502" s="160"/>
      <c r="S502" s="160"/>
      <c r="T502" s="160"/>
      <c r="U502" s="160"/>
      <c r="V502" s="160"/>
      <c r="W502" s="160"/>
      <c r="X502" s="160"/>
      <c r="Y502" s="160"/>
      <c r="Z502" s="160"/>
      <c r="AA502" s="160"/>
      <c r="AB502" s="160"/>
      <c r="AC502" s="160"/>
      <c r="AD502" s="160"/>
      <c r="AE502" s="160"/>
      <c r="AF502" s="160"/>
      <c r="AG502" s="160"/>
      <c r="AH502" s="160"/>
      <c r="AI502" s="160"/>
      <c r="AJ502" s="160"/>
      <c r="AK502" s="160"/>
      <c r="AL502" s="160"/>
      <c r="AM502" s="160"/>
      <c r="AN502" s="160"/>
      <c r="AO502" s="160"/>
      <c r="AP502" s="160"/>
      <c r="AQ502" s="160"/>
      <c r="AR502" s="160"/>
      <c r="AS502" s="160"/>
      <c r="AT502" s="160"/>
    </row>
    <row r="503" spans="1:46" x14ac:dyDescent="0.25">
      <c r="A503" s="160"/>
      <c r="B503" s="160"/>
      <c r="C503" s="160"/>
      <c r="D503" s="160"/>
      <c r="E503" s="160"/>
      <c r="F503" s="160"/>
      <c r="G503" s="160"/>
      <c r="H503" s="160"/>
      <c r="I503" s="160"/>
      <c r="J503" s="160"/>
      <c r="K503" s="160"/>
      <c r="L503" s="160"/>
      <c r="M503" s="160"/>
      <c r="N503" s="160"/>
      <c r="O503" s="160"/>
      <c r="P503" s="160"/>
      <c r="Q503" s="160"/>
      <c r="R503" s="160"/>
      <c r="S503" s="160"/>
      <c r="T503" s="160"/>
      <c r="U503" s="160"/>
      <c r="V503" s="160"/>
      <c r="W503" s="160"/>
      <c r="X503" s="160"/>
      <c r="Y503" s="160"/>
      <c r="Z503" s="160"/>
      <c r="AA503" s="160"/>
      <c r="AB503" s="160"/>
      <c r="AC503" s="160"/>
      <c r="AD503" s="160"/>
      <c r="AE503" s="160"/>
      <c r="AF503" s="160"/>
      <c r="AG503" s="160"/>
      <c r="AH503" s="160"/>
      <c r="AI503" s="160"/>
      <c r="AJ503" s="160"/>
      <c r="AK503" s="160"/>
      <c r="AL503" s="160"/>
      <c r="AM503" s="160"/>
      <c r="AN503" s="160"/>
      <c r="AO503" s="160"/>
      <c r="AP503" s="160"/>
      <c r="AQ503" s="160"/>
      <c r="AR503" s="160"/>
      <c r="AS503" s="160"/>
      <c r="AT503" s="160"/>
    </row>
    <row r="504" spans="1:46" x14ac:dyDescent="0.25">
      <c r="A504" s="160"/>
      <c r="B504" s="160"/>
      <c r="C504" s="160"/>
      <c r="D504" s="160"/>
      <c r="E504" s="160"/>
      <c r="F504" s="160"/>
      <c r="G504" s="160"/>
      <c r="H504" s="160"/>
      <c r="I504" s="160"/>
      <c r="J504" s="160"/>
      <c r="K504" s="160"/>
      <c r="L504" s="160"/>
      <c r="M504" s="160"/>
      <c r="N504" s="160"/>
      <c r="O504" s="160"/>
      <c r="P504" s="160"/>
      <c r="Q504" s="160"/>
      <c r="R504" s="160"/>
      <c r="S504" s="160"/>
      <c r="T504" s="160"/>
      <c r="U504" s="160"/>
      <c r="V504" s="160"/>
      <c r="W504" s="160"/>
      <c r="X504" s="160"/>
      <c r="Y504" s="160"/>
      <c r="Z504" s="160"/>
      <c r="AA504" s="160"/>
      <c r="AB504" s="160"/>
      <c r="AC504" s="160"/>
      <c r="AD504" s="160"/>
      <c r="AE504" s="160"/>
      <c r="AF504" s="160"/>
      <c r="AG504" s="160"/>
      <c r="AH504" s="160"/>
      <c r="AI504" s="160"/>
      <c r="AJ504" s="160"/>
      <c r="AK504" s="160"/>
      <c r="AL504" s="160"/>
      <c r="AM504" s="160"/>
      <c r="AN504" s="160"/>
      <c r="AO504" s="160"/>
      <c r="AP504" s="160"/>
      <c r="AQ504" s="160"/>
      <c r="AR504" s="160"/>
      <c r="AS504" s="160"/>
      <c r="AT504" s="160"/>
    </row>
    <row r="505" spans="1:46" x14ac:dyDescent="0.25">
      <c r="A505" s="160"/>
      <c r="B505" s="160"/>
      <c r="C505" s="160"/>
      <c r="D505" s="160"/>
      <c r="E505" s="160"/>
      <c r="F505" s="160"/>
      <c r="G505" s="160"/>
      <c r="H505" s="160"/>
      <c r="I505" s="160"/>
      <c r="J505" s="160"/>
      <c r="K505" s="160"/>
      <c r="L505" s="160"/>
      <c r="M505" s="160"/>
      <c r="N505" s="160"/>
      <c r="O505" s="160"/>
      <c r="P505" s="160"/>
      <c r="Q505" s="160"/>
      <c r="R505" s="160"/>
      <c r="S505" s="160"/>
      <c r="T505" s="160"/>
      <c r="U505" s="160"/>
      <c r="V505" s="160"/>
      <c r="W505" s="160"/>
      <c r="X505" s="160"/>
      <c r="Y505" s="160"/>
      <c r="Z505" s="160"/>
      <c r="AA505" s="160"/>
      <c r="AB505" s="160"/>
      <c r="AC505" s="160"/>
      <c r="AD505" s="160"/>
      <c r="AE505" s="160"/>
      <c r="AF505" s="160"/>
      <c r="AG505" s="160"/>
      <c r="AH505" s="160"/>
      <c r="AI505" s="160"/>
      <c r="AJ505" s="160"/>
      <c r="AK505" s="160"/>
      <c r="AL505" s="160"/>
      <c r="AM505" s="160"/>
      <c r="AN505" s="160"/>
      <c r="AO505" s="160"/>
      <c r="AP505" s="160"/>
      <c r="AQ505" s="160"/>
      <c r="AR505" s="160"/>
      <c r="AS505" s="160"/>
      <c r="AT505" s="160"/>
    </row>
    <row r="506" spans="1:46" x14ac:dyDescent="0.25">
      <c r="A506" s="160"/>
      <c r="B506" s="160"/>
      <c r="C506" s="160"/>
      <c r="D506" s="160"/>
      <c r="E506" s="160"/>
      <c r="F506" s="160"/>
      <c r="G506" s="160"/>
      <c r="H506" s="160"/>
      <c r="I506" s="160"/>
      <c r="J506" s="160"/>
      <c r="K506" s="160"/>
      <c r="L506" s="160"/>
      <c r="M506" s="160"/>
      <c r="N506" s="160"/>
      <c r="O506" s="160"/>
      <c r="P506" s="160"/>
      <c r="Q506" s="160"/>
      <c r="R506" s="160"/>
      <c r="S506" s="160"/>
      <c r="T506" s="160"/>
      <c r="U506" s="160"/>
      <c r="V506" s="160"/>
      <c r="W506" s="160"/>
      <c r="X506" s="160"/>
      <c r="Y506" s="160"/>
      <c r="Z506" s="160"/>
      <c r="AA506" s="160"/>
      <c r="AB506" s="160"/>
      <c r="AC506" s="160"/>
      <c r="AD506" s="160"/>
      <c r="AE506" s="160"/>
      <c r="AF506" s="160"/>
      <c r="AG506" s="160"/>
      <c r="AH506" s="160"/>
      <c r="AI506" s="160"/>
      <c r="AJ506" s="160"/>
      <c r="AK506" s="160"/>
      <c r="AL506" s="160"/>
      <c r="AM506" s="160"/>
      <c r="AN506" s="160"/>
      <c r="AO506" s="160"/>
      <c r="AP506" s="160"/>
      <c r="AQ506" s="160"/>
      <c r="AR506" s="160"/>
      <c r="AS506" s="160"/>
      <c r="AT506" s="160"/>
    </row>
    <row r="507" spans="1:46" x14ac:dyDescent="0.25">
      <c r="A507" s="160"/>
      <c r="B507" s="160"/>
      <c r="C507" s="160"/>
      <c r="D507" s="160"/>
      <c r="E507" s="160"/>
      <c r="F507" s="160"/>
      <c r="G507" s="160"/>
      <c r="H507" s="160"/>
      <c r="I507" s="160"/>
      <c r="J507" s="160"/>
      <c r="K507" s="160"/>
      <c r="L507" s="160"/>
      <c r="M507" s="160"/>
      <c r="N507" s="160"/>
      <c r="O507" s="160"/>
      <c r="P507" s="160"/>
      <c r="Q507" s="160"/>
      <c r="R507" s="160"/>
      <c r="S507" s="160"/>
      <c r="T507" s="160"/>
      <c r="U507" s="160"/>
      <c r="V507" s="160"/>
      <c r="W507" s="160"/>
      <c r="X507" s="160"/>
      <c r="Y507" s="160"/>
      <c r="Z507" s="160"/>
      <c r="AA507" s="160"/>
      <c r="AB507" s="160"/>
      <c r="AC507" s="160"/>
      <c r="AD507" s="160"/>
      <c r="AE507" s="160"/>
      <c r="AF507" s="160"/>
      <c r="AG507" s="160"/>
      <c r="AH507" s="160"/>
      <c r="AI507" s="160"/>
      <c r="AJ507" s="160"/>
      <c r="AK507" s="160"/>
      <c r="AL507" s="160"/>
      <c r="AM507" s="160"/>
      <c r="AN507" s="160"/>
      <c r="AO507" s="160"/>
      <c r="AP507" s="160"/>
      <c r="AQ507" s="160"/>
      <c r="AR507" s="160"/>
      <c r="AS507" s="160"/>
      <c r="AT507" s="160"/>
    </row>
    <row r="508" spans="1:46" x14ac:dyDescent="0.25">
      <c r="A508" s="160"/>
      <c r="B508" s="160"/>
      <c r="C508" s="160"/>
      <c r="D508" s="160"/>
      <c r="E508" s="160"/>
      <c r="F508" s="160"/>
      <c r="G508" s="160"/>
      <c r="H508" s="160"/>
      <c r="I508" s="160"/>
      <c r="J508" s="160"/>
      <c r="K508" s="160"/>
      <c r="L508" s="160"/>
      <c r="M508" s="160"/>
      <c r="N508" s="160"/>
      <c r="O508" s="160"/>
      <c r="P508" s="160"/>
      <c r="Q508" s="160"/>
      <c r="R508" s="160"/>
      <c r="S508" s="160"/>
      <c r="T508" s="160"/>
      <c r="U508" s="160"/>
      <c r="V508" s="160"/>
      <c r="W508" s="160"/>
      <c r="X508" s="160"/>
      <c r="Y508" s="160"/>
      <c r="Z508" s="160"/>
      <c r="AA508" s="160"/>
      <c r="AB508" s="160"/>
      <c r="AC508" s="160"/>
      <c r="AD508" s="160"/>
      <c r="AE508" s="160"/>
      <c r="AF508" s="160"/>
      <c r="AG508" s="160"/>
      <c r="AH508" s="160"/>
      <c r="AI508" s="160"/>
      <c r="AJ508" s="160"/>
      <c r="AK508" s="160"/>
      <c r="AL508" s="160"/>
      <c r="AM508" s="160"/>
      <c r="AN508" s="160"/>
      <c r="AO508" s="160"/>
      <c r="AP508" s="160"/>
      <c r="AQ508" s="160"/>
      <c r="AR508" s="160"/>
      <c r="AS508" s="160"/>
      <c r="AT508" s="160"/>
    </row>
    <row r="509" spans="1:46" x14ac:dyDescent="0.25">
      <c r="A509" s="160"/>
      <c r="B509" s="160"/>
      <c r="C509" s="160"/>
      <c r="D509" s="160"/>
      <c r="E509" s="160"/>
      <c r="F509" s="160"/>
      <c r="G509" s="160"/>
      <c r="H509" s="160"/>
      <c r="I509" s="160"/>
      <c r="J509" s="160"/>
      <c r="K509" s="160"/>
      <c r="L509" s="160"/>
      <c r="M509" s="160"/>
      <c r="N509" s="160"/>
      <c r="O509" s="160"/>
      <c r="P509" s="160"/>
      <c r="Q509" s="160"/>
      <c r="R509" s="160"/>
      <c r="S509" s="160"/>
      <c r="T509" s="160"/>
      <c r="U509" s="160"/>
      <c r="V509" s="160"/>
      <c r="W509" s="160"/>
      <c r="X509" s="160"/>
      <c r="Y509" s="160"/>
      <c r="Z509" s="160"/>
      <c r="AA509" s="160"/>
      <c r="AB509" s="160"/>
      <c r="AC509" s="160"/>
      <c r="AD509" s="160"/>
      <c r="AE509" s="160"/>
      <c r="AF509" s="160"/>
      <c r="AG509" s="160"/>
      <c r="AH509" s="160"/>
      <c r="AI509" s="160"/>
      <c r="AJ509" s="160"/>
      <c r="AK509" s="160"/>
      <c r="AL509" s="160"/>
      <c r="AM509" s="160"/>
      <c r="AN509" s="160"/>
      <c r="AO509" s="160"/>
      <c r="AP509" s="160"/>
      <c r="AQ509" s="160"/>
      <c r="AR509" s="160"/>
      <c r="AS509" s="160"/>
      <c r="AT509" s="160"/>
    </row>
    <row r="510" spans="1:46" x14ac:dyDescent="0.25">
      <c r="A510" s="160"/>
      <c r="B510" s="160"/>
      <c r="C510" s="160"/>
      <c r="D510" s="160"/>
      <c r="E510" s="160"/>
      <c r="F510" s="160"/>
      <c r="G510" s="160"/>
      <c r="H510" s="160"/>
      <c r="I510" s="160"/>
      <c r="J510" s="160"/>
      <c r="K510" s="160"/>
      <c r="L510" s="160"/>
      <c r="M510" s="160"/>
      <c r="N510" s="160"/>
      <c r="O510" s="160"/>
      <c r="P510" s="160"/>
      <c r="Q510" s="160"/>
      <c r="R510" s="160"/>
      <c r="S510" s="160"/>
      <c r="T510" s="160"/>
      <c r="U510" s="160"/>
      <c r="V510" s="160"/>
      <c r="W510" s="160"/>
      <c r="X510" s="160"/>
      <c r="Y510" s="160"/>
      <c r="Z510" s="160"/>
      <c r="AA510" s="160"/>
      <c r="AB510" s="160"/>
      <c r="AC510" s="160"/>
      <c r="AD510" s="160"/>
      <c r="AE510" s="160"/>
      <c r="AF510" s="160"/>
      <c r="AG510" s="160"/>
      <c r="AH510" s="160"/>
      <c r="AI510" s="160"/>
      <c r="AJ510" s="160"/>
      <c r="AK510" s="160"/>
      <c r="AL510" s="160"/>
      <c r="AM510" s="160"/>
      <c r="AN510" s="160"/>
      <c r="AO510" s="160"/>
      <c r="AP510" s="160"/>
      <c r="AQ510" s="160"/>
      <c r="AR510" s="160"/>
      <c r="AS510" s="160"/>
      <c r="AT510" s="160"/>
    </row>
    <row r="511" spans="1:46" x14ac:dyDescent="0.25">
      <c r="A511" s="160"/>
      <c r="B511" s="160"/>
      <c r="C511" s="160"/>
      <c r="D511" s="160"/>
      <c r="E511" s="160"/>
      <c r="F511" s="160"/>
      <c r="G511" s="160"/>
      <c r="H511" s="160"/>
      <c r="I511" s="160"/>
      <c r="J511" s="160"/>
      <c r="K511" s="160"/>
      <c r="L511" s="160"/>
      <c r="M511" s="160"/>
      <c r="N511" s="160"/>
      <c r="O511" s="160"/>
      <c r="P511" s="160"/>
      <c r="Q511" s="160"/>
      <c r="R511" s="160"/>
      <c r="S511" s="160"/>
      <c r="T511" s="160"/>
      <c r="U511" s="160"/>
      <c r="V511" s="160"/>
      <c r="W511" s="160"/>
      <c r="X511" s="160"/>
      <c r="Y511" s="160"/>
      <c r="Z511" s="160"/>
      <c r="AA511" s="160"/>
      <c r="AB511" s="160"/>
      <c r="AC511" s="160"/>
      <c r="AD511" s="160"/>
      <c r="AE511" s="160"/>
      <c r="AF511" s="160"/>
      <c r="AG511" s="160"/>
      <c r="AH511" s="160"/>
      <c r="AI511" s="160"/>
      <c r="AJ511" s="160"/>
      <c r="AK511" s="160"/>
      <c r="AL511" s="160"/>
      <c r="AM511" s="160"/>
      <c r="AN511" s="160"/>
      <c r="AO511" s="160"/>
      <c r="AP511" s="160"/>
      <c r="AQ511" s="160"/>
      <c r="AR511" s="160"/>
      <c r="AS511" s="160"/>
      <c r="AT511" s="160"/>
    </row>
    <row r="512" spans="1:46" x14ac:dyDescent="0.25">
      <c r="A512" s="160"/>
      <c r="B512" s="160"/>
      <c r="C512" s="160"/>
      <c r="D512" s="160"/>
      <c r="E512" s="160"/>
      <c r="F512" s="160"/>
      <c r="G512" s="160"/>
      <c r="H512" s="160"/>
      <c r="I512" s="160"/>
      <c r="J512" s="160"/>
      <c r="K512" s="160"/>
      <c r="L512" s="160"/>
      <c r="M512" s="160"/>
      <c r="N512" s="160"/>
      <c r="O512" s="160"/>
      <c r="P512" s="160"/>
      <c r="Q512" s="160"/>
      <c r="R512" s="160"/>
      <c r="S512" s="160"/>
      <c r="T512" s="160"/>
      <c r="U512" s="160"/>
      <c r="V512" s="160"/>
      <c r="W512" s="160"/>
      <c r="X512" s="160"/>
      <c r="Y512" s="160"/>
      <c r="Z512" s="160"/>
      <c r="AA512" s="160"/>
      <c r="AB512" s="160"/>
      <c r="AC512" s="160"/>
      <c r="AD512" s="160"/>
      <c r="AE512" s="160"/>
      <c r="AF512" s="160"/>
      <c r="AG512" s="160"/>
      <c r="AH512" s="160"/>
      <c r="AI512" s="160"/>
      <c r="AJ512" s="160"/>
      <c r="AK512" s="160"/>
      <c r="AL512" s="160"/>
      <c r="AM512" s="160"/>
      <c r="AN512" s="160"/>
      <c r="AO512" s="160"/>
      <c r="AP512" s="160"/>
      <c r="AQ512" s="160"/>
      <c r="AR512" s="160"/>
      <c r="AS512" s="160"/>
      <c r="AT512" s="160"/>
    </row>
    <row r="513" spans="1:46" x14ac:dyDescent="0.25">
      <c r="A513" s="160"/>
      <c r="B513" s="160"/>
      <c r="C513" s="160"/>
      <c r="D513" s="160"/>
      <c r="E513" s="160"/>
      <c r="F513" s="160"/>
      <c r="G513" s="160"/>
      <c r="H513" s="160"/>
      <c r="I513" s="160"/>
      <c r="J513" s="160"/>
      <c r="K513" s="160"/>
      <c r="L513" s="160"/>
      <c r="M513" s="160"/>
      <c r="N513" s="160"/>
      <c r="O513" s="160"/>
      <c r="P513" s="160"/>
      <c r="Q513" s="160"/>
      <c r="R513" s="160"/>
      <c r="S513" s="160"/>
      <c r="T513" s="160"/>
      <c r="U513" s="160"/>
      <c r="V513" s="160"/>
      <c r="W513" s="160"/>
      <c r="X513" s="160"/>
      <c r="Y513" s="160"/>
      <c r="Z513" s="160"/>
      <c r="AA513" s="160"/>
      <c r="AB513" s="160"/>
      <c r="AC513" s="160"/>
      <c r="AD513" s="160"/>
      <c r="AE513" s="160"/>
      <c r="AF513" s="160"/>
      <c r="AG513" s="160"/>
      <c r="AH513" s="160"/>
      <c r="AI513" s="160"/>
      <c r="AJ513" s="160"/>
      <c r="AK513" s="160"/>
      <c r="AL513" s="160"/>
      <c r="AM513" s="160"/>
      <c r="AN513" s="160"/>
      <c r="AO513" s="160"/>
      <c r="AP513" s="160"/>
      <c r="AQ513" s="160"/>
      <c r="AR513" s="160"/>
      <c r="AS513" s="160"/>
      <c r="AT513" s="160"/>
    </row>
    <row r="514" spans="1:46" x14ac:dyDescent="0.25">
      <c r="A514" s="160"/>
      <c r="B514" s="160"/>
      <c r="C514" s="160"/>
      <c r="D514" s="160"/>
      <c r="E514" s="160"/>
      <c r="F514" s="160"/>
      <c r="G514" s="160"/>
      <c r="H514" s="160"/>
      <c r="I514" s="160"/>
      <c r="J514" s="160"/>
      <c r="K514" s="160"/>
      <c r="L514" s="160"/>
      <c r="M514" s="160"/>
      <c r="N514" s="160"/>
      <c r="O514" s="160"/>
      <c r="P514" s="160"/>
      <c r="Q514" s="160"/>
      <c r="R514" s="160"/>
      <c r="S514" s="160"/>
      <c r="T514" s="160"/>
      <c r="U514" s="160"/>
      <c r="V514" s="160"/>
      <c r="W514" s="160"/>
      <c r="X514" s="160"/>
      <c r="Y514" s="160"/>
      <c r="Z514" s="160"/>
      <c r="AA514" s="160"/>
      <c r="AB514" s="160"/>
      <c r="AC514" s="160"/>
      <c r="AD514" s="160"/>
      <c r="AE514" s="160"/>
      <c r="AF514" s="160"/>
      <c r="AG514" s="160"/>
      <c r="AH514" s="160"/>
      <c r="AI514" s="160"/>
      <c r="AJ514" s="160"/>
      <c r="AK514" s="160"/>
      <c r="AL514" s="160"/>
      <c r="AM514" s="160"/>
      <c r="AN514" s="160"/>
      <c r="AO514" s="160"/>
      <c r="AP514" s="160"/>
      <c r="AQ514" s="160"/>
      <c r="AR514" s="160"/>
      <c r="AS514" s="160"/>
      <c r="AT514" s="160"/>
    </row>
    <row r="515" spans="1:46" x14ac:dyDescent="0.25">
      <c r="A515" s="160"/>
      <c r="B515" s="160"/>
      <c r="C515" s="160"/>
      <c r="D515" s="160"/>
      <c r="E515" s="160"/>
      <c r="F515" s="160"/>
      <c r="G515" s="160"/>
      <c r="H515" s="160"/>
      <c r="I515" s="160"/>
      <c r="J515" s="160"/>
      <c r="K515" s="160"/>
      <c r="L515" s="160"/>
      <c r="M515" s="160"/>
      <c r="N515" s="160"/>
      <c r="O515" s="160"/>
      <c r="P515" s="160"/>
      <c r="Q515" s="160"/>
      <c r="R515" s="160"/>
      <c r="S515" s="160"/>
      <c r="T515" s="160"/>
      <c r="U515" s="160"/>
      <c r="V515" s="160"/>
      <c r="W515" s="160"/>
      <c r="X515" s="160"/>
      <c r="Y515" s="160"/>
      <c r="Z515" s="160"/>
      <c r="AA515" s="160"/>
      <c r="AB515" s="160"/>
      <c r="AC515" s="160"/>
      <c r="AD515" s="160"/>
      <c r="AE515" s="160"/>
      <c r="AF515" s="160"/>
      <c r="AG515" s="160"/>
      <c r="AH515" s="160"/>
      <c r="AI515" s="160"/>
      <c r="AJ515" s="160"/>
      <c r="AK515" s="160"/>
      <c r="AL515" s="160"/>
      <c r="AM515" s="160"/>
      <c r="AN515" s="160"/>
      <c r="AO515" s="160"/>
      <c r="AP515" s="160"/>
      <c r="AQ515" s="160"/>
      <c r="AR515" s="160"/>
      <c r="AS515" s="160"/>
      <c r="AT515" s="160"/>
    </row>
    <row r="516" spans="1:46" x14ac:dyDescent="0.25">
      <c r="A516" s="160"/>
      <c r="B516" s="160"/>
      <c r="C516" s="160"/>
      <c r="D516" s="160"/>
      <c r="E516" s="160"/>
      <c r="F516" s="160"/>
      <c r="G516" s="160"/>
      <c r="H516" s="160"/>
      <c r="I516" s="160"/>
      <c r="J516" s="160"/>
      <c r="K516" s="160"/>
      <c r="L516" s="160"/>
      <c r="M516" s="160"/>
      <c r="N516" s="160"/>
      <c r="O516" s="160"/>
      <c r="P516" s="160"/>
      <c r="Q516" s="160"/>
      <c r="R516" s="160"/>
      <c r="S516" s="160"/>
      <c r="T516" s="160"/>
      <c r="U516" s="160"/>
      <c r="V516" s="160"/>
      <c r="W516" s="160"/>
      <c r="X516" s="160"/>
      <c r="Y516" s="160"/>
      <c r="Z516" s="160"/>
      <c r="AA516" s="160"/>
      <c r="AB516" s="160"/>
      <c r="AC516" s="160"/>
      <c r="AD516" s="160"/>
      <c r="AE516" s="160"/>
      <c r="AF516" s="160"/>
      <c r="AG516" s="160"/>
      <c r="AH516" s="160"/>
      <c r="AI516" s="160"/>
      <c r="AJ516" s="160"/>
      <c r="AK516" s="160"/>
      <c r="AL516" s="160"/>
      <c r="AM516" s="160"/>
      <c r="AN516" s="160"/>
      <c r="AO516" s="160"/>
      <c r="AP516" s="160"/>
      <c r="AQ516" s="160"/>
      <c r="AR516" s="160"/>
      <c r="AS516" s="160"/>
      <c r="AT516" s="160"/>
    </row>
    <row r="517" spans="1:46" x14ac:dyDescent="0.25">
      <c r="A517" s="160"/>
      <c r="B517" s="160"/>
      <c r="C517" s="160"/>
      <c r="D517" s="160"/>
      <c r="E517" s="160"/>
      <c r="F517" s="160"/>
      <c r="G517" s="160"/>
      <c r="H517" s="160"/>
      <c r="I517" s="160"/>
      <c r="J517" s="160"/>
      <c r="K517" s="160"/>
      <c r="L517" s="160"/>
      <c r="M517" s="160"/>
      <c r="N517" s="160"/>
      <c r="O517" s="160"/>
      <c r="P517" s="160"/>
      <c r="Q517" s="160"/>
      <c r="R517" s="160"/>
      <c r="S517" s="160"/>
      <c r="T517" s="160"/>
      <c r="U517" s="160"/>
      <c r="V517" s="160"/>
      <c r="W517" s="160"/>
      <c r="X517" s="160"/>
      <c r="Y517" s="160"/>
      <c r="Z517" s="160"/>
      <c r="AA517" s="160"/>
      <c r="AB517" s="160"/>
      <c r="AC517" s="160"/>
      <c r="AD517" s="160"/>
      <c r="AE517" s="160"/>
      <c r="AF517" s="160"/>
      <c r="AG517" s="160"/>
      <c r="AH517" s="160"/>
      <c r="AI517" s="160"/>
      <c r="AJ517" s="160"/>
      <c r="AK517" s="160"/>
      <c r="AL517" s="160"/>
      <c r="AM517" s="160"/>
      <c r="AN517" s="160"/>
      <c r="AO517" s="160"/>
      <c r="AP517" s="160"/>
      <c r="AQ517" s="160"/>
      <c r="AR517" s="160"/>
      <c r="AS517" s="160"/>
      <c r="AT517" s="160"/>
    </row>
    <row r="518" spans="1:46" x14ac:dyDescent="0.25">
      <c r="A518" s="160"/>
      <c r="B518" s="160"/>
      <c r="C518" s="160"/>
      <c r="D518" s="160"/>
      <c r="E518" s="160"/>
      <c r="F518" s="160"/>
      <c r="G518" s="160"/>
      <c r="H518" s="160"/>
      <c r="I518" s="160"/>
      <c r="J518" s="160"/>
      <c r="K518" s="160"/>
      <c r="L518" s="160"/>
      <c r="M518" s="160"/>
      <c r="N518" s="160"/>
      <c r="O518" s="160"/>
      <c r="P518" s="160"/>
      <c r="Q518" s="160"/>
      <c r="R518" s="160"/>
      <c r="S518" s="160"/>
      <c r="T518" s="160"/>
      <c r="U518" s="160"/>
      <c r="V518" s="160"/>
      <c r="W518" s="160"/>
      <c r="X518" s="160"/>
      <c r="Y518" s="160"/>
      <c r="Z518" s="160"/>
      <c r="AA518" s="160"/>
      <c r="AB518" s="160"/>
      <c r="AC518" s="160"/>
      <c r="AD518" s="160"/>
      <c r="AE518" s="160"/>
      <c r="AF518" s="160"/>
      <c r="AG518" s="160"/>
      <c r="AH518" s="160"/>
      <c r="AI518" s="160"/>
      <c r="AJ518" s="160"/>
      <c r="AK518" s="160"/>
      <c r="AL518" s="160"/>
      <c r="AM518" s="160"/>
      <c r="AN518" s="160"/>
      <c r="AO518" s="160"/>
      <c r="AP518" s="160"/>
      <c r="AQ518" s="160"/>
      <c r="AR518" s="160"/>
      <c r="AS518" s="160"/>
      <c r="AT518" s="160"/>
    </row>
    <row r="519" spans="1:46" x14ac:dyDescent="0.25">
      <c r="A519" s="160"/>
      <c r="B519" s="160"/>
      <c r="C519" s="160"/>
      <c r="D519" s="160"/>
      <c r="E519" s="160"/>
      <c r="F519" s="160"/>
      <c r="G519" s="160"/>
      <c r="H519" s="160"/>
      <c r="I519" s="160"/>
      <c r="J519" s="160"/>
      <c r="K519" s="160"/>
      <c r="L519" s="160"/>
      <c r="M519" s="160"/>
      <c r="N519" s="160"/>
      <c r="O519" s="160"/>
      <c r="P519" s="160"/>
      <c r="Q519" s="160"/>
      <c r="R519" s="160"/>
      <c r="S519" s="160"/>
      <c r="T519" s="160"/>
      <c r="U519" s="160"/>
      <c r="V519" s="160"/>
      <c r="W519" s="160"/>
      <c r="X519" s="160"/>
      <c r="Y519" s="160"/>
      <c r="Z519" s="160"/>
      <c r="AA519" s="160"/>
      <c r="AB519" s="160"/>
      <c r="AC519" s="160"/>
      <c r="AD519" s="160"/>
      <c r="AE519" s="160"/>
      <c r="AF519" s="160"/>
      <c r="AG519" s="160"/>
      <c r="AH519" s="160"/>
      <c r="AI519" s="160"/>
      <c r="AJ519" s="160"/>
      <c r="AK519" s="160"/>
      <c r="AL519" s="160"/>
      <c r="AM519" s="160"/>
      <c r="AN519" s="160"/>
      <c r="AO519" s="160"/>
      <c r="AP519" s="160"/>
      <c r="AQ519" s="160"/>
      <c r="AR519" s="160"/>
      <c r="AS519" s="160"/>
      <c r="AT519" s="160"/>
    </row>
    <row r="520" spans="1:46" x14ac:dyDescent="0.25">
      <c r="A520" s="160"/>
      <c r="B520" s="160"/>
      <c r="C520" s="160"/>
      <c r="D520" s="160"/>
      <c r="E520" s="160"/>
      <c r="F520" s="160"/>
      <c r="G520" s="160"/>
      <c r="H520" s="160"/>
      <c r="I520" s="160"/>
      <c r="J520" s="160"/>
      <c r="K520" s="160"/>
      <c r="L520" s="160"/>
      <c r="M520" s="160"/>
      <c r="N520" s="160"/>
      <c r="O520" s="160"/>
      <c r="P520" s="160"/>
      <c r="Q520" s="160"/>
      <c r="R520" s="160"/>
      <c r="S520" s="160"/>
      <c r="T520" s="160"/>
      <c r="U520" s="160"/>
      <c r="V520" s="160"/>
      <c r="W520" s="160"/>
      <c r="X520" s="160"/>
      <c r="Y520" s="160"/>
      <c r="Z520" s="160"/>
      <c r="AA520" s="160"/>
      <c r="AB520" s="160"/>
      <c r="AC520" s="160"/>
      <c r="AD520" s="160"/>
      <c r="AE520" s="160"/>
      <c r="AF520" s="160"/>
      <c r="AG520" s="160"/>
      <c r="AH520" s="160"/>
      <c r="AI520" s="160"/>
      <c r="AJ520" s="160"/>
      <c r="AK520" s="160"/>
      <c r="AL520" s="160"/>
      <c r="AM520" s="160"/>
      <c r="AN520" s="160"/>
      <c r="AO520" s="160"/>
      <c r="AP520" s="160"/>
      <c r="AQ520" s="160"/>
      <c r="AR520" s="160"/>
      <c r="AS520" s="160"/>
      <c r="AT520" s="160"/>
    </row>
    <row r="521" spans="1:46" x14ac:dyDescent="0.25">
      <c r="A521" s="160"/>
      <c r="B521" s="160"/>
      <c r="C521" s="160"/>
      <c r="D521" s="160"/>
      <c r="E521" s="160"/>
      <c r="F521" s="160"/>
      <c r="G521" s="160"/>
      <c r="H521" s="160"/>
      <c r="I521" s="160"/>
      <c r="J521" s="160"/>
      <c r="K521" s="160"/>
      <c r="L521" s="160"/>
      <c r="M521" s="160"/>
      <c r="N521" s="160"/>
      <c r="O521" s="160"/>
      <c r="P521" s="160"/>
      <c r="Q521" s="160"/>
      <c r="R521" s="160"/>
      <c r="S521" s="160"/>
      <c r="T521" s="160"/>
      <c r="U521" s="160"/>
      <c r="V521" s="160"/>
      <c r="W521" s="160"/>
      <c r="X521" s="160"/>
      <c r="Y521" s="160"/>
      <c r="Z521" s="160"/>
      <c r="AA521" s="160"/>
      <c r="AB521" s="160"/>
      <c r="AC521" s="160"/>
      <c r="AD521" s="160"/>
      <c r="AE521" s="160"/>
      <c r="AF521" s="160"/>
      <c r="AG521" s="160"/>
      <c r="AH521" s="160"/>
      <c r="AI521" s="160"/>
      <c r="AJ521" s="160"/>
      <c r="AK521" s="160"/>
      <c r="AL521" s="160"/>
      <c r="AM521" s="160"/>
      <c r="AN521" s="160"/>
      <c r="AO521" s="160"/>
      <c r="AP521" s="160"/>
      <c r="AQ521" s="160"/>
      <c r="AR521" s="160"/>
      <c r="AS521" s="160"/>
      <c r="AT521" s="160"/>
    </row>
    <row r="522" spans="1:46" x14ac:dyDescent="0.25">
      <c r="A522" s="160"/>
      <c r="B522" s="160"/>
      <c r="C522" s="160"/>
      <c r="D522" s="160"/>
      <c r="E522" s="160"/>
      <c r="F522" s="160"/>
      <c r="G522" s="160"/>
      <c r="H522" s="160"/>
      <c r="I522" s="160"/>
      <c r="J522" s="160"/>
      <c r="K522" s="160"/>
      <c r="L522" s="160"/>
      <c r="M522" s="160"/>
      <c r="N522" s="160"/>
      <c r="O522" s="160"/>
      <c r="P522" s="160"/>
      <c r="Q522" s="160"/>
      <c r="R522" s="160"/>
      <c r="S522" s="160"/>
      <c r="T522" s="160"/>
      <c r="U522" s="160"/>
      <c r="V522" s="160"/>
      <c r="W522" s="160"/>
      <c r="X522" s="160"/>
      <c r="Y522" s="160"/>
      <c r="Z522" s="160"/>
      <c r="AA522" s="160"/>
      <c r="AB522" s="160"/>
      <c r="AC522" s="160"/>
      <c r="AD522" s="160"/>
      <c r="AE522" s="160"/>
      <c r="AF522" s="160"/>
      <c r="AG522" s="160"/>
      <c r="AH522" s="160"/>
      <c r="AI522" s="160"/>
      <c r="AJ522" s="160"/>
      <c r="AK522" s="160"/>
      <c r="AL522" s="160"/>
      <c r="AM522" s="160"/>
      <c r="AN522" s="160"/>
      <c r="AO522" s="160"/>
      <c r="AP522" s="160"/>
      <c r="AQ522" s="160"/>
      <c r="AR522" s="160"/>
      <c r="AS522" s="160"/>
      <c r="AT522" s="160"/>
    </row>
    <row r="523" spans="1:46" x14ac:dyDescent="0.25">
      <c r="A523" s="160"/>
      <c r="B523" s="160"/>
      <c r="C523" s="160"/>
      <c r="D523" s="160"/>
      <c r="E523" s="160"/>
      <c r="F523" s="160"/>
      <c r="G523" s="160"/>
      <c r="H523" s="160"/>
      <c r="I523" s="160"/>
      <c r="J523" s="160"/>
      <c r="K523" s="160"/>
      <c r="L523" s="160"/>
      <c r="M523" s="160"/>
      <c r="N523" s="160"/>
      <c r="O523" s="160"/>
      <c r="P523" s="160"/>
      <c r="Q523" s="160"/>
      <c r="R523" s="160"/>
      <c r="S523" s="160"/>
      <c r="T523" s="160"/>
      <c r="U523" s="160"/>
      <c r="V523" s="160"/>
      <c r="W523" s="160"/>
      <c r="X523" s="160"/>
      <c r="Y523" s="160"/>
      <c r="Z523" s="160"/>
      <c r="AA523" s="160"/>
      <c r="AB523" s="160"/>
      <c r="AC523" s="160"/>
      <c r="AD523" s="160"/>
      <c r="AE523" s="160"/>
      <c r="AF523" s="160"/>
      <c r="AG523" s="160"/>
      <c r="AH523" s="160"/>
      <c r="AI523" s="160"/>
      <c r="AJ523" s="160"/>
      <c r="AK523" s="160"/>
      <c r="AL523" s="160"/>
      <c r="AM523" s="160"/>
      <c r="AN523" s="160"/>
      <c r="AO523" s="160"/>
      <c r="AP523" s="160"/>
      <c r="AQ523" s="160"/>
      <c r="AR523" s="160"/>
      <c r="AS523" s="160"/>
      <c r="AT523" s="160"/>
    </row>
    <row r="524" spans="1:46" x14ac:dyDescent="0.25">
      <c r="A524" s="160"/>
      <c r="B524" s="160"/>
      <c r="C524" s="160"/>
      <c r="D524" s="160"/>
      <c r="E524" s="160"/>
      <c r="F524" s="160"/>
      <c r="G524" s="160"/>
      <c r="H524" s="160"/>
      <c r="I524" s="160"/>
      <c r="J524" s="160"/>
      <c r="K524" s="160"/>
      <c r="L524" s="160"/>
      <c r="M524" s="160"/>
      <c r="N524" s="160"/>
      <c r="O524" s="160"/>
      <c r="P524" s="160"/>
      <c r="Q524" s="160"/>
      <c r="R524" s="160"/>
      <c r="S524" s="160"/>
      <c r="T524" s="160"/>
      <c r="U524" s="160"/>
      <c r="V524" s="160"/>
      <c r="W524" s="160"/>
      <c r="X524" s="160"/>
      <c r="Y524" s="160"/>
      <c r="Z524" s="160"/>
      <c r="AA524" s="160"/>
      <c r="AB524" s="160"/>
      <c r="AC524" s="160"/>
      <c r="AD524" s="160"/>
      <c r="AE524" s="160"/>
      <c r="AF524" s="160"/>
      <c r="AG524" s="160"/>
      <c r="AH524" s="160"/>
      <c r="AI524" s="160"/>
      <c r="AJ524" s="160"/>
      <c r="AK524" s="160"/>
      <c r="AL524" s="160"/>
      <c r="AM524" s="160"/>
      <c r="AN524" s="160"/>
      <c r="AO524" s="160"/>
      <c r="AP524" s="160"/>
      <c r="AQ524" s="160"/>
      <c r="AR524" s="160"/>
      <c r="AS524" s="160"/>
      <c r="AT524" s="160"/>
    </row>
    <row r="525" spans="1:46" x14ac:dyDescent="0.25">
      <c r="A525" s="160"/>
      <c r="B525" s="160"/>
      <c r="C525" s="160"/>
      <c r="D525" s="160"/>
      <c r="E525" s="160"/>
      <c r="F525" s="160"/>
      <c r="G525" s="160"/>
      <c r="H525" s="160"/>
      <c r="I525" s="160"/>
      <c r="J525" s="160"/>
      <c r="K525" s="160"/>
      <c r="L525" s="160"/>
      <c r="M525" s="160"/>
      <c r="N525" s="160"/>
      <c r="O525" s="160"/>
      <c r="P525" s="160"/>
      <c r="Q525" s="160"/>
      <c r="R525" s="160"/>
      <c r="S525" s="160"/>
      <c r="T525" s="160"/>
      <c r="U525" s="160"/>
      <c r="V525" s="160"/>
      <c r="W525" s="160"/>
      <c r="X525" s="160"/>
      <c r="Y525" s="160"/>
      <c r="Z525" s="160"/>
      <c r="AA525" s="160"/>
      <c r="AB525" s="160"/>
      <c r="AC525" s="160"/>
      <c r="AD525" s="160"/>
      <c r="AE525" s="160"/>
      <c r="AF525" s="160"/>
      <c r="AG525" s="160"/>
      <c r="AH525" s="160"/>
      <c r="AI525" s="160"/>
      <c r="AJ525" s="160"/>
      <c r="AK525" s="160"/>
      <c r="AL525" s="160"/>
      <c r="AM525" s="160"/>
      <c r="AN525" s="160"/>
      <c r="AO525" s="160"/>
      <c r="AP525" s="160"/>
      <c r="AQ525" s="160"/>
      <c r="AR525" s="160"/>
      <c r="AS525" s="160"/>
      <c r="AT525" s="160"/>
    </row>
    <row r="526" spans="1:46" x14ac:dyDescent="0.25">
      <c r="A526" s="160"/>
      <c r="B526" s="160"/>
      <c r="C526" s="160"/>
      <c r="D526" s="160"/>
      <c r="E526" s="160"/>
      <c r="F526" s="160"/>
      <c r="G526" s="160"/>
      <c r="H526" s="160"/>
      <c r="I526" s="160"/>
      <c r="J526" s="160"/>
      <c r="K526" s="160"/>
      <c r="L526" s="160"/>
      <c r="M526" s="160"/>
      <c r="N526" s="160"/>
      <c r="O526" s="160"/>
      <c r="P526" s="160"/>
      <c r="Q526" s="160"/>
      <c r="R526" s="160"/>
      <c r="S526" s="160"/>
      <c r="T526" s="160"/>
      <c r="U526" s="160"/>
      <c r="V526" s="160"/>
      <c r="W526" s="160"/>
      <c r="X526" s="160"/>
      <c r="Y526" s="160"/>
      <c r="Z526" s="160"/>
      <c r="AA526" s="160"/>
      <c r="AB526" s="160"/>
      <c r="AC526" s="160"/>
      <c r="AD526" s="160"/>
      <c r="AE526" s="160"/>
      <c r="AF526" s="160"/>
      <c r="AG526" s="160"/>
      <c r="AH526" s="160"/>
      <c r="AI526" s="160"/>
      <c r="AJ526" s="160"/>
      <c r="AK526" s="160"/>
      <c r="AL526" s="160"/>
      <c r="AM526" s="160"/>
      <c r="AN526" s="160"/>
      <c r="AO526" s="160"/>
      <c r="AP526" s="160"/>
      <c r="AQ526" s="160"/>
      <c r="AR526" s="160"/>
      <c r="AS526" s="160"/>
      <c r="AT526" s="160"/>
    </row>
    <row r="527" spans="1:46" x14ac:dyDescent="0.25">
      <c r="A527" s="160"/>
      <c r="B527" s="160"/>
      <c r="C527" s="160"/>
      <c r="D527" s="160"/>
      <c r="E527" s="160"/>
      <c r="F527" s="160"/>
      <c r="G527" s="160"/>
      <c r="H527" s="160"/>
      <c r="I527" s="160"/>
      <c r="J527" s="160"/>
      <c r="K527" s="160"/>
      <c r="L527" s="160"/>
      <c r="M527" s="160"/>
      <c r="N527" s="160"/>
      <c r="O527" s="160"/>
      <c r="P527" s="160"/>
      <c r="Q527" s="160"/>
      <c r="R527" s="160"/>
      <c r="S527" s="160"/>
      <c r="T527" s="160"/>
      <c r="U527" s="160"/>
      <c r="V527" s="160"/>
      <c r="W527" s="160"/>
      <c r="X527" s="160"/>
      <c r="Y527" s="160"/>
      <c r="Z527" s="160"/>
      <c r="AA527" s="160"/>
      <c r="AB527" s="160"/>
      <c r="AC527" s="160"/>
      <c r="AD527" s="160"/>
      <c r="AE527" s="160"/>
      <c r="AF527" s="160"/>
      <c r="AG527" s="160"/>
      <c r="AH527" s="160"/>
      <c r="AI527" s="160"/>
      <c r="AJ527" s="160"/>
      <c r="AK527" s="160"/>
      <c r="AL527" s="160"/>
      <c r="AM527" s="160"/>
      <c r="AN527" s="160"/>
      <c r="AO527" s="160"/>
      <c r="AP527" s="160"/>
      <c r="AQ527" s="160"/>
      <c r="AR527" s="160"/>
      <c r="AS527" s="160"/>
      <c r="AT527" s="160"/>
    </row>
    <row r="528" spans="1:46" x14ac:dyDescent="0.25">
      <c r="A528" s="160"/>
      <c r="B528" s="160"/>
      <c r="C528" s="160"/>
      <c r="D528" s="160"/>
      <c r="E528" s="160"/>
      <c r="F528" s="160"/>
      <c r="G528" s="160"/>
      <c r="H528" s="160"/>
      <c r="I528" s="160"/>
      <c r="J528" s="160"/>
      <c r="K528" s="160"/>
      <c r="L528" s="160"/>
      <c r="M528" s="160"/>
      <c r="N528" s="160"/>
      <c r="O528" s="160"/>
      <c r="P528" s="160"/>
      <c r="Q528" s="160"/>
      <c r="R528" s="160"/>
      <c r="S528" s="160"/>
      <c r="T528" s="160"/>
      <c r="U528" s="160"/>
      <c r="V528" s="160"/>
      <c r="W528" s="160"/>
      <c r="X528" s="160"/>
      <c r="Y528" s="160"/>
      <c r="Z528" s="160"/>
      <c r="AA528" s="160"/>
      <c r="AB528" s="160"/>
      <c r="AC528" s="160"/>
      <c r="AD528" s="160"/>
      <c r="AE528" s="160"/>
      <c r="AF528" s="160"/>
      <c r="AG528" s="160"/>
      <c r="AH528" s="160"/>
      <c r="AI528" s="160"/>
      <c r="AJ528" s="160"/>
      <c r="AK528" s="160"/>
      <c r="AL528" s="160"/>
      <c r="AM528" s="160"/>
      <c r="AN528" s="160"/>
      <c r="AO528" s="160"/>
      <c r="AP528" s="160"/>
      <c r="AQ528" s="160"/>
      <c r="AR528" s="160"/>
      <c r="AS528" s="160"/>
      <c r="AT528" s="160"/>
    </row>
    <row r="529" spans="1:46" x14ac:dyDescent="0.25">
      <c r="A529" s="160"/>
      <c r="B529" s="160"/>
      <c r="C529" s="160"/>
      <c r="D529" s="160"/>
      <c r="E529" s="160"/>
      <c r="F529" s="160"/>
      <c r="G529" s="160"/>
      <c r="H529" s="160"/>
      <c r="I529" s="160"/>
      <c r="J529" s="160"/>
      <c r="K529" s="160"/>
      <c r="L529" s="160"/>
      <c r="M529" s="160"/>
      <c r="N529" s="160"/>
      <c r="O529" s="160"/>
      <c r="P529" s="160"/>
      <c r="Q529" s="160"/>
      <c r="R529" s="160"/>
      <c r="S529" s="160"/>
      <c r="T529" s="160"/>
      <c r="U529" s="160"/>
      <c r="V529" s="160"/>
      <c r="W529" s="160"/>
      <c r="X529" s="160"/>
      <c r="Y529" s="160"/>
      <c r="Z529" s="160"/>
      <c r="AA529" s="160"/>
      <c r="AB529" s="160"/>
      <c r="AC529" s="160"/>
      <c r="AD529" s="160"/>
      <c r="AE529" s="160"/>
      <c r="AF529" s="160"/>
      <c r="AG529" s="160"/>
      <c r="AH529" s="160"/>
      <c r="AI529" s="160"/>
      <c r="AJ529" s="160"/>
      <c r="AK529" s="160"/>
      <c r="AL529" s="160"/>
      <c r="AM529" s="160"/>
      <c r="AN529" s="160"/>
      <c r="AO529" s="160"/>
      <c r="AP529" s="160"/>
      <c r="AQ529" s="160"/>
      <c r="AR529" s="160"/>
      <c r="AS529" s="160"/>
      <c r="AT529" s="160"/>
    </row>
    <row r="530" spans="1:46" x14ac:dyDescent="0.25">
      <c r="A530" s="160"/>
      <c r="B530" s="160"/>
      <c r="C530" s="160"/>
      <c r="D530" s="160"/>
      <c r="E530" s="160"/>
      <c r="F530" s="160"/>
      <c r="G530" s="160"/>
      <c r="H530" s="160"/>
      <c r="I530" s="160"/>
      <c r="J530" s="160"/>
      <c r="K530" s="160"/>
      <c r="L530" s="160"/>
      <c r="M530" s="160"/>
      <c r="N530" s="160"/>
      <c r="O530" s="160"/>
      <c r="P530" s="160"/>
      <c r="Q530" s="160"/>
      <c r="R530" s="160"/>
      <c r="S530" s="160"/>
      <c r="T530" s="160"/>
      <c r="U530" s="160"/>
      <c r="V530" s="160"/>
      <c r="W530" s="160"/>
      <c r="X530" s="160"/>
      <c r="Y530" s="160"/>
      <c r="Z530" s="160"/>
      <c r="AA530" s="160"/>
      <c r="AB530" s="160"/>
      <c r="AC530" s="160"/>
      <c r="AD530" s="160"/>
      <c r="AE530" s="160"/>
      <c r="AF530" s="160"/>
      <c r="AG530" s="160"/>
      <c r="AH530" s="160"/>
      <c r="AI530" s="160"/>
      <c r="AJ530" s="160"/>
      <c r="AK530" s="160"/>
      <c r="AL530" s="160"/>
      <c r="AM530" s="160"/>
      <c r="AN530" s="160"/>
      <c r="AO530" s="160"/>
      <c r="AP530" s="160"/>
      <c r="AQ530" s="160"/>
      <c r="AR530" s="160"/>
      <c r="AS530" s="160"/>
      <c r="AT530" s="160"/>
    </row>
    <row r="531" spans="1:46" x14ac:dyDescent="0.25">
      <c r="A531" s="160"/>
      <c r="B531" s="160"/>
      <c r="C531" s="160"/>
      <c r="D531" s="160"/>
      <c r="E531" s="160"/>
      <c r="F531" s="160"/>
      <c r="G531" s="160"/>
      <c r="H531" s="160"/>
      <c r="I531" s="160"/>
      <c r="J531" s="160"/>
      <c r="K531" s="160"/>
      <c r="L531" s="160"/>
      <c r="M531" s="160"/>
      <c r="N531" s="160"/>
      <c r="O531" s="160"/>
      <c r="P531" s="160"/>
      <c r="Q531" s="160"/>
      <c r="R531" s="160"/>
      <c r="S531" s="160"/>
      <c r="T531" s="160"/>
      <c r="U531" s="160"/>
      <c r="V531" s="160"/>
      <c r="W531" s="160"/>
      <c r="X531" s="160"/>
      <c r="Y531" s="160"/>
      <c r="Z531" s="160"/>
      <c r="AA531" s="160"/>
      <c r="AB531" s="160"/>
      <c r="AC531" s="160"/>
      <c r="AD531" s="160"/>
      <c r="AE531" s="160"/>
      <c r="AF531" s="160"/>
      <c r="AG531" s="160"/>
      <c r="AH531" s="160"/>
      <c r="AI531" s="160"/>
      <c r="AJ531" s="160"/>
      <c r="AK531" s="160"/>
      <c r="AL531" s="160"/>
      <c r="AM531" s="160"/>
      <c r="AN531" s="160"/>
      <c r="AO531" s="160"/>
      <c r="AP531" s="160"/>
      <c r="AQ531" s="160"/>
      <c r="AR531" s="160"/>
      <c r="AS531" s="160"/>
      <c r="AT531" s="160"/>
    </row>
    <row r="532" spans="1:46" x14ac:dyDescent="0.25">
      <c r="A532" s="160"/>
      <c r="B532" s="160"/>
      <c r="C532" s="160"/>
      <c r="D532" s="160"/>
      <c r="E532" s="160"/>
      <c r="F532" s="160"/>
      <c r="G532" s="160"/>
      <c r="H532" s="160"/>
      <c r="I532" s="160"/>
      <c r="J532" s="160"/>
      <c r="K532" s="160"/>
      <c r="L532" s="160"/>
      <c r="M532" s="160"/>
      <c r="N532" s="160"/>
      <c r="O532" s="160"/>
      <c r="P532" s="160"/>
      <c r="Q532" s="160"/>
      <c r="R532" s="160"/>
      <c r="S532" s="160"/>
      <c r="T532" s="160"/>
      <c r="U532" s="160"/>
      <c r="V532" s="160"/>
      <c r="W532" s="160"/>
      <c r="X532" s="160"/>
      <c r="Y532" s="160"/>
      <c r="Z532" s="160"/>
      <c r="AA532" s="160"/>
      <c r="AB532" s="160"/>
      <c r="AC532" s="160"/>
      <c r="AD532" s="160"/>
      <c r="AE532" s="160"/>
      <c r="AF532" s="160"/>
      <c r="AG532" s="160"/>
      <c r="AH532" s="160"/>
      <c r="AI532" s="160"/>
      <c r="AJ532" s="160"/>
      <c r="AK532" s="160"/>
      <c r="AL532" s="160"/>
      <c r="AM532" s="160"/>
      <c r="AN532" s="160"/>
      <c r="AO532" s="160"/>
      <c r="AP532" s="160"/>
      <c r="AQ532" s="160"/>
      <c r="AR532" s="160"/>
      <c r="AS532" s="160"/>
      <c r="AT532" s="160"/>
    </row>
    <row r="533" spans="1:46" x14ac:dyDescent="0.25">
      <c r="A533" s="160"/>
      <c r="B533" s="160"/>
      <c r="C533" s="160"/>
      <c r="D533" s="160"/>
      <c r="E533" s="160"/>
      <c r="F533" s="160"/>
      <c r="G533" s="160"/>
      <c r="H533" s="160"/>
      <c r="I533" s="160"/>
      <c r="J533" s="160"/>
      <c r="K533" s="160"/>
      <c r="L533" s="160"/>
      <c r="M533" s="160"/>
      <c r="N533" s="160"/>
      <c r="O533" s="160"/>
      <c r="P533" s="160"/>
      <c r="Q533" s="160"/>
      <c r="R533" s="160"/>
      <c r="S533" s="160"/>
      <c r="T533" s="160"/>
      <c r="U533" s="160"/>
      <c r="V533" s="160"/>
      <c r="W533" s="160"/>
      <c r="X533" s="160"/>
      <c r="Y533" s="160"/>
      <c r="Z533" s="160"/>
      <c r="AA533" s="160"/>
      <c r="AB533" s="160"/>
      <c r="AC533" s="160"/>
      <c r="AD533" s="160"/>
      <c r="AE533" s="160"/>
      <c r="AF533" s="160"/>
      <c r="AG533" s="160"/>
      <c r="AH533" s="160"/>
      <c r="AI533" s="160"/>
      <c r="AJ533" s="160"/>
      <c r="AK533" s="160"/>
      <c r="AL533" s="160"/>
      <c r="AM533" s="160"/>
      <c r="AN533" s="160"/>
      <c r="AO533" s="160"/>
      <c r="AP533" s="160"/>
      <c r="AQ533" s="160"/>
      <c r="AR533" s="160"/>
      <c r="AS533" s="160"/>
      <c r="AT533" s="160"/>
    </row>
    <row r="534" spans="1:46" x14ac:dyDescent="0.25">
      <c r="A534" s="160"/>
      <c r="B534" s="160"/>
      <c r="C534" s="160"/>
      <c r="D534" s="160"/>
      <c r="E534" s="160"/>
      <c r="F534" s="160"/>
      <c r="G534" s="160"/>
      <c r="H534" s="160"/>
      <c r="I534" s="160"/>
      <c r="J534" s="160"/>
      <c r="K534" s="160"/>
      <c r="L534" s="160"/>
      <c r="M534" s="160"/>
      <c r="N534" s="160"/>
      <c r="O534" s="160"/>
      <c r="P534" s="160"/>
      <c r="Q534" s="160"/>
      <c r="R534" s="160"/>
      <c r="S534" s="160"/>
      <c r="T534" s="160"/>
      <c r="U534" s="160"/>
      <c r="V534" s="160"/>
      <c r="W534" s="160"/>
      <c r="X534" s="160"/>
      <c r="Y534" s="160"/>
      <c r="Z534" s="160"/>
      <c r="AA534" s="160"/>
      <c r="AB534" s="160"/>
      <c r="AC534" s="160"/>
      <c r="AD534" s="160"/>
      <c r="AE534" s="160"/>
      <c r="AF534" s="160"/>
      <c r="AG534" s="160"/>
      <c r="AH534" s="160"/>
      <c r="AI534" s="160"/>
      <c r="AJ534" s="160"/>
      <c r="AK534" s="160"/>
      <c r="AL534" s="160"/>
      <c r="AM534" s="160"/>
      <c r="AN534" s="160"/>
      <c r="AO534" s="160"/>
      <c r="AP534" s="160"/>
      <c r="AQ534" s="160"/>
      <c r="AR534" s="160"/>
      <c r="AS534" s="160"/>
      <c r="AT534" s="160"/>
    </row>
    <row r="535" spans="1:46" x14ac:dyDescent="0.25">
      <c r="A535" s="160"/>
      <c r="B535" s="160"/>
      <c r="C535" s="160"/>
      <c r="D535" s="160"/>
      <c r="E535" s="160"/>
      <c r="F535" s="160"/>
      <c r="G535" s="160"/>
      <c r="H535" s="160"/>
      <c r="I535" s="160"/>
      <c r="J535" s="160"/>
      <c r="K535" s="160"/>
      <c r="L535" s="160"/>
      <c r="M535" s="160"/>
      <c r="N535" s="160"/>
      <c r="O535" s="160"/>
      <c r="P535" s="160"/>
      <c r="Q535" s="160"/>
      <c r="R535" s="160"/>
      <c r="S535" s="160"/>
      <c r="T535" s="160"/>
      <c r="U535" s="160"/>
      <c r="V535" s="160"/>
      <c r="W535" s="160"/>
      <c r="X535" s="160"/>
      <c r="Y535" s="160"/>
      <c r="Z535" s="160"/>
      <c r="AA535" s="160"/>
      <c r="AB535" s="160"/>
      <c r="AC535" s="160"/>
      <c r="AD535" s="160"/>
      <c r="AE535" s="160"/>
      <c r="AF535" s="160"/>
      <c r="AG535" s="160"/>
      <c r="AH535" s="160"/>
      <c r="AI535" s="160"/>
      <c r="AJ535" s="160"/>
      <c r="AK535" s="160"/>
      <c r="AL535" s="160"/>
      <c r="AM535" s="160"/>
      <c r="AN535" s="160"/>
      <c r="AO535" s="160"/>
      <c r="AP535" s="160"/>
      <c r="AQ535" s="160"/>
      <c r="AR535" s="160"/>
      <c r="AS535" s="160"/>
      <c r="AT535" s="160"/>
    </row>
    <row r="536" spans="1:46" x14ac:dyDescent="0.25">
      <c r="A536" s="160"/>
      <c r="B536" s="160"/>
      <c r="C536" s="160"/>
      <c r="D536" s="160"/>
      <c r="E536" s="160"/>
      <c r="F536" s="160"/>
      <c r="G536" s="160"/>
      <c r="H536" s="160"/>
      <c r="I536" s="160"/>
      <c r="J536" s="160"/>
      <c r="K536" s="160"/>
      <c r="L536" s="160"/>
      <c r="M536" s="160"/>
      <c r="N536" s="160"/>
      <c r="O536" s="160"/>
      <c r="P536" s="160"/>
      <c r="Q536" s="160"/>
      <c r="R536" s="160"/>
      <c r="S536" s="160"/>
      <c r="T536" s="160"/>
      <c r="U536" s="160"/>
      <c r="V536" s="160"/>
      <c r="W536" s="160"/>
      <c r="X536" s="160"/>
      <c r="Y536" s="160"/>
      <c r="Z536" s="160"/>
      <c r="AA536" s="160"/>
      <c r="AB536" s="160"/>
      <c r="AC536" s="160"/>
      <c r="AD536" s="160"/>
      <c r="AE536" s="160"/>
      <c r="AF536" s="160"/>
      <c r="AG536" s="160"/>
      <c r="AH536" s="160"/>
      <c r="AI536" s="160"/>
      <c r="AJ536" s="160"/>
      <c r="AK536" s="160"/>
      <c r="AL536" s="160"/>
      <c r="AM536" s="160"/>
      <c r="AN536" s="160"/>
      <c r="AO536" s="160"/>
      <c r="AP536" s="160"/>
      <c r="AQ536" s="160"/>
      <c r="AR536" s="160"/>
      <c r="AS536" s="160"/>
      <c r="AT536" s="160"/>
    </row>
    <row r="537" spans="1:46" x14ac:dyDescent="0.25">
      <c r="A537" s="160"/>
      <c r="B537" s="160"/>
      <c r="C537" s="160"/>
      <c r="D537" s="160"/>
      <c r="E537" s="160"/>
      <c r="F537" s="160"/>
      <c r="G537" s="160"/>
      <c r="H537" s="160"/>
      <c r="I537" s="160"/>
      <c r="J537" s="160"/>
      <c r="K537" s="160"/>
      <c r="L537" s="160"/>
      <c r="M537" s="160"/>
      <c r="N537" s="160"/>
      <c r="O537" s="160"/>
      <c r="P537" s="160"/>
      <c r="Q537" s="160"/>
      <c r="R537" s="160"/>
      <c r="S537" s="160"/>
      <c r="T537" s="160"/>
      <c r="U537" s="160"/>
      <c r="V537" s="160"/>
      <c r="W537" s="160"/>
      <c r="X537" s="160"/>
      <c r="Y537" s="160"/>
      <c r="Z537" s="160"/>
      <c r="AA537" s="160"/>
      <c r="AB537" s="160"/>
      <c r="AC537" s="160"/>
      <c r="AD537" s="160"/>
      <c r="AE537" s="160"/>
      <c r="AF537" s="160"/>
      <c r="AG537" s="160"/>
      <c r="AH537" s="160"/>
      <c r="AI537" s="160"/>
      <c r="AJ537" s="160"/>
      <c r="AK537" s="160"/>
      <c r="AL537" s="160"/>
      <c r="AM537" s="160"/>
      <c r="AN537" s="160"/>
      <c r="AO537" s="160"/>
      <c r="AP537" s="160"/>
      <c r="AQ537" s="160"/>
      <c r="AR537" s="160"/>
      <c r="AS537" s="160"/>
      <c r="AT537" s="160"/>
    </row>
    <row r="538" spans="1:46" x14ac:dyDescent="0.25">
      <c r="A538" s="160"/>
      <c r="B538" s="160"/>
      <c r="C538" s="160"/>
      <c r="D538" s="160"/>
      <c r="E538" s="160"/>
      <c r="F538" s="160"/>
      <c r="G538" s="160"/>
      <c r="H538" s="160"/>
      <c r="I538" s="160"/>
      <c r="J538" s="160"/>
      <c r="K538" s="160"/>
      <c r="L538" s="160"/>
      <c r="M538" s="160"/>
      <c r="N538" s="160"/>
      <c r="O538" s="160"/>
      <c r="P538" s="160"/>
      <c r="Q538" s="160"/>
      <c r="R538" s="160"/>
      <c r="S538" s="160"/>
      <c r="T538" s="160"/>
      <c r="U538" s="160"/>
      <c r="V538" s="160"/>
      <c r="W538" s="160"/>
      <c r="X538" s="160"/>
      <c r="Y538" s="160"/>
      <c r="Z538" s="160"/>
      <c r="AA538" s="160"/>
      <c r="AB538" s="160"/>
      <c r="AC538" s="160"/>
      <c r="AD538" s="160"/>
      <c r="AE538" s="160"/>
      <c r="AF538" s="160"/>
      <c r="AG538" s="160"/>
      <c r="AH538" s="160"/>
      <c r="AI538" s="160"/>
      <c r="AJ538" s="160"/>
      <c r="AK538" s="160"/>
      <c r="AL538" s="160"/>
      <c r="AM538" s="160"/>
      <c r="AN538" s="160"/>
      <c r="AO538" s="160"/>
      <c r="AP538" s="160"/>
      <c r="AQ538" s="160"/>
      <c r="AR538" s="160"/>
      <c r="AS538" s="160"/>
      <c r="AT538" s="160"/>
    </row>
    <row r="539" spans="1:46" x14ac:dyDescent="0.25">
      <c r="A539" s="160"/>
      <c r="B539" s="160"/>
      <c r="C539" s="160"/>
      <c r="D539" s="160"/>
      <c r="E539" s="160"/>
      <c r="F539" s="160"/>
      <c r="G539" s="160"/>
      <c r="H539" s="160"/>
      <c r="I539" s="160"/>
      <c r="J539" s="160"/>
      <c r="K539" s="160"/>
      <c r="L539" s="160"/>
      <c r="M539" s="160"/>
      <c r="N539" s="160"/>
      <c r="O539" s="160"/>
      <c r="P539" s="160"/>
      <c r="Q539" s="160"/>
      <c r="R539" s="160"/>
      <c r="S539" s="160"/>
      <c r="T539" s="160"/>
      <c r="U539" s="160"/>
      <c r="V539" s="160"/>
      <c r="W539" s="160"/>
      <c r="X539" s="160"/>
      <c r="Y539" s="160"/>
      <c r="Z539" s="160"/>
      <c r="AA539" s="160"/>
      <c r="AB539" s="160"/>
      <c r="AC539" s="160"/>
      <c r="AD539" s="160"/>
      <c r="AE539" s="160"/>
      <c r="AF539" s="160"/>
      <c r="AG539" s="160"/>
      <c r="AH539" s="160"/>
      <c r="AI539" s="160"/>
      <c r="AJ539" s="160"/>
      <c r="AK539" s="160"/>
      <c r="AL539" s="160"/>
      <c r="AM539" s="160"/>
      <c r="AN539" s="160"/>
      <c r="AO539" s="160"/>
      <c r="AP539" s="160"/>
      <c r="AQ539" s="160"/>
      <c r="AR539" s="160"/>
      <c r="AS539" s="160"/>
      <c r="AT539" s="160"/>
    </row>
    <row r="540" spans="1:46" x14ac:dyDescent="0.25">
      <c r="A540" s="160"/>
      <c r="B540" s="160"/>
      <c r="C540" s="160"/>
      <c r="D540" s="160"/>
      <c r="E540" s="160"/>
      <c r="F540" s="160"/>
      <c r="G540" s="160"/>
      <c r="H540" s="160"/>
      <c r="I540" s="160"/>
      <c r="J540" s="160"/>
      <c r="K540" s="160"/>
      <c r="L540" s="160"/>
      <c r="M540" s="160"/>
      <c r="N540" s="160"/>
      <c r="O540" s="160"/>
      <c r="P540" s="160"/>
      <c r="Q540" s="160"/>
      <c r="R540" s="160"/>
      <c r="S540" s="160"/>
      <c r="T540" s="160"/>
      <c r="U540" s="160"/>
      <c r="V540" s="160"/>
      <c r="W540" s="160"/>
      <c r="X540" s="160"/>
      <c r="Y540" s="160"/>
      <c r="Z540" s="160"/>
      <c r="AA540" s="160"/>
      <c r="AB540" s="160"/>
      <c r="AC540" s="160"/>
      <c r="AD540" s="160"/>
      <c r="AE540" s="160"/>
      <c r="AF540" s="160"/>
      <c r="AG540" s="160"/>
      <c r="AH540" s="160"/>
      <c r="AI540" s="160"/>
      <c r="AJ540" s="160"/>
      <c r="AK540" s="160"/>
      <c r="AL540" s="160"/>
      <c r="AM540" s="160"/>
      <c r="AN540" s="160"/>
      <c r="AO540" s="160"/>
      <c r="AP540" s="160"/>
      <c r="AQ540" s="160"/>
      <c r="AR540" s="160"/>
      <c r="AS540" s="160"/>
      <c r="AT540" s="160"/>
    </row>
    <row r="541" spans="1:46" x14ac:dyDescent="0.25">
      <c r="A541" s="160"/>
      <c r="B541" s="160"/>
      <c r="C541" s="160"/>
      <c r="D541" s="160"/>
      <c r="E541" s="160"/>
      <c r="F541" s="160"/>
      <c r="G541" s="160"/>
      <c r="H541" s="160"/>
      <c r="I541" s="160"/>
      <c r="J541" s="160"/>
      <c r="K541" s="160"/>
      <c r="L541" s="160"/>
      <c r="M541" s="160"/>
      <c r="N541" s="160"/>
      <c r="O541" s="160"/>
      <c r="P541" s="160"/>
      <c r="Q541" s="160"/>
      <c r="R541" s="160"/>
      <c r="S541" s="160"/>
      <c r="T541" s="160"/>
      <c r="U541" s="160"/>
      <c r="V541" s="160"/>
      <c r="W541" s="160"/>
      <c r="X541" s="160"/>
      <c r="Y541" s="160"/>
      <c r="Z541" s="160"/>
      <c r="AA541" s="160"/>
      <c r="AB541" s="160"/>
      <c r="AC541" s="160"/>
      <c r="AD541" s="160"/>
      <c r="AE541" s="160"/>
      <c r="AF541" s="160"/>
      <c r="AG541" s="160"/>
      <c r="AH541" s="160"/>
      <c r="AI541" s="160"/>
      <c r="AJ541" s="160"/>
      <c r="AK541" s="160"/>
      <c r="AL541" s="160"/>
      <c r="AM541" s="160"/>
      <c r="AN541" s="160"/>
      <c r="AO541" s="160"/>
      <c r="AP541" s="160"/>
      <c r="AQ541" s="160"/>
      <c r="AR541" s="160"/>
      <c r="AS541" s="160"/>
      <c r="AT541" s="160"/>
    </row>
    <row r="542" spans="1:46" x14ac:dyDescent="0.25">
      <c r="A542" s="160"/>
      <c r="B542" s="160"/>
      <c r="C542" s="160"/>
      <c r="D542" s="160"/>
      <c r="E542" s="160"/>
      <c r="F542" s="160"/>
      <c r="G542" s="160"/>
      <c r="H542" s="160"/>
      <c r="I542" s="160"/>
      <c r="J542" s="160"/>
      <c r="K542" s="160"/>
      <c r="L542" s="160"/>
      <c r="M542" s="160"/>
      <c r="N542" s="160"/>
      <c r="O542" s="160"/>
      <c r="P542" s="160"/>
      <c r="Q542" s="160"/>
      <c r="R542" s="160"/>
      <c r="S542" s="160"/>
      <c r="T542" s="160"/>
      <c r="U542" s="160"/>
      <c r="V542" s="160"/>
      <c r="W542" s="160"/>
      <c r="X542" s="160"/>
      <c r="Y542" s="160"/>
      <c r="Z542" s="160"/>
      <c r="AA542" s="160"/>
      <c r="AB542" s="160"/>
      <c r="AC542" s="160"/>
      <c r="AD542" s="160"/>
      <c r="AE542" s="160"/>
      <c r="AF542" s="160"/>
      <c r="AG542" s="160"/>
      <c r="AH542" s="160"/>
      <c r="AI542" s="160"/>
      <c r="AJ542" s="160"/>
      <c r="AK542" s="160"/>
      <c r="AL542" s="160"/>
      <c r="AM542" s="160"/>
      <c r="AN542" s="160"/>
      <c r="AO542" s="160"/>
      <c r="AP542" s="160"/>
      <c r="AQ542" s="160"/>
      <c r="AR542" s="160"/>
      <c r="AS542" s="160"/>
      <c r="AT542" s="160"/>
    </row>
    <row r="543" spans="1:46" x14ac:dyDescent="0.25">
      <c r="A543" s="160"/>
      <c r="B543" s="160"/>
      <c r="C543" s="160"/>
      <c r="D543" s="160"/>
      <c r="E543" s="160"/>
      <c r="F543" s="160"/>
      <c r="G543" s="160"/>
      <c r="H543" s="160"/>
      <c r="I543" s="160"/>
      <c r="J543" s="160"/>
      <c r="K543" s="160"/>
      <c r="L543" s="160"/>
      <c r="M543" s="160"/>
      <c r="N543" s="160"/>
      <c r="O543" s="160"/>
      <c r="P543" s="160"/>
      <c r="Q543" s="160"/>
      <c r="R543" s="160"/>
      <c r="S543" s="160"/>
      <c r="T543" s="160"/>
      <c r="U543" s="160"/>
      <c r="V543" s="160"/>
      <c r="W543" s="160"/>
      <c r="X543" s="160"/>
      <c r="Y543" s="160"/>
      <c r="Z543" s="160"/>
      <c r="AA543" s="160"/>
      <c r="AB543" s="160"/>
      <c r="AC543" s="160"/>
      <c r="AD543" s="160"/>
      <c r="AE543" s="160"/>
      <c r="AF543" s="160"/>
      <c r="AG543" s="160"/>
      <c r="AH543" s="160"/>
      <c r="AI543" s="160"/>
      <c r="AJ543" s="160"/>
      <c r="AK543" s="160"/>
      <c r="AL543" s="160"/>
      <c r="AM543" s="160"/>
      <c r="AN543" s="160"/>
      <c r="AO543" s="160"/>
      <c r="AP543" s="160"/>
      <c r="AQ543" s="160"/>
      <c r="AR543" s="160"/>
      <c r="AS543" s="160"/>
      <c r="AT543" s="160"/>
    </row>
    <row r="544" spans="1:46" x14ac:dyDescent="0.25">
      <c r="A544" s="160"/>
      <c r="B544" s="160"/>
      <c r="C544" s="160"/>
      <c r="D544" s="160"/>
      <c r="E544" s="160"/>
      <c r="F544" s="160"/>
      <c r="G544" s="160"/>
      <c r="H544" s="160"/>
      <c r="I544" s="160"/>
      <c r="J544" s="160"/>
      <c r="K544" s="160"/>
      <c r="L544" s="160"/>
      <c r="M544" s="160"/>
      <c r="N544" s="160"/>
      <c r="O544" s="160"/>
      <c r="P544" s="160"/>
      <c r="Q544" s="160"/>
      <c r="R544" s="160"/>
      <c r="S544" s="160"/>
      <c r="T544" s="160"/>
      <c r="U544" s="160"/>
      <c r="V544" s="160"/>
      <c r="W544" s="160"/>
      <c r="X544" s="160"/>
      <c r="Y544" s="160"/>
      <c r="Z544" s="160"/>
      <c r="AA544" s="160"/>
      <c r="AB544" s="160"/>
      <c r="AC544" s="160"/>
      <c r="AD544" s="160"/>
      <c r="AE544" s="160"/>
      <c r="AF544" s="160"/>
      <c r="AG544" s="160"/>
      <c r="AH544" s="160"/>
      <c r="AI544" s="160"/>
      <c r="AJ544" s="160"/>
      <c r="AK544" s="160"/>
      <c r="AL544" s="160"/>
      <c r="AM544" s="160"/>
      <c r="AN544" s="160"/>
      <c r="AO544" s="160"/>
      <c r="AP544" s="160"/>
      <c r="AQ544" s="160"/>
      <c r="AR544" s="160"/>
      <c r="AS544" s="160"/>
      <c r="AT544" s="160"/>
    </row>
    <row r="545" spans="1:46" x14ac:dyDescent="0.25">
      <c r="A545" s="160"/>
      <c r="B545" s="160"/>
      <c r="C545" s="160"/>
      <c r="D545" s="160"/>
      <c r="E545" s="160"/>
      <c r="F545" s="160"/>
      <c r="G545" s="160"/>
      <c r="H545" s="160"/>
      <c r="I545" s="160"/>
      <c r="J545" s="160"/>
      <c r="K545" s="160"/>
      <c r="L545" s="160"/>
      <c r="M545" s="160"/>
      <c r="N545" s="160"/>
      <c r="O545" s="160"/>
      <c r="P545" s="160"/>
      <c r="Q545" s="160"/>
      <c r="R545" s="160"/>
      <c r="S545" s="160"/>
      <c r="T545" s="160"/>
      <c r="U545" s="160"/>
      <c r="V545" s="160"/>
      <c r="W545" s="160"/>
      <c r="X545" s="160"/>
      <c r="Y545" s="160"/>
      <c r="Z545" s="160"/>
      <c r="AA545" s="160"/>
      <c r="AB545" s="160"/>
      <c r="AC545" s="160"/>
      <c r="AD545" s="160"/>
      <c r="AE545" s="160"/>
      <c r="AF545" s="160"/>
      <c r="AG545" s="160"/>
      <c r="AH545" s="160"/>
      <c r="AI545" s="160"/>
      <c r="AJ545" s="160"/>
      <c r="AK545" s="160"/>
      <c r="AL545" s="160"/>
      <c r="AM545" s="160"/>
      <c r="AN545" s="160"/>
      <c r="AO545" s="160"/>
      <c r="AP545" s="160"/>
      <c r="AQ545" s="160"/>
      <c r="AR545" s="160"/>
      <c r="AS545" s="160"/>
      <c r="AT545" s="160"/>
    </row>
    <row r="546" spans="1:46" x14ac:dyDescent="0.25">
      <c r="A546" s="160"/>
      <c r="B546" s="160"/>
      <c r="C546" s="160"/>
      <c r="D546" s="160"/>
      <c r="E546" s="160"/>
      <c r="F546" s="160"/>
      <c r="G546" s="160"/>
      <c r="H546" s="160"/>
      <c r="I546" s="160"/>
      <c r="J546" s="160"/>
      <c r="K546" s="160"/>
      <c r="L546" s="160"/>
      <c r="M546" s="160"/>
      <c r="N546" s="160"/>
      <c r="O546" s="160"/>
      <c r="P546" s="160"/>
      <c r="Q546" s="160"/>
      <c r="R546" s="160"/>
      <c r="S546" s="160"/>
      <c r="T546" s="160"/>
      <c r="U546" s="160"/>
      <c r="V546" s="160"/>
      <c r="W546" s="160"/>
      <c r="X546" s="160"/>
      <c r="Y546" s="160"/>
      <c r="Z546" s="160"/>
      <c r="AA546" s="160"/>
      <c r="AB546" s="160"/>
      <c r="AC546" s="160"/>
      <c r="AD546" s="160"/>
      <c r="AE546" s="160"/>
      <c r="AF546" s="160"/>
      <c r="AG546" s="160"/>
      <c r="AH546" s="160"/>
      <c r="AI546" s="160"/>
      <c r="AJ546" s="160"/>
      <c r="AK546" s="160"/>
      <c r="AL546" s="160"/>
      <c r="AM546" s="160"/>
      <c r="AN546" s="160"/>
      <c r="AO546" s="160"/>
      <c r="AP546" s="160"/>
      <c r="AQ546" s="160"/>
      <c r="AR546" s="160"/>
      <c r="AS546" s="160"/>
      <c r="AT546" s="160"/>
    </row>
    <row r="547" spans="1:46" x14ac:dyDescent="0.25">
      <c r="A547" s="160"/>
      <c r="B547" s="160"/>
      <c r="C547" s="160"/>
      <c r="D547" s="160"/>
      <c r="E547" s="160"/>
      <c r="F547" s="160"/>
      <c r="G547" s="160"/>
      <c r="H547" s="160"/>
      <c r="I547" s="160"/>
      <c r="J547" s="160"/>
      <c r="K547" s="160"/>
      <c r="L547" s="160"/>
      <c r="M547" s="160"/>
      <c r="N547" s="160"/>
      <c r="O547" s="160"/>
      <c r="P547" s="160"/>
      <c r="Q547" s="160"/>
      <c r="R547" s="160"/>
      <c r="S547" s="160"/>
      <c r="T547" s="160"/>
      <c r="U547" s="160"/>
      <c r="V547" s="160"/>
      <c r="W547" s="160"/>
      <c r="X547" s="160"/>
      <c r="Y547" s="160"/>
      <c r="Z547" s="160"/>
      <c r="AA547" s="160"/>
      <c r="AB547" s="160"/>
      <c r="AC547" s="160"/>
      <c r="AD547" s="160"/>
      <c r="AE547" s="160"/>
      <c r="AF547" s="160"/>
      <c r="AG547" s="160"/>
      <c r="AH547" s="160"/>
      <c r="AI547" s="160"/>
      <c r="AJ547" s="160"/>
      <c r="AK547" s="160"/>
      <c r="AL547" s="160"/>
      <c r="AM547" s="160"/>
      <c r="AN547" s="160"/>
      <c r="AO547" s="160"/>
      <c r="AP547" s="160"/>
      <c r="AQ547" s="160"/>
      <c r="AR547" s="160"/>
      <c r="AS547" s="160"/>
      <c r="AT547" s="160"/>
    </row>
    <row r="548" spans="1:46" x14ac:dyDescent="0.25">
      <c r="A548" s="160"/>
      <c r="B548" s="160"/>
      <c r="C548" s="160"/>
      <c r="D548" s="160"/>
      <c r="E548" s="160"/>
      <c r="F548" s="160"/>
      <c r="G548" s="160"/>
      <c r="H548" s="160"/>
      <c r="I548" s="160"/>
      <c r="J548" s="160"/>
      <c r="K548" s="160"/>
      <c r="L548" s="160"/>
      <c r="M548" s="160"/>
      <c r="N548" s="160"/>
      <c r="O548" s="160"/>
      <c r="P548" s="160"/>
      <c r="Q548" s="160"/>
      <c r="R548" s="160"/>
      <c r="S548" s="160"/>
      <c r="T548" s="160"/>
      <c r="U548" s="160"/>
      <c r="V548" s="160"/>
      <c r="W548" s="160"/>
      <c r="X548" s="160"/>
      <c r="Y548" s="160"/>
      <c r="Z548" s="160"/>
      <c r="AA548" s="160"/>
      <c r="AB548" s="160"/>
      <c r="AC548" s="160"/>
      <c r="AD548" s="160"/>
      <c r="AE548" s="160"/>
      <c r="AF548" s="160"/>
      <c r="AG548" s="160"/>
      <c r="AH548" s="160"/>
      <c r="AI548" s="160"/>
      <c r="AJ548" s="160"/>
      <c r="AK548" s="160"/>
      <c r="AL548" s="160"/>
      <c r="AM548" s="160"/>
      <c r="AN548" s="160"/>
      <c r="AO548" s="160"/>
      <c r="AP548" s="160"/>
      <c r="AQ548" s="160"/>
      <c r="AR548" s="160"/>
      <c r="AS548" s="160"/>
      <c r="AT548" s="160"/>
    </row>
    <row r="549" spans="1:46" x14ac:dyDescent="0.25">
      <c r="A549" s="160"/>
      <c r="B549" s="160"/>
      <c r="C549" s="160"/>
      <c r="D549" s="160"/>
      <c r="E549" s="160"/>
      <c r="F549" s="160"/>
      <c r="G549" s="160"/>
      <c r="H549" s="160"/>
      <c r="I549" s="160"/>
      <c r="J549" s="160"/>
      <c r="K549" s="160"/>
      <c r="L549" s="160"/>
      <c r="M549" s="160"/>
      <c r="N549" s="160"/>
      <c r="O549" s="160"/>
      <c r="P549" s="160"/>
      <c r="Q549" s="160"/>
      <c r="R549" s="160"/>
      <c r="S549" s="160"/>
      <c r="T549" s="160"/>
      <c r="U549" s="160"/>
      <c r="V549" s="160"/>
      <c r="W549" s="160"/>
      <c r="X549" s="160"/>
      <c r="Y549" s="160"/>
      <c r="Z549" s="160"/>
      <c r="AA549" s="160"/>
      <c r="AB549" s="160"/>
      <c r="AC549" s="160"/>
      <c r="AD549" s="160"/>
      <c r="AE549" s="160"/>
      <c r="AF549" s="160"/>
      <c r="AG549" s="160"/>
      <c r="AH549" s="160"/>
      <c r="AI549" s="160"/>
      <c r="AJ549" s="160"/>
      <c r="AK549" s="160"/>
      <c r="AL549" s="160"/>
      <c r="AM549" s="160"/>
      <c r="AN549" s="160"/>
      <c r="AO549" s="160"/>
      <c r="AP549" s="160"/>
      <c r="AQ549" s="160"/>
      <c r="AR549" s="160"/>
      <c r="AS549" s="160"/>
      <c r="AT549" s="160"/>
    </row>
    <row r="550" spans="1:46" x14ac:dyDescent="0.25">
      <c r="A550" s="160"/>
      <c r="B550" s="160"/>
      <c r="C550" s="160"/>
      <c r="D550" s="160"/>
      <c r="E550" s="160"/>
      <c r="F550" s="160"/>
      <c r="G550" s="160"/>
      <c r="H550" s="160"/>
      <c r="I550" s="160"/>
      <c r="J550" s="160"/>
      <c r="K550" s="160"/>
      <c r="L550" s="160"/>
      <c r="M550" s="160"/>
      <c r="N550" s="160"/>
      <c r="O550" s="160"/>
      <c r="P550" s="160"/>
      <c r="Q550" s="160"/>
      <c r="R550" s="160"/>
      <c r="S550" s="160"/>
      <c r="T550" s="160"/>
      <c r="U550" s="160"/>
      <c r="V550" s="160"/>
      <c r="W550" s="160"/>
      <c r="X550" s="160"/>
      <c r="Y550" s="160"/>
      <c r="Z550" s="160"/>
      <c r="AA550" s="160"/>
      <c r="AB550" s="160"/>
      <c r="AC550" s="160"/>
      <c r="AD550" s="160"/>
      <c r="AE550" s="160"/>
      <c r="AF550" s="160"/>
      <c r="AG550" s="160"/>
      <c r="AH550" s="160"/>
      <c r="AI550" s="160"/>
      <c r="AJ550" s="160"/>
      <c r="AK550" s="160"/>
      <c r="AL550" s="160"/>
      <c r="AM550" s="160"/>
      <c r="AN550" s="160"/>
      <c r="AO550" s="160"/>
      <c r="AP550" s="160"/>
      <c r="AQ550" s="160"/>
      <c r="AR550" s="160"/>
      <c r="AS550" s="160"/>
      <c r="AT550" s="160"/>
    </row>
    <row r="551" spans="1:46" x14ac:dyDescent="0.25">
      <c r="A551" s="160"/>
      <c r="B551" s="160"/>
      <c r="C551" s="160"/>
      <c r="D551" s="160"/>
      <c r="E551" s="160"/>
      <c r="F551" s="160"/>
      <c r="G551" s="160"/>
      <c r="H551" s="160"/>
      <c r="I551" s="160"/>
      <c r="J551" s="160"/>
      <c r="K551" s="160"/>
      <c r="L551" s="160"/>
      <c r="M551" s="160"/>
      <c r="N551" s="160"/>
      <c r="O551" s="160"/>
      <c r="P551" s="160"/>
      <c r="Q551" s="160"/>
      <c r="R551" s="160"/>
      <c r="S551" s="160"/>
      <c r="T551" s="160"/>
      <c r="U551" s="160"/>
      <c r="V551" s="160"/>
      <c r="W551" s="160"/>
      <c r="X551" s="160"/>
      <c r="Y551" s="160"/>
      <c r="Z551" s="160"/>
      <c r="AA551" s="160"/>
      <c r="AB551" s="160"/>
      <c r="AC551" s="160"/>
      <c r="AD551" s="160"/>
      <c r="AE551" s="160"/>
      <c r="AF551" s="160"/>
      <c r="AG551" s="160"/>
      <c r="AH551" s="160"/>
      <c r="AI551" s="160"/>
      <c r="AJ551" s="160"/>
      <c r="AK551" s="160"/>
      <c r="AL551" s="160"/>
      <c r="AM551" s="160"/>
      <c r="AN551" s="160"/>
      <c r="AO551" s="160"/>
      <c r="AP551" s="160"/>
      <c r="AQ551" s="160"/>
      <c r="AR551" s="160"/>
      <c r="AS551" s="160"/>
      <c r="AT551" s="160"/>
    </row>
    <row r="552" spans="1:46" x14ac:dyDescent="0.25">
      <c r="A552" s="160"/>
      <c r="B552" s="160"/>
      <c r="C552" s="160"/>
      <c r="D552" s="160"/>
      <c r="E552" s="160"/>
      <c r="F552" s="160"/>
      <c r="G552" s="160"/>
      <c r="H552" s="160"/>
      <c r="I552" s="160"/>
      <c r="J552" s="160"/>
      <c r="K552" s="160"/>
      <c r="L552" s="160"/>
      <c r="M552" s="160"/>
    </row>
    <row r="553" spans="1:46" x14ac:dyDescent="0.25">
      <c r="A553" s="160"/>
      <c r="B553" s="160"/>
      <c r="C553" s="160"/>
      <c r="D553" s="160"/>
      <c r="E553" s="160"/>
      <c r="F553" s="160"/>
      <c r="G553" s="160"/>
      <c r="H553" s="160"/>
      <c r="I553" s="160"/>
      <c r="J553" s="160"/>
      <c r="K553" s="160"/>
      <c r="L553" s="160"/>
      <c r="M553" s="160"/>
    </row>
    <row r="554" spans="1:46" x14ac:dyDescent="0.25">
      <c r="A554" s="160"/>
      <c r="B554" s="160"/>
      <c r="C554" s="160"/>
      <c r="D554" s="160"/>
      <c r="E554" s="160"/>
      <c r="F554" s="160"/>
      <c r="G554" s="160"/>
      <c r="H554" s="160"/>
      <c r="I554" s="160"/>
      <c r="J554" s="160"/>
      <c r="K554" s="160"/>
      <c r="L554" s="160"/>
      <c r="M554" s="160"/>
    </row>
    <row r="555" spans="1:46" x14ac:dyDescent="0.25">
      <c r="A555" s="160"/>
      <c r="B555" s="160"/>
      <c r="C555" s="160"/>
      <c r="D555" s="160"/>
      <c r="E555" s="160"/>
      <c r="F555" s="160"/>
      <c r="G555" s="160"/>
      <c r="H555" s="160"/>
      <c r="I555" s="160"/>
      <c r="J555" s="160"/>
      <c r="K555" s="160"/>
      <c r="L555" s="160"/>
      <c r="M555" s="160"/>
    </row>
    <row r="556" spans="1:46" x14ac:dyDescent="0.25">
      <c r="A556" s="160"/>
      <c r="B556" s="160"/>
      <c r="C556" s="160"/>
      <c r="D556" s="160"/>
      <c r="E556" s="160"/>
      <c r="F556" s="160"/>
      <c r="G556" s="160"/>
      <c r="H556" s="160"/>
      <c r="I556" s="160"/>
      <c r="J556" s="160"/>
      <c r="K556" s="160"/>
      <c r="L556" s="160"/>
      <c r="M556" s="160"/>
    </row>
    <row r="557" spans="1:46" x14ac:dyDescent="0.25">
      <c r="A557" s="160"/>
      <c r="B557" s="160"/>
      <c r="C557" s="160"/>
      <c r="D557" s="160"/>
      <c r="E557" s="160"/>
      <c r="F557" s="160"/>
      <c r="G557" s="160"/>
      <c r="H557" s="160"/>
      <c r="I557" s="160"/>
      <c r="J557" s="160"/>
      <c r="K557" s="160"/>
      <c r="L557" s="160"/>
      <c r="M557" s="160"/>
    </row>
    <row r="558" spans="1:46" x14ac:dyDescent="0.25">
      <c r="A558" s="160"/>
      <c r="B558" s="160"/>
      <c r="C558" s="160"/>
      <c r="D558" s="160"/>
      <c r="E558" s="160"/>
      <c r="F558" s="160"/>
      <c r="G558" s="160"/>
      <c r="H558" s="160"/>
      <c r="I558" s="160"/>
      <c r="J558" s="160"/>
      <c r="K558" s="160"/>
      <c r="L558" s="160"/>
      <c r="M558" s="160"/>
    </row>
    <row r="559" spans="1:46" x14ac:dyDescent="0.25">
      <c r="A559" s="160"/>
      <c r="B559" s="160"/>
      <c r="C559" s="160"/>
      <c r="D559" s="160"/>
      <c r="E559" s="160"/>
      <c r="F559" s="160"/>
      <c r="G559" s="160"/>
      <c r="H559" s="160"/>
      <c r="I559" s="160"/>
      <c r="J559" s="160"/>
      <c r="K559" s="160"/>
      <c r="L559" s="160"/>
      <c r="M559" s="160"/>
    </row>
    <row r="560" spans="1:46" x14ac:dyDescent="0.25">
      <c r="A560" s="160"/>
      <c r="B560" s="160"/>
      <c r="C560" s="160"/>
      <c r="D560" s="160"/>
      <c r="E560" s="160"/>
      <c r="F560" s="160"/>
      <c r="G560" s="160"/>
      <c r="H560" s="160"/>
      <c r="I560" s="160"/>
      <c r="J560" s="160"/>
      <c r="K560" s="160"/>
      <c r="L560" s="160"/>
      <c r="M560" s="160"/>
    </row>
    <row r="561" spans="1:13" x14ac:dyDescent="0.25">
      <c r="A561" s="160"/>
      <c r="B561" s="160"/>
      <c r="C561" s="160"/>
      <c r="D561" s="160"/>
      <c r="E561" s="160"/>
      <c r="F561" s="160"/>
      <c r="G561" s="160"/>
      <c r="H561" s="160"/>
      <c r="I561" s="160"/>
      <c r="J561" s="160"/>
      <c r="K561" s="160"/>
      <c r="L561" s="160"/>
      <c r="M561" s="160"/>
    </row>
    <row r="562" spans="1:13" x14ac:dyDescent="0.25">
      <c r="A562" s="160"/>
      <c r="B562" s="160"/>
      <c r="C562" s="160"/>
      <c r="D562" s="160"/>
      <c r="E562" s="160"/>
      <c r="F562" s="160"/>
      <c r="G562" s="160"/>
      <c r="H562" s="160"/>
      <c r="I562" s="160"/>
      <c r="J562" s="160"/>
      <c r="K562" s="160"/>
      <c r="L562" s="160"/>
      <c r="M562" s="160"/>
    </row>
    <row r="563" spans="1:13" x14ac:dyDescent="0.25">
      <c r="A563" s="160"/>
      <c r="B563" s="160"/>
      <c r="C563" s="160"/>
      <c r="D563" s="160"/>
      <c r="E563" s="160"/>
      <c r="F563" s="160"/>
      <c r="G563" s="160"/>
      <c r="H563" s="160"/>
      <c r="I563" s="160"/>
      <c r="J563" s="160"/>
      <c r="K563" s="160"/>
      <c r="L563" s="160"/>
      <c r="M563" s="160"/>
    </row>
    <row r="564" spans="1:13" x14ac:dyDescent="0.25">
      <c r="A564" s="160"/>
      <c r="B564" s="160"/>
      <c r="C564" s="160"/>
      <c r="D564" s="160"/>
      <c r="E564" s="160"/>
      <c r="F564" s="160"/>
      <c r="G564" s="160"/>
      <c r="H564" s="160"/>
      <c r="I564" s="160"/>
      <c r="J564" s="160"/>
      <c r="K564" s="160"/>
      <c r="L564" s="160"/>
      <c r="M564" s="160"/>
    </row>
    <row r="565" spans="1:13" x14ac:dyDescent="0.25">
      <c r="A565" s="160"/>
      <c r="B565" s="160"/>
      <c r="C565" s="160"/>
      <c r="D565" s="160"/>
      <c r="E565" s="160"/>
      <c r="F565" s="160"/>
      <c r="G565" s="160"/>
      <c r="H565" s="160"/>
      <c r="I565" s="160"/>
      <c r="J565" s="160"/>
      <c r="K565" s="160"/>
      <c r="L565" s="160"/>
      <c r="M565" s="160"/>
    </row>
    <row r="566" spans="1:13" x14ac:dyDescent="0.25">
      <c r="A566" s="160"/>
      <c r="B566" s="160"/>
      <c r="C566" s="160"/>
      <c r="D566" s="160"/>
      <c r="E566" s="160"/>
      <c r="F566" s="160"/>
      <c r="G566" s="160"/>
      <c r="H566" s="160"/>
      <c r="I566" s="160"/>
      <c r="J566" s="160"/>
      <c r="K566" s="160"/>
      <c r="L566" s="160"/>
      <c r="M566" s="160"/>
    </row>
    <row r="567" spans="1:13" x14ac:dyDescent="0.25">
      <c r="A567" s="160"/>
      <c r="B567" s="160"/>
      <c r="C567" s="160"/>
      <c r="D567" s="160"/>
      <c r="E567" s="160"/>
      <c r="F567" s="160"/>
      <c r="G567" s="160"/>
      <c r="H567" s="160"/>
      <c r="I567" s="160"/>
      <c r="J567" s="160"/>
      <c r="K567" s="160"/>
      <c r="L567" s="160"/>
      <c r="M567" s="160"/>
    </row>
    <row r="568" spans="1:13" x14ac:dyDescent="0.25">
      <c r="A568" s="160"/>
      <c r="B568" s="160"/>
      <c r="C568" s="160"/>
      <c r="D568" s="160"/>
      <c r="E568" s="160"/>
      <c r="F568" s="160"/>
      <c r="G568" s="160"/>
      <c r="H568" s="160"/>
      <c r="I568" s="160"/>
      <c r="J568" s="160"/>
      <c r="K568" s="160"/>
      <c r="L568" s="160"/>
      <c r="M568" s="160"/>
    </row>
    <row r="569" spans="1:13" x14ac:dyDescent="0.25">
      <c r="A569" s="160"/>
      <c r="B569" s="160"/>
      <c r="C569" s="160"/>
      <c r="D569" s="160"/>
      <c r="E569" s="160"/>
      <c r="F569" s="160"/>
      <c r="G569" s="160"/>
      <c r="H569" s="160"/>
      <c r="I569" s="160"/>
      <c r="J569" s="160"/>
      <c r="K569" s="160"/>
      <c r="L569" s="160"/>
      <c r="M569" s="160"/>
    </row>
    <row r="570" spans="1:13" x14ac:dyDescent="0.25">
      <c r="A570" s="160"/>
      <c r="B570" s="160"/>
      <c r="C570" s="160"/>
      <c r="D570" s="160"/>
      <c r="E570" s="160"/>
      <c r="F570" s="160"/>
      <c r="G570" s="160"/>
      <c r="H570" s="160"/>
      <c r="I570" s="160"/>
      <c r="J570" s="160"/>
      <c r="K570" s="160"/>
      <c r="L570" s="160"/>
      <c r="M570" s="160"/>
    </row>
    <row r="571" spans="1:13" x14ac:dyDescent="0.25">
      <c r="A571" s="160"/>
      <c r="B571" s="160"/>
      <c r="C571" s="160"/>
      <c r="D571" s="160"/>
      <c r="E571" s="160"/>
      <c r="F571" s="160"/>
      <c r="G571" s="160"/>
      <c r="H571" s="160"/>
      <c r="I571" s="160"/>
      <c r="J571" s="160"/>
      <c r="K571" s="160"/>
      <c r="L571" s="160"/>
      <c r="M571" s="160"/>
    </row>
    <row r="572" spans="1:13" x14ac:dyDescent="0.25">
      <c r="A572" s="160"/>
      <c r="B572" s="160"/>
      <c r="C572" s="160"/>
      <c r="D572" s="160"/>
      <c r="E572" s="160"/>
      <c r="F572" s="160"/>
      <c r="G572" s="160"/>
      <c r="H572" s="160"/>
      <c r="I572" s="160"/>
      <c r="J572" s="160"/>
      <c r="K572" s="160"/>
      <c r="L572" s="160"/>
      <c r="M572" s="160"/>
    </row>
    <row r="573" spans="1:13" x14ac:dyDescent="0.25">
      <c r="A573" s="160"/>
      <c r="B573" s="160"/>
      <c r="C573" s="160"/>
      <c r="D573" s="160"/>
      <c r="E573" s="160"/>
      <c r="F573" s="160"/>
      <c r="G573" s="160"/>
      <c r="H573" s="160"/>
      <c r="I573" s="160"/>
      <c r="J573" s="160"/>
      <c r="K573" s="160"/>
      <c r="L573" s="160"/>
      <c r="M573" s="160"/>
    </row>
    <row r="574" spans="1:13" x14ac:dyDescent="0.25">
      <c r="A574" s="160"/>
      <c r="B574" s="160"/>
      <c r="C574" s="160"/>
      <c r="D574" s="160"/>
      <c r="E574" s="160"/>
      <c r="F574" s="160"/>
      <c r="G574" s="160"/>
      <c r="H574" s="160"/>
      <c r="I574" s="160"/>
      <c r="J574" s="160"/>
      <c r="K574" s="160"/>
      <c r="L574" s="160"/>
      <c r="M574" s="160"/>
    </row>
    <row r="575" spans="1:13" x14ac:dyDescent="0.25">
      <c r="A575" s="160"/>
      <c r="B575" s="160"/>
      <c r="C575" s="160"/>
      <c r="D575" s="160"/>
      <c r="E575" s="160"/>
      <c r="F575" s="160"/>
      <c r="G575" s="160"/>
      <c r="H575" s="160"/>
      <c r="I575" s="160"/>
      <c r="J575" s="160"/>
      <c r="K575" s="160"/>
      <c r="L575" s="160"/>
      <c r="M575" s="160"/>
    </row>
    <row r="576" spans="1:13" x14ac:dyDescent="0.25">
      <c r="A576" s="160"/>
      <c r="B576" s="160"/>
      <c r="C576" s="160"/>
      <c r="D576" s="160"/>
      <c r="E576" s="160"/>
      <c r="F576" s="160"/>
      <c r="G576" s="160"/>
      <c r="H576" s="160"/>
      <c r="I576" s="160"/>
      <c r="J576" s="160"/>
      <c r="K576" s="160"/>
      <c r="L576" s="160"/>
      <c r="M576" s="160"/>
    </row>
    <row r="577" spans="1:13" x14ac:dyDescent="0.25">
      <c r="A577" s="160"/>
      <c r="B577" s="160"/>
      <c r="C577" s="160"/>
      <c r="D577" s="160"/>
      <c r="E577" s="160"/>
      <c r="F577" s="160"/>
      <c r="G577" s="160"/>
      <c r="H577" s="160"/>
      <c r="I577" s="160"/>
      <c r="J577" s="160"/>
      <c r="K577" s="160"/>
      <c r="L577" s="160"/>
      <c r="M577" s="160"/>
    </row>
    <row r="578" spans="1:13" x14ac:dyDescent="0.25">
      <c r="A578" s="160"/>
      <c r="B578" s="160"/>
      <c r="C578" s="160"/>
      <c r="D578" s="160"/>
      <c r="E578" s="160"/>
      <c r="F578" s="160"/>
      <c r="G578" s="160"/>
      <c r="H578" s="160"/>
      <c r="I578" s="160"/>
      <c r="J578" s="160"/>
      <c r="K578" s="160"/>
      <c r="L578" s="160"/>
      <c r="M578" s="160"/>
    </row>
    <row r="579" spans="1:13" x14ac:dyDescent="0.25">
      <c r="A579" s="160"/>
      <c r="B579" s="160"/>
      <c r="C579" s="160"/>
      <c r="D579" s="160"/>
      <c r="E579" s="160"/>
      <c r="F579" s="160"/>
      <c r="G579" s="160"/>
      <c r="H579" s="160"/>
      <c r="I579" s="160"/>
      <c r="J579" s="160"/>
      <c r="K579" s="160"/>
      <c r="L579" s="160"/>
      <c r="M579" s="160"/>
    </row>
    <row r="580" spans="1:13" x14ac:dyDescent="0.25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</row>
    <row r="581" spans="1:13" x14ac:dyDescent="0.25">
      <c r="A581" s="160"/>
      <c r="B581" s="160"/>
      <c r="C581" s="160"/>
      <c r="D581" s="160"/>
      <c r="E581" s="160"/>
      <c r="F581" s="160"/>
      <c r="G581" s="160"/>
      <c r="H581" s="160"/>
      <c r="I581" s="160"/>
      <c r="J581" s="160"/>
      <c r="K581" s="160"/>
      <c r="L581" s="160"/>
      <c r="M581" s="160"/>
    </row>
    <row r="582" spans="1:13" x14ac:dyDescent="0.25">
      <c r="A582" s="160"/>
      <c r="B582" s="160"/>
      <c r="C582" s="160"/>
      <c r="D582" s="160"/>
      <c r="E582" s="160"/>
      <c r="F582" s="160"/>
      <c r="G582" s="160"/>
      <c r="H582" s="160"/>
      <c r="I582" s="160"/>
      <c r="J582" s="160"/>
      <c r="K582" s="160"/>
      <c r="L582" s="160"/>
      <c r="M582" s="160"/>
    </row>
    <row r="583" spans="1:13" x14ac:dyDescent="0.25">
      <c r="A583" s="160"/>
      <c r="B583" s="160"/>
      <c r="C583" s="160"/>
      <c r="D583" s="160"/>
      <c r="E583" s="160"/>
      <c r="F583" s="160"/>
      <c r="G583" s="160"/>
      <c r="H583" s="160"/>
      <c r="I583" s="160"/>
      <c r="J583" s="160"/>
      <c r="K583" s="160"/>
      <c r="L583" s="160"/>
      <c r="M583" s="160"/>
    </row>
    <row r="584" spans="1:13" x14ac:dyDescent="0.25">
      <c r="A584" s="160"/>
      <c r="B584" s="160"/>
      <c r="C584" s="160"/>
      <c r="D584" s="160"/>
      <c r="E584" s="160"/>
      <c r="F584" s="160"/>
      <c r="G584" s="160"/>
      <c r="H584" s="160"/>
      <c r="I584" s="160"/>
      <c r="J584" s="160"/>
      <c r="K584" s="160"/>
      <c r="L584" s="160"/>
      <c r="M584" s="160"/>
    </row>
    <row r="585" spans="1:13" x14ac:dyDescent="0.25">
      <c r="A585" s="160"/>
      <c r="B585" s="160"/>
      <c r="C585" s="160"/>
      <c r="D585" s="160"/>
      <c r="E585" s="160"/>
      <c r="F585" s="160"/>
      <c r="G585" s="160"/>
      <c r="H585" s="160"/>
      <c r="I585" s="160"/>
      <c r="J585" s="160"/>
      <c r="K585" s="160"/>
      <c r="L585" s="160"/>
      <c r="M585" s="160"/>
    </row>
    <row r="586" spans="1:13" x14ac:dyDescent="0.25">
      <c r="A586" s="160"/>
      <c r="B586" s="160"/>
      <c r="C586" s="160"/>
      <c r="D586" s="160"/>
      <c r="E586" s="160"/>
      <c r="F586" s="160"/>
      <c r="G586" s="160"/>
      <c r="H586" s="160"/>
      <c r="I586" s="160"/>
      <c r="J586" s="160"/>
      <c r="K586" s="160"/>
      <c r="L586" s="160"/>
      <c r="M586" s="160"/>
    </row>
    <row r="587" spans="1:13" x14ac:dyDescent="0.25">
      <c r="A587" s="160"/>
      <c r="B587" s="160"/>
      <c r="C587" s="160"/>
      <c r="D587" s="160"/>
      <c r="E587" s="160"/>
      <c r="F587" s="160"/>
      <c r="G587" s="160"/>
      <c r="H587" s="160"/>
      <c r="I587" s="160"/>
      <c r="J587" s="160"/>
      <c r="K587" s="160"/>
      <c r="L587" s="160"/>
      <c r="M587" s="160"/>
    </row>
    <row r="588" spans="1:13" x14ac:dyDescent="0.25">
      <c r="A588" s="160"/>
      <c r="B588" s="160"/>
      <c r="C588" s="160"/>
      <c r="D588" s="160"/>
      <c r="E588" s="160"/>
      <c r="F588" s="160"/>
      <c r="G588" s="160"/>
      <c r="H588" s="160"/>
      <c r="I588" s="160"/>
      <c r="J588" s="160"/>
      <c r="K588" s="160"/>
      <c r="L588" s="160"/>
      <c r="M588" s="160"/>
    </row>
    <row r="589" spans="1:13" x14ac:dyDescent="0.25">
      <c r="A589" s="160"/>
      <c r="B589" s="160"/>
      <c r="C589" s="160"/>
      <c r="D589" s="160"/>
      <c r="E589" s="160"/>
      <c r="F589" s="160"/>
      <c r="G589" s="160"/>
      <c r="H589" s="160"/>
      <c r="I589" s="160"/>
      <c r="J589" s="160"/>
      <c r="K589" s="160"/>
      <c r="L589" s="160"/>
      <c r="M589" s="160"/>
    </row>
    <row r="590" spans="1:13" x14ac:dyDescent="0.25">
      <c r="A590" s="160"/>
      <c r="B590" s="160"/>
      <c r="C590" s="160"/>
      <c r="D590" s="160"/>
      <c r="E590" s="160"/>
      <c r="F590" s="160"/>
      <c r="G590" s="160"/>
      <c r="H590" s="160"/>
      <c r="I590" s="160"/>
      <c r="J590" s="160"/>
      <c r="K590" s="160"/>
      <c r="L590" s="160"/>
      <c r="M590" s="160"/>
    </row>
    <row r="591" spans="1:13" x14ac:dyDescent="0.25">
      <c r="A591" s="160"/>
      <c r="B591" s="160"/>
      <c r="C591" s="160"/>
      <c r="D591" s="160"/>
      <c r="E591" s="160"/>
      <c r="F591" s="160"/>
      <c r="G591" s="160"/>
      <c r="H591" s="160"/>
      <c r="I591" s="160"/>
      <c r="J591" s="160"/>
      <c r="K591" s="160"/>
      <c r="L591" s="160"/>
      <c r="M591" s="160"/>
    </row>
    <row r="592" spans="1:13" x14ac:dyDescent="0.25">
      <c r="A592" s="160"/>
      <c r="B592" s="160"/>
      <c r="C592" s="160"/>
      <c r="D592" s="160"/>
      <c r="E592" s="160"/>
      <c r="F592" s="160"/>
      <c r="G592" s="160"/>
      <c r="H592" s="160"/>
      <c r="I592" s="160"/>
      <c r="J592" s="160"/>
      <c r="K592" s="160"/>
      <c r="L592" s="160"/>
      <c r="M592" s="160"/>
    </row>
    <row r="593" spans="1:13" x14ac:dyDescent="0.25">
      <c r="A593" s="160"/>
      <c r="B593" s="160"/>
      <c r="C593" s="160"/>
      <c r="D593" s="160"/>
      <c r="E593" s="160"/>
      <c r="F593" s="160"/>
      <c r="G593" s="160"/>
      <c r="H593" s="160"/>
      <c r="I593" s="160"/>
      <c r="J593" s="160"/>
      <c r="K593" s="160"/>
      <c r="L593" s="160"/>
      <c r="M593" s="160"/>
    </row>
    <row r="594" spans="1:13" x14ac:dyDescent="0.25">
      <c r="A594" s="160"/>
      <c r="B594" s="160"/>
      <c r="C594" s="160"/>
      <c r="D594" s="160"/>
      <c r="E594" s="160"/>
      <c r="F594" s="160"/>
      <c r="G594" s="160"/>
      <c r="H594" s="160"/>
      <c r="I594" s="160"/>
      <c r="J594" s="160"/>
      <c r="K594" s="160"/>
      <c r="L594" s="160"/>
      <c r="M594" s="160"/>
    </row>
    <row r="595" spans="1:13" x14ac:dyDescent="0.25">
      <c r="A595" s="160"/>
      <c r="B595" s="160"/>
      <c r="C595" s="160"/>
      <c r="D595" s="160"/>
      <c r="E595" s="160"/>
      <c r="F595" s="160"/>
      <c r="G595" s="160"/>
      <c r="H595" s="160"/>
      <c r="I595" s="160"/>
      <c r="J595" s="160"/>
      <c r="K595" s="160"/>
      <c r="L595" s="160"/>
      <c r="M595" s="160"/>
    </row>
    <row r="596" spans="1:13" x14ac:dyDescent="0.25">
      <c r="A596" s="160"/>
      <c r="B596" s="160"/>
      <c r="C596" s="160"/>
      <c r="D596" s="160"/>
      <c r="E596" s="160"/>
      <c r="F596" s="160"/>
      <c r="G596" s="160"/>
      <c r="H596" s="160"/>
      <c r="I596" s="160"/>
      <c r="J596" s="160"/>
      <c r="K596" s="160"/>
      <c r="L596" s="160"/>
      <c r="M596" s="160"/>
    </row>
    <row r="597" spans="1:13" x14ac:dyDescent="0.25">
      <c r="A597" s="160"/>
      <c r="B597" s="160"/>
      <c r="C597" s="160"/>
      <c r="D597" s="160"/>
      <c r="E597" s="160"/>
      <c r="F597" s="160"/>
      <c r="G597" s="160"/>
      <c r="H597" s="160"/>
      <c r="I597" s="160"/>
      <c r="J597" s="160"/>
      <c r="K597" s="160"/>
      <c r="L597" s="160"/>
      <c r="M597" s="160"/>
    </row>
    <row r="598" spans="1:13" x14ac:dyDescent="0.25">
      <c r="A598" s="160"/>
      <c r="B598" s="160"/>
      <c r="C598" s="160"/>
      <c r="D598" s="160"/>
      <c r="E598" s="160"/>
      <c r="F598" s="160"/>
      <c r="G598" s="160"/>
      <c r="H598" s="160"/>
      <c r="I598" s="160"/>
      <c r="J598" s="160"/>
      <c r="K598" s="160"/>
      <c r="L598" s="160"/>
      <c r="M598" s="160"/>
    </row>
    <row r="599" spans="1:13" x14ac:dyDescent="0.25">
      <c r="A599" s="160"/>
      <c r="B599" s="160"/>
      <c r="C599" s="160"/>
      <c r="D599" s="160"/>
      <c r="E599" s="160"/>
      <c r="F599" s="160"/>
      <c r="G599" s="160"/>
      <c r="H599" s="160"/>
      <c r="I599" s="160"/>
      <c r="J599" s="160"/>
      <c r="K599" s="160"/>
      <c r="L599" s="160"/>
      <c r="M599" s="160"/>
    </row>
    <row r="600" spans="1:13" x14ac:dyDescent="0.25">
      <c r="A600" s="160"/>
      <c r="B600" s="160"/>
      <c r="C600" s="160"/>
      <c r="D600" s="160"/>
      <c r="E600" s="160"/>
      <c r="F600" s="160"/>
      <c r="G600" s="160"/>
      <c r="H600" s="160"/>
      <c r="I600" s="160"/>
      <c r="J600" s="160"/>
      <c r="K600" s="160"/>
      <c r="L600" s="160"/>
      <c r="M600" s="160"/>
    </row>
    <row r="601" spans="1:13" x14ac:dyDescent="0.25">
      <c r="A601" s="160"/>
      <c r="B601" s="160"/>
      <c r="C601" s="160"/>
      <c r="D601" s="160"/>
      <c r="E601" s="160"/>
      <c r="F601" s="160"/>
      <c r="G601" s="160"/>
      <c r="H601" s="160"/>
      <c r="I601" s="160"/>
      <c r="J601" s="160"/>
      <c r="K601" s="160"/>
      <c r="L601" s="160"/>
      <c r="M601" s="160"/>
    </row>
    <row r="602" spans="1:13" x14ac:dyDescent="0.25">
      <c r="A602" s="160"/>
      <c r="B602" s="160"/>
      <c r="C602" s="160"/>
      <c r="D602" s="160"/>
      <c r="E602" s="160"/>
      <c r="F602" s="160"/>
      <c r="G602" s="160"/>
      <c r="H602" s="160"/>
      <c r="I602" s="160"/>
      <c r="J602" s="160"/>
      <c r="K602" s="160"/>
      <c r="L602" s="160"/>
      <c r="M602" s="160"/>
    </row>
    <row r="603" spans="1:13" x14ac:dyDescent="0.25">
      <c r="A603" s="160"/>
      <c r="B603" s="160"/>
      <c r="C603" s="160"/>
      <c r="D603" s="160"/>
      <c r="E603" s="160"/>
      <c r="F603" s="160"/>
      <c r="G603" s="160"/>
      <c r="H603" s="160"/>
      <c r="I603" s="160"/>
      <c r="J603" s="160"/>
      <c r="K603" s="160"/>
      <c r="L603" s="160"/>
      <c r="M603" s="160"/>
    </row>
    <row r="604" spans="1:13" x14ac:dyDescent="0.25">
      <c r="A604" s="160"/>
      <c r="B604" s="160"/>
      <c r="C604" s="160"/>
      <c r="D604" s="160"/>
      <c r="E604" s="160"/>
      <c r="F604" s="160"/>
      <c r="G604" s="160"/>
      <c r="H604" s="160"/>
      <c r="I604" s="160"/>
      <c r="J604" s="160"/>
      <c r="K604" s="160"/>
      <c r="L604" s="160"/>
      <c r="M604" s="160"/>
    </row>
    <row r="605" spans="1:13" x14ac:dyDescent="0.25">
      <c r="A605" s="160"/>
      <c r="B605" s="160"/>
      <c r="C605" s="160"/>
      <c r="D605" s="160"/>
      <c r="E605" s="160"/>
      <c r="F605" s="160"/>
      <c r="G605" s="160"/>
      <c r="H605" s="160"/>
      <c r="I605" s="160"/>
      <c r="J605" s="160"/>
      <c r="K605" s="160"/>
      <c r="L605" s="160"/>
      <c r="M605" s="160"/>
    </row>
    <row r="606" spans="1:13" x14ac:dyDescent="0.25">
      <c r="A606" s="160"/>
      <c r="B606" s="160"/>
      <c r="C606" s="160"/>
      <c r="D606" s="160"/>
      <c r="E606" s="160"/>
      <c r="F606" s="160"/>
      <c r="G606" s="160"/>
      <c r="H606" s="160"/>
      <c r="I606" s="160"/>
      <c r="J606" s="160"/>
      <c r="K606" s="160"/>
      <c r="L606" s="160"/>
      <c r="M606" s="160"/>
    </row>
    <row r="607" spans="1:13" x14ac:dyDescent="0.25">
      <c r="A607" s="160"/>
      <c r="B607" s="160"/>
      <c r="C607" s="160"/>
      <c r="D607" s="160"/>
      <c r="E607" s="160"/>
      <c r="F607" s="160"/>
      <c r="G607" s="160"/>
      <c r="H607" s="160"/>
      <c r="I607" s="160"/>
      <c r="J607" s="160"/>
      <c r="K607" s="160"/>
      <c r="L607" s="160"/>
      <c r="M607" s="160"/>
    </row>
    <row r="608" spans="1:13" x14ac:dyDescent="0.25">
      <c r="A608" s="160"/>
      <c r="B608" s="160"/>
      <c r="C608" s="160"/>
      <c r="D608" s="160"/>
      <c r="E608" s="160"/>
      <c r="F608" s="160"/>
      <c r="G608" s="160"/>
      <c r="H608" s="160"/>
      <c r="I608" s="160"/>
      <c r="J608" s="160"/>
      <c r="K608" s="160"/>
      <c r="L608" s="160"/>
      <c r="M608" s="160"/>
    </row>
    <row r="609" spans="1:13" x14ac:dyDescent="0.25">
      <c r="A609" s="160"/>
      <c r="B609" s="160"/>
      <c r="C609" s="160"/>
      <c r="D609" s="160"/>
      <c r="E609" s="160"/>
      <c r="F609" s="160"/>
      <c r="G609" s="160"/>
      <c r="H609" s="160"/>
      <c r="I609" s="160"/>
      <c r="J609" s="160"/>
      <c r="K609" s="160"/>
      <c r="L609" s="160"/>
      <c r="M609" s="160"/>
    </row>
    <row r="610" spans="1:13" x14ac:dyDescent="0.25">
      <c r="A610" s="160"/>
      <c r="B610" s="160"/>
      <c r="C610" s="160"/>
      <c r="D610" s="160"/>
      <c r="E610" s="160"/>
      <c r="F610" s="160"/>
      <c r="G610" s="160"/>
      <c r="H610" s="160"/>
      <c r="I610" s="160"/>
      <c r="J610" s="160"/>
      <c r="K610" s="160"/>
      <c r="L610" s="160"/>
      <c r="M610" s="160"/>
    </row>
    <row r="611" spans="1:13" x14ac:dyDescent="0.25">
      <c r="A611" s="160"/>
      <c r="B611" s="160"/>
      <c r="C611" s="160"/>
      <c r="D611" s="160"/>
      <c r="E611" s="160"/>
      <c r="F611" s="160"/>
      <c r="G611" s="160"/>
      <c r="H611" s="160"/>
      <c r="I611" s="160"/>
      <c r="J611" s="160"/>
      <c r="K611" s="160"/>
      <c r="L611" s="160"/>
      <c r="M611" s="160"/>
    </row>
    <row r="612" spans="1:13" x14ac:dyDescent="0.25">
      <c r="A612" s="160"/>
      <c r="B612" s="160"/>
      <c r="C612" s="160"/>
      <c r="D612" s="160"/>
      <c r="E612" s="160"/>
      <c r="F612" s="160"/>
      <c r="G612" s="160"/>
      <c r="H612" s="160"/>
      <c r="I612" s="160"/>
      <c r="J612" s="160"/>
      <c r="K612" s="160"/>
      <c r="L612" s="160"/>
      <c r="M612" s="160"/>
    </row>
    <row r="613" spans="1:13" x14ac:dyDescent="0.25">
      <c r="A613" s="160"/>
      <c r="B613" s="160"/>
      <c r="C613" s="160"/>
      <c r="D613" s="160"/>
      <c r="E613" s="160"/>
      <c r="F613" s="160"/>
      <c r="G613" s="160"/>
      <c r="H613" s="160"/>
      <c r="I613" s="160"/>
      <c r="J613" s="160"/>
      <c r="K613" s="160"/>
      <c r="L613" s="160"/>
      <c r="M613" s="160"/>
    </row>
    <row r="614" spans="1:13" x14ac:dyDescent="0.25">
      <c r="A614" s="160"/>
      <c r="B614" s="160"/>
      <c r="C614" s="160"/>
      <c r="D614" s="160"/>
      <c r="E614" s="160"/>
      <c r="F614" s="160"/>
      <c r="G614" s="160"/>
      <c r="H614" s="160"/>
      <c r="I614" s="160"/>
      <c r="J614" s="160"/>
      <c r="K614" s="160"/>
      <c r="L614" s="160"/>
      <c r="M614" s="160"/>
    </row>
    <row r="615" spans="1:13" x14ac:dyDescent="0.25">
      <c r="A615" s="160"/>
      <c r="B615" s="160"/>
      <c r="C615" s="160"/>
      <c r="D615" s="160"/>
      <c r="E615" s="160"/>
      <c r="F615" s="160"/>
      <c r="G615" s="160"/>
      <c r="H615" s="160"/>
      <c r="I615" s="160"/>
      <c r="J615" s="160"/>
      <c r="K615" s="160"/>
      <c r="L615" s="160"/>
      <c r="M615" s="160"/>
    </row>
    <row r="616" spans="1:13" x14ac:dyDescent="0.25">
      <c r="A616" s="160"/>
      <c r="B616" s="160"/>
      <c r="C616" s="160"/>
      <c r="D616" s="160"/>
      <c r="E616" s="160"/>
      <c r="F616" s="160"/>
      <c r="G616" s="160"/>
      <c r="H616" s="160"/>
      <c r="I616" s="160"/>
      <c r="J616" s="160"/>
      <c r="K616" s="160"/>
      <c r="L616" s="160"/>
      <c r="M616" s="160"/>
    </row>
    <row r="617" spans="1:13" x14ac:dyDescent="0.25">
      <c r="A617" s="160"/>
      <c r="B617" s="160"/>
      <c r="C617" s="160"/>
      <c r="D617" s="160"/>
      <c r="E617" s="160"/>
      <c r="F617" s="160"/>
      <c r="G617" s="160"/>
      <c r="H617" s="160"/>
      <c r="I617" s="160"/>
      <c r="J617" s="160"/>
      <c r="K617" s="160"/>
      <c r="L617" s="160"/>
      <c r="M617" s="160"/>
    </row>
    <row r="618" spans="1:13" x14ac:dyDescent="0.25">
      <c r="A618" s="160"/>
      <c r="B618" s="160"/>
      <c r="C618" s="160"/>
      <c r="D618" s="160"/>
      <c r="E618" s="160"/>
      <c r="F618" s="160"/>
      <c r="G618" s="160"/>
      <c r="H618" s="160"/>
      <c r="I618" s="160"/>
      <c r="J618" s="160"/>
      <c r="K618" s="160"/>
      <c r="L618" s="160"/>
      <c r="M618" s="160"/>
    </row>
    <row r="619" spans="1:13" x14ac:dyDescent="0.25">
      <c r="A619" s="160"/>
      <c r="B619" s="160"/>
      <c r="C619" s="160"/>
      <c r="D619" s="160"/>
      <c r="E619" s="160"/>
      <c r="F619" s="160"/>
      <c r="G619" s="160"/>
      <c r="H619" s="160"/>
      <c r="I619" s="160"/>
      <c r="J619" s="160"/>
      <c r="K619" s="160"/>
      <c r="L619" s="160"/>
      <c r="M619" s="160"/>
    </row>
    <row r="620" spans="1:13" x14ac:dyDescent="0.25">
      <c r="A620" s="160"/>
      <c r="B620" s="160"/>
      <c r="C620" s="160"/>
      <c r="D620" s="160"/>
      <c r="E620" s="160"/>
      <c r="F620" s="160"/>
      <c r="G620" s="160"/>
      <c r="H620" s="160"/>
      <c r="I620" s="160"/>
      <c r="J620" s="160"/>
      <c r="K620" s="160"/>
      <c r="L620" s="160"/>
      <c r="M620" s="160"/>
    </row>
    <row r="621" spans="1:13" x14ac:dyDescent="0.25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</row>
    <row r="622" spans="1:13" x14ac:dyDescent="0.25">
      <c r="A622" s="160"/>
      <c r="B622" s="160"/>
      <c r="C622" s="160"/>
      <c r="D622" s="160"/>
      <c r="E622" s="160"/>
      <c r="F622" s="160"/>
      <c r="G622" s="160"/>
      <c r="H622" s="160"/>
      <c r="I622" s="160"/>
      <c r="J622" s="160"/>
      <c r="K622" s="160"/>
      <c r="L622" s="160"/>
      <c r="M622" s="160"/>
    </row>
    <row r="623" spans="1:13" x14ac:dyDescent="0.25">
      <c r="A623" s="160"/>
      <c r="B623" s="160"/>
      <c r="C623" s="160"/>
      <c r="D623" s="160"/>
      <c r="E623" s="160"/>
      <c r="F623" s="160"/>
      <c r="G623" s="160"/>
      <c r="H623" s="160"/>
      <c r="I623" s="160"/>
      <c r="J623" s="160"/>
      <c r="K623" s="160"/>
      <c r="L623" s="160"/>
      <c r="M623" s="160"/>
    </row>
    <row r="624" spans="1:13" x14ac:dyDescent="0.25">
      <c r="A624" s="160"/>
      <c r="B624" s="160"/>
      <c r="C624" s="160"/>
      <c r="D624" s="160"/>
      <c r="E624" s="160"/>
      <c r="F624" s="160"/>
      <c r="G624" s="160"/>
      <c r="H624" s="160"/>
      <c r="I624" s="160"/>
      <c r="J624" s="160"/>
      <c r="K624" s="160"/>
      <c r="L624" s="160"/>
      <c r="M624" s="160"/>
    </row>
    <row r="625" spans="1:13" x14ac:dyDescent="0.25">
      <c r="A625" s="160"/>
      <c r="B625" s="160"/>
      <c r="C625" s="160"/>
      <c r="D625" s="160"/>
      <c r="E625" s="160"/>
      <c r="F625" s="160"/>
      <c r="G625" s="160"/>
      <c r="H625" s="160"/>
      <c r="I625" s="160"/>
      <c r="J625" s="160"/>
      <c r="K625" s="160"/>
      <c r="L625" s="160"/>
      <c r="M625" s="160"/>
    </row>
    <row r="626" spans="1:13" x14ac:dyDescent="0.25">
      <c r="A626" s="160"/>
      <c r="B626" s="160"/>
      <c r="C626" s="160"/>
      <c r="D626" s="160"/>
      <c r="E626" s="160"/>
      <c r="F626" s="160"/>
      <c r="G626" s="160"/>
      <c r="H626" s="160"/>
      <c r="I626" s="160"/>
      <c r="J626" s="160"/>
      <c r="K626" s="160"/>
      <c r="L626" s="160"/>
      <c r="M626" s="160"/>
    </row>
    <row r="627" spans="1:13" x14ac:dyDescent="0.25">
      <c r="A627" s="160"/>
      <c r="B627" s="160"/>
      <c r="C627" s="160"/>
      <c r="D627" s="160"/>
      <c r="E627" s="160"/>
      <c r="F627" s="160"/>
      <c r="G627" s="160"/>
      <c r="H627" s="160"/>
      <c r="I627" s="160"/>
      <c r="J627" s="160"/>
      <c r="K627" s="160"/>
      <c r="L627" s="160"/>
      <c r="M627" s="160"/>
    </row>
    <row r="628" spans="1:13" x14ac:dyDescent="0.25">
      <c r="A628" s="160"/>
      <c r="B628" s="160"/>
      <c r="C628" s="160"/>
      <c r="D628" s="160"/>
      <c r="E628" s="160"/>
      <c r="F628" s="160"/>
      <c r="G628" s="160"/>
      <c r="H628" s="160"/>
      <c r="I628" s="160"/>
      <c r="J628" s="160"/>
      <c r="K628" s="160"/>
      <c r="L628" s="160"/>
      <c r="M628" s="160"/>
    </row>
    <row r="629" spans="1:13" x14ac:dyDescent="0.25">
      <c r="A629" s="160"/>
      <c r="B629" s="160"/>
      <c r="C629" s="160"/>
      <c r="D629" s="160"/>
      <c r="E629" s="160"/>
      <c r="F629" s="160"/>
      <c r="G629" s="160"/>
      <c r="H629" s="160"/>
      <c r="I629" s="160"/>
      <c r="J629" s="160"/>
      <c r="K629" s="160"/>
      <c r="L629" s="160"/>
      <c r="M629" s="160"/>
    </row>
    <row r="630" spans="1:13" x14ac:dyDescent="0.25">
      <c r="A630" s="160"/>
      <c r="B630" s="160"/>
      <c r="C630" s="160"/>
      <c r="D630" s="160"/>
      <c r="E630" s="160"/>
      <c r="F630" s="160"/>
      <c r="G630" s="160"/>
      <c r="H630" s="160"/>
      <c r="I630" s="160"/>
      <c r="J630" s="160"/>
      <c r="K630" s="160"/>
      <c r="L630" s="160"/>
      <c r="M630" s="160"/>
    </row>
    <row r="631" spans="1:13" x14ac:dyDescent="0.25">
      <c r="A631" s="160"/>
      <c r="B631" s="160"/>
      <c r="C631" s="160"/>
      <c r="D631" s="160"/>
      <c r="E631" s="160"/>
      <c r="F631" s="160"/>
      <c r="G631" s="160"/>
      <c r="H631" s="160"/>
      <c r="I631" s="160"/>
      <c r="J631" s="160"/>
      <c r="K631" s="160"/>
      <c r="L631" s="160"/>
      <c r="M631" s="160"/>
    </row>
    <row r="632" spans="1:13" x14ac:dyDescent="0.25">
      <c r="A632" s="160"/>
      <c r="B632" s="160"/>
      <c r="C632" s="160"/>
      <c r="D632" s="160"/>
      <c r="E632" s="160"/>
      <c r="F632" s="160"/>
      <c r="G632" s="160"/>
      <c r="H632" s="160"/>
      <c r="I632" s="160"/>
      <c r="J632" s="160"/>
      <c r="K632" s="160"/>
      <c r="L632" s="160"/>
      <c r="M632" s="160"/>
    </row>
    <row r="633" spans="1:13" x14ac:dyDescent="0.25">
      <c r="A633" s="160"/>
      <c r="B633" s="160"/>
      <c r="C633" s="160"/>
      <c r="D633" s="160"/>
      <c r="E633" s="160"/>
      <c r="F633" s="160"/>
      <c r="G633" s="160"/>
      <c r="H633" s="160"/>
      <c r="I633" s="160"/>
      <c r="J633" s="160"/>
      <c r="K633" s="160"/>
      <c r="L633" s="160"/>
      <c r="M633" s="160"/>
    </row>
    <row r="634" spans="1:13" x14ac:dyDescent="0.25">
      <c r="A634" s="160"/>
      <c r="B634" s="160"/>
      <c r="C634" s="160"/>
      <c r="D634" s="160"/>
      <c r="E634" s="160"/>
      <c r="F634" s="160"/>
      <c r="G634" s="160"/>
      <c r="H634" s="160"/>
      <c r="I634" s="160"/>
      <c r="J634" s="160"/>
      <c r="K634" s="160"/>
      <c r="L634" s="160"/>
      <c r="M634" s="160"/>
    </row>
    <row r="635" spans="1:13" x14ac:dyDescent="0.25">
      <c r="A635" s="160"/>
      <c r="B635" s="160"/>
      <c r="C635" s="160"/>
      <c r="D635" s="160"/>
      <c r="E635" s="160"/>
      <c r="F635" s="160"/>
      <c r="G635" s="160"/>
      <c r="H635" s="160"/>
      <c r="I635" s="160"/>
      <c r="J635" s="160"/>
      <c r="K635" s="160"/>
      <c r="L635" s="160"/>
      <c r="M635" s="160"/>
    </row>
    <row r="636" spans="1:13" x14ac:dyDescent="0.25">
      <c r="A636" s="160"/>
      <c r="B636" s="160"/>
      <c r="C636" s="160"/>
      <c r="D636" s="160"/>
      <c r="E636" s="160"/>
      <c r="F636" s="160"/>
      <c r="G636" s="160"/>
      <c r="H636" s="160"/>
      <c r="I636" s="160"/>
      <c r="J636" s="160"/>
      <c r="K636" s="160"/>
      <c r="L636" s="160"/>
      <c r="M636" s="160"/>
    </row>
    <row r="637" spans="1:13" x14ac:dyDescent="0.25">
      <c r="A637" s="160"/>
      <c r="B637" s="160"/>
      <c r="C637" s="160"/>
      <c r="D637" s="160"/>
      <c r="E637" s="160"/>
      <c r="F637" s="160"/>
      <c r="G637" s="160"/>
      <c r="H637" s="160"/>
      <c r="I637" s="160"/>
      <c r="J637" s="160"/>
      <c r="K637" s="160"/>
      <c r="L637" s="160"/>
      <c r="M637" s="160"/>
    </row>
    <row r="638" spans="1:13" x14ac:dyDescent="0.25">
      <c r="A638" s="160"/>
      <c r="B638" s="160"/>
      <c r="C638" s="160"/>
      <c r="D638" s="160"/>
      <c r="E638" s="160"/>
      <c r="F638" s="160"/>
      <c r="G638" s="160"/>
      <c r="H638" s="160"/>
      <c r="I638" s="160"/>
      <c r="J638" s="160"/>
      <c r="K638" s="160"/>
      <c r="L638" s="160"/>
      <c r="M638" s="160"/>
    </row>
    <row r="639" spans="1:13" x14ac:dyDescent="0.25">
      <c r="A639" s="160"/>
      <c r="B639" s="160"/>
      <c r="C639" s="160"/>
      <c r="D639" s="160"/>
      <c r="E639" s="160"/>
      <c r="F639" s="160"/>
      <c r="G639" s="160"/>
      <c r="H639" s="160"/>
      <c r="I639" s="160"/>
      <c r="J639" s="160"/>
      <c r="K639" s="160"/>
      <c r="L639" s="160"/>
      <c r="M639" s="160"/>
    </row>
    <row r="640" spans="1:13" x14ac:dyDescent="0.25">
      <c r="A640" s="160"/>
      <c r="B640" s="160"/>
      <c r="C640" s="160"/>
      <c r="D640" s="160"/>
      <c r="E640" s="160"/>
      <c r="F640" s="160"/>
      <c r="G640" s="160"/>
      <c r="H640" s="160"/>
      <c r="I640" s="160"/>
      <c r="J640" s="160"/>
      <c r="K640" s="160"/>
      <c r="L640" s="160"/>
      <c r="M640" s="160"/>
    </row>
    <row r="641" spans="1:13" x14ac:dyDescent="0.25">
      <c r="A641" s="160"/>
      <c r="B641" s="160"/>
      <c r="C641" s="160"/>
      <c r="D641" s="160"/>
      <c r="E641" s="160"/>
      <c r="F641" s="160"/>
      <c r="G641" s="160"/>
      <c r="H641" s="160"/>
      <c r="I641" s="160"/>
      <c r="J641" s="160"/>
      <c r="K641" s="160"/>
      <c r="L641" s="160"/>
      <c r="M641" s="160"/>
    </row>
    <row r="642" spans="1:13" x14ac:dyDescent="0.25">
      <c r="A642" s="160"/>
      <c r="B642" s="160"/>
      <c r="C642" s="160"/>
      <c r="D642" s="160"/>
      <c r="E642" s="160"/>
      <c r="F642" s="160"/>
      <c r="G642" s="160"/>
      <c r="H642" s="160"/>
      <c r="I642" s="160"/>
      <c r="J642" s="160"/>
      <c r="K642" s="160"/>
      <c r="L642" s="160"/>
      <c r="M642" s="160"/>
    </row>
    <row r="643" spans="1:13" x14ac:dyDescent="0.25">
      <c r="A643" s="160"/>
      <c r="B643" s="160"/>
      <c r="C643" s="160"/>
      <c r="D643" s="160"/>
      <c r="E643" s="160"/>
      <c r="F643" s="160"/>
      <c r="G643" s="160"/>
      <c r="H643" s="160"/>
      <c r="I643" s="160"/>
      <c r="J643" s="160"/>
      <c r="K643" s="160"/>
      <c r="L643" s="160"/>
      <c r="M643" s="160"/>
    </row>
    <row r="644" spans="1:13" x14ac:dyDescent="0.25">
      <c r="A644" s="160"/>
      <c r="B644" s="160"/>
      <c r="C644" s="160"/>
      <c r="D644" s="160"/>
      <c r="E644" s="160"/>
      <c r="F644" s="160"/>
      <c r="G644" s="160"/>
      <c r="H644" s="160"/>
      <c r="I644" s="160"/>
      <c r="J644" s="160"/>
      <c r="K644" s="160"/>
      <c r="L644" s="160"/>
      <c r="M644" s="160"/>
    </row>
    <row r="645" spans="1:13" x14ac:dyDescent="0.25">
      <c r="A645" s="160"/>
      <c r="B645" s="160"/>
      <c r="C645" s="160"/>
      <c r="D645" s="160"/>
      <c r="E645" s="160"/>
      <c r="F645" s="160"/>
      <c r="G645" s="160"/>
      <c r="H645" s="160"/>
      <c r="I645" s="160"/>
      <c r="J645" s="160"/>
      <c r="K645" s="160"/>
      <c r="L645" s="160"/>
      <c r="M645" s="160"/>
    </row>
    <row r="646" spans="1:13" x14ac:dyDescent="0.25">
      <c r="A646" s="160"/>
      <c r="B646" s="160"/>
      <c r="C646" s="160"/>
      <c r="D646" s="160"/>
      <c r="E646" s="160"/>
      <c r="F646" s="160"/>
      <c r="G646" s="160"/>
      <c r="H646" s="160"/>
      <c r="I646" s="160"/>
      <c r="J646" s="160"/>
      <c r="K646" s="160"/>
      <c r="L646" s="160"/>
      <c r="M646" s="160"/>
    </row>
    <row r="647" spans="1:13" x14ac:dyDescent="0.25">
      <c r="A647" s="160"/>
      <c r="B647" s="160"/>
      <c r="C647" s="160"/>
      <c r="D647" s="160"/>
      <c r="E647" s="160"/>
      <c r="F647" s="160"/>
      <c r="G647" s="160"/>
      <c r="H647" s="160"/>
      <c r="I647" s="160"/>
      <c r="J647" s="160"/>
      <c r="K647" s="160"/>
      <c r="L647" s="160"/>
      <c r="M647" s="160"/>
    </row>
    <row r="648" spans="1:13" x14ac:dyDescent="0.25">
      <c r="A648" s="160"/>
      <c r="B648" s="160"/>
      <c r="C648" s="160"/>
      <c r="D648" s="160"/>
      <c r="E648" s="160"/>
      <c r="F648" s="160"/>
      <c r="G648" s="160"/>
      <c r="H648" s="160"/>
      <c r="I648" s="160"/>
      <c r="J648" s="160"/>
      <c r="K648" s="160"/>
      <c r="L648" s="160"/>
      <c r="M648" s="160"/>
    </row>
    <row r="649" spans="1:13" x14ac:dyDescent="0.25">
      <c r="A649" s="160"/>
      <c r="B649" s="160"/>
      <c r="C649" s="160"/>
      <c r="D649" s="160"/>
      <c r="E649" s="160"/>
      <c r="F649" s="160"/>
      <c r="G649" s="160"/>
      <c r="H649" s="160"/>
      <c r="I649" s="160"/>
      <c r="J649" s="160"/>
      <c r="K649" s="160"/>
      <c r="L649" s="160"/>
      <c r="M649" s="160"/>
    </row>
    <row r="650" spans="1:13" x14ac:dyDescent="0.25">
      <c r="A650" s="160"/>
      <c r="B650" s="160"/>
      <c r="C650" s="160"/>
      <c r="D650" s="160"/>
      <c r="E650" s="160"/>
      <c r="F650" s="160"/>
      <c r="G650" s="160"/>
      <c r="H650" s="160"/>
      <c r="I650" s="160"/>
      <c r="J650" s="160"/>
      <c r="K650" s="160"/>
      <c r="L650" s="160"/>
      <c r="M650" s="160"/>
    </row>
    <row r="651" spans="1:13" x14ac:dyDescent="0.25">
      <c r="A651" s="160"/>
      <c r="B651" s="160"/>
      <c r="C651" s="160"/>
      <c r="D651" s="160"/>
      <c r="E651" s="160"/>
      <c r="F651" s="160"/>
      <c r="G651" s="160"/>
      <c r="H651" s="160"/>
      <c r="I651" s="160"/>
      <c r="J651" s="160"/>
      <c r="K651" s="160"/>
      <c r="L651" s="160"/>
      <c r="M651" s="160"/>
    </row>
    <row r="652" spans="1:13" x14ac:dyDescent="0.25">
      <c r="A652" s="160"/>
      <c r="B652" s="160"/>
      <c r="C652" s="160"/>
      <c r="D652" s="160"/>
      <c r="E652" s="160"/>
      <c r="F652" s="160"/>
      <c r="G652" s="160"/>
      <c r="H652" s="160"/>
      <c r="I652" s="160"/>
      <c r="J652" s="160"/>
      <c r="K652" s="160"/>
      <c r="L652" s="160"/>
      <c r="M652" s="160"/>
    </row>
    <row r="653" spans="1:13" x14ac:dyDescent="0.25">
      <c r="A653" s="160"/>
      <c r="B653" s="160"/>
      <c r="C653" s="160"/>
      <c r="D653" s="160"/>
      <c r="E653" s="160"/>
      <c r="F653" s="160"/>
      <c r="G653" s="160"/>
      <c r="H653" s="160"/>
      <c r="I653" s="160"/>
      <c r="J653" s="160"/>
      <c r="K653" s="160"/>
      <c r="L653" s="160"/>
      <c r="M653" s="160"/>
    </row>
    <row r="654" spans="1:13" x14ac:dyDescent="0.25">
      <c r="A654" s="160"/>
      <c r="B654" s="160"/>
      <c r="C654" s="160"/>
      <c r="D654" s="160"/>
      <c r="E654" s="160"/>
      <c r="F654" s="160"/>
      <c r="G654" s="160"/>
      <c r="H654" s="160"/>
      <c r="I654" s="160"/>
      <c r="J654" s="160"/>
      <c r="K654" s="160"/>
      <c r="L654" s="160"/>
      <c r="M654" s="160"/>
    </row>
    <row r="655" spans="1:13" x14ac:dyDescent="0.25">
      <c r="A655" s="160"/>
      <c r="B655" s="160"/>
      <c r="C655" s="160"/>
      <c r="D655" s="160"/>
      <c r="E655" s="160"/>
      <c r="F655" s="160"/>
      <c r="G655" s="160"/>
      <c r="H655" s="160"/>
      <c r="I655" s="160"/>
      <c r="J655" s="160"/>
      <c r="K655" s="160"/>
      <c r="L655" s="160"/>
      <c r="M655" s="160"/>
    </row>
    <row r="656" spans="1:13" x14ac:dyDescent="0.25">
      <c r="A656" s="160"/>
      <c r="B656" s="160"/>
      <c r="C656" s="160"/>
      <c r="D656" s="160"/>
      <c r="E656" s="160"/>
      <c r="F656" s="160"/>
      <c r="G656" s="160"/>
      <c r="H656" s="160"/>
      <c r="I656" s="160"/>
      <c r="J656" s="160"/>
      <c r="K656" s="160"/>
      <c r="L656" s="160"/>
      <c r="M656" s="160"/>
    </row>
    <row r="657" spans="1:13" x14ac:dyDescent="0.25">
      <c r="A657" s="160"/>
      <c r="B657" s="160"/>
      <c r="C657" s="160"/>
      <c r="D657" s="160"/>
      <c r="E657" s="160"/>
      <c r="F657" s="160"/>
      <c r="G657" s="160"/>
      <c r="H657" s="160"/>
      <c r="I657" s="160"/>
      <c r="J657" s="160"/>
      <c r="K657" s="160"/>
      <c r="L657" s="160"/>
      <c r="M657" s="160"/>
    </row>
    <row r="658" spans="1:13" x14ac:dyDescent="0.25">
      <c r="A658" s="160"/>
      <c r="B658" s="160"/>
      <c r="C658" s="160"/>
      <c r="D658" s="160"/>
      <c r="E658" s="160"/>
      <c r="F658" s="160"/>
      <c r="G658" s="160"/>
      <c r="H658" s="160"/>
      <c r="I658" s="160"/>
      <c r="J658" s="160"/>
      <c r="K658" s="160"/>
      <c r="L658" s="160"/>
      <c r="M658" s="160"/>
    </row>
    <row r="659" spans="1:13" x14ac:dyDescent="0.25">
      <c r="A659" s="160"/>
      <c r="B659" s="160"/>
      <c r="C659" s="160"/>
      <c r="D659" s="160"/>
      <c r="E659" s="160"/>
      <c r="F659" s="160"/>
      <c r="G659" s="160"/>
      <c r="H659" s="160"/>
      <c r="I659" s="160"/>
      <c r="J659" s="160"/>
      <c r="K659" s="160"/>
      <c r="L659" s="160"/>
      <c r="M659" s="160"/>
    </row>
    <row r="660" spans="1:13" x14ac:dyDescent="0.25">
      <c r="A660" s="160"/>
      <c r="B660" s="160"/>
      <c r="C660" s="160"/>
      <c r="D660" s="160"/>
      <c r="E660" s="160"/>
      <c r="F660" s="160"/>
      <c r="G660" s="160"/>
      <c r="H660" s="160"/>
      <c r="I660" s="160"/>
      <c r="J660" s="160"/>
      <c r="K660" s="160"/>
      <c r="L660" s="160"/>
      <c r="M660" s="160"/>
    </row>
    <row r="661" spans="1:13" x14ac:dyDescent="0.25">
      <c r="A661" s="160"/>
      <c r="B661" s="160"/>
      <c r="C661" s="160"/>
      <c r="D661" s="160"/>
      <c r="E661" s="160"/>
      <c r="F661" s="160"/>
      <c r="G661" s="160"/>
      <c r="H661" s="160"/>
      <c r="I661" s="160"/>
      <c r="J661" s="160"/>
      <c r="K661" s="160"/>
      <c r="L661" s="160"/>
      <c r="M661" s="160"/>
    </row>
    <row r="662" spans="1:13" x14ac:dyDescent="0.25">
      <c r="A662" s="160"/>
      <c r="B662" s="160"/>
      <c r="C662" s="160"/>
      <c r="D662" s="160"/>
      <c r="E662" s="160"/>
      <c r="F662" s="160"/>
      <c r="G662" s="160"/>
      <c r="H662" s="160"/>
      <c r="I662" s="160"/>
      <c r="J662" s="160"/>
      <c r="K662" s="160"/>
      <c r="L662" s="160"/>
      <c r="M662" s="160"/>
    </row>
    <row r="663" spans="1:13" x14ac:dyDescent="0.25">
      <c r="A663" s="160"/>
      <c r="B663" s="160"/>
      <c r="C663" s="160"/>
      <c r="D663" s="160"/>
      <c r="E663" s="160"/>
      <c r="F663" s="160"/>
      <c r="G663" s="160"/>
      <c r="H663" s="160"/>
      <c r="I663" s="160"/>
      <c r="J663" s="160"/>
      <c r="K663" s="160"/>
      <c r="L663" s="160"/>
      <c r="M663" s="160"/>
    </row>
    <row r="664" spans="1:13" x14ac:dyDescent="0.25">
      <c r="A664" s="160"/>
      <c r="B664" s="160"/>
      <c r="C664" s="160"/>
      <c r="D664" s="160"/>
      <c r="E664" s="160"/>
      <c r="F664" s="160"/>
      <c r="G664" s="160"/>
      <c r="H664" s="160"/>
      <c r="I664" s="160"/>
      <c r="J664" s="160"/>
      <c r="K664" s="160"/>
      <c r="L664" s="160"/>
      <c r="M664" s="160"/>
    </row>
    <row r="665" spans="1:13" x14ac:dyDescent="0.25">
      <c r="A665" s="160"/>
      <c r="B665" s="160"/>
      <c r="C665" s="160"/>
      <c r="D665" s="160"/>
      <c r="E665" s="160"/>
      <c r="F665" s="160"/>
      <c r="G665" s="160"/>
      <c r="H665" s="160"/>
      <c r="I665" s="160"/>
      <c r="J665" s="160"/>
      <c r="K665" s="160"/>
      <c r="L665" s="160"/>
      <c r="M665" s="160"/>
    </row>
    <row r="666" spans="1:13" x14ac:dyDescent="0.25">
      <c r="A666" s="160"/>
      <c r="B666" s="160"/>
      <c r="C666" s="160"/>
      <c r="D666" s="160"/>
      <c r="E666" s="160"/>
      <c r="F666" s="160"/>
      <c r="G666" s="160"/>
      <c r="H666" s="160"/>
      <c r="I666" s="160"/>
      <c r="J666" s="160"/>
      <c r="K666" s="160"/>
      <c r="L666" s="160"/>
      <c r="M666" s="160"/>
    </row>
    <row r="667" spans="1:13" x14ac:dyDescent="0.25">
      <c r="A667" s="160"/>
      <c r="B667" s="160"/>
      <c r="C667" s="160"/>
      <c r="D667" s="160"/>
      <c r="E667" s="160"/>
      <c r="F667" s="160"/>
      <c r="G667" s="160"/>
      <c r="H667" s="160"/>
      <c r="I667" s="160"/>
      <c r="J667" s="160"/>
      <c r="K667" s="160"/>
      <c r="L667" s="160"/>
      <c r="M667" s="160"/>
    </row>
    <row r="668" spans="1:13" x14ac:dyDescent="0.25">
      <c r="A668" s="160"/>
      <c r="B668" s="160"/>
      <c r="C668" s="160"/>
      <c r="D668" s="160"/>
      <c r="E668" s="160"/>
      <c r="F668" s="160"/>
      <c r="G668" s="160"/>
      <c r="H668" s="160"/>
      <c r="I668" s="160"/>
      <c r="J668" s="160"/>
      <c r="K668" s="160"/>
      <c r="L668" s="160"/>
      <c r="M668" s="160"/>
    </row>
    <row r="669" spans="1:13" x14ac:dyDescent="0.25">
      <c r="A669" s="160"/>
      <c r="B669" s="160"/>
      <c r="C669" s="160"/>
      <c r="D669" s="160"/>
      <c r="E669" s="160"/>
      <c r="F669" s="160"/>
      <c r="G669" s="160"/>
      <c r="H669" s="160"/>
      <c r="I669" s="160"/>
      <c r="J669" s="160"/>
      <c r="K669" s="160"/>
      <c r="L669" s="160"/>
      <c r="M669" s="160"/>
    </row>
    <row r="670" spans="1:13" x14ac:dyDescent="0.25">
      <c r="A670" s="160"/>
      <c r="B670" s="160"/>
      <c r="C670" s="160"/>
      <c r="D670" s="160"/>
      <c r="E670" s="160"/>
      <c r="F670" s="160"/>
      <c r="G670" s="160"/>
      <c r="H670" s="160"/>
      <c r="I670" s="160"/>
      <c r="J670" s="160"/>
      <c r="K670" s="160"/>
      <c r="L670" s="160"/>
      <c r="M670" s="160"/>
    </row>
    <row r="671" spans="1:13" x14ac:dyDescent="0.25">
      <c r="A671" s="160"/>
      <c r="B671" s="160"/>
      <c r="C671" s="160"/>
      <c r="D671" s="160"/>
      <c r="E671" s="160"/>
      <c r="F671" s="160"/>
      <c r="G671" s="160"/>
      <c r="H671" s="160"/>
      <c r="I671" s="160"/>
      <c r="J671" s="160"/>
      <c r="K671" s="160"/>
      <c r="L671" s="160"/>
      <c r="M671" s="160"/>
    </row>
    <row r="672" spans="1:13" x14ac:dyDescent="0.25">
      <c r="A672" s="160"/>
      <c r="B672" s="160"/>
      <c r="C672" s="160"/>
      <c r="D672" s="160"/>
      <c r="E672" s="160"/>
      <c r="F672" s="160"/>
      <c r="G672" s="160"/>
      <c r="H672" s="160"/>
      <c r="I672" s="160"/>
      <c r="J672" s="160"/>
      <c r="K672" s="160"/>
      <c r="L672" s="160"/>
      <c r="M672" s="160"/>
    </row>
    <row r="673" spans="1:13" x14ac:dyDescent="0.25">
      <c r="A673" s="160"/>
      <c r="B673" s="160"/>
      <c r="C673" s="160"/>
      <c r="D673" s="160"/>
      <c r="E673" s="160"/>
      <c r="F673" s="160"/>
      <c r="G673" s="160"/>
      <c r="H673" s="160"/>
      <c r="I673" s="160"/>
      <c r="J673" s="160"/>
      <c r="K673" s="160"/>
      <c r="L673" s="160"/>
      <c r="M673" s="160"/>
    </row>
    <row r="674" spans="1:13" x14ac:dyDescent="0.25">
      <c r="A674" s="160"/>
      <c r="B674" s="160"/>
      <c r="C674" s="160"/>
      <c r="D674" s="160"/>
      <c r="E674" s="160"/>
      <c r="F674" s="160"/>
      <c r="G674" s="160"/>
      <c r="H674" s="160"/>
      <c r="I674" s="160"/>
      <c r="J674" s="160"/>
      <c r="K674" s="160"/>
      <c r="L674" s="160"/>
      <c r="M674" s="160"/>
    </row>
    <row r="675" spans="1:13" x14ac:dyDescent="0.25">
      <c r="A675" s="160"/>
      <c r="B675" s="160"/>
      <c r="C675" s="160"/>
      <c r="D675" s="160"/>
      <c r="E675" s="160"/>
      <c r="F675" s="160"/>
      <c r="G675" s="160"/>
      <c r="H675" s="160"/>
      <c r="I675" s="160"/>
      <c r="J675" s="160"/>
      <c r="K675" s="160"/>
      <c r="L675" s="160"/>
      <c r="M675" s="160"/>
    </row>
    <row r="676" spans="1:13" x14ac:dyDescent="0.25">
      <c r="A676" s="160"/>
      <c r="B676" s="160"/>
      <c r="C676" s="160"/>
      <c r="D676" s="160"/>
      <c r="E676" s="160"/>
      <c r="F676" s="160"/>
      <c r="G676" s="160"/>
      <c r="H676" s="160"/>
      <c r="I676" s="160"/>
      <c r="J676" s="160"/>
      <c r="K676" s="160"/>
      <c r="L676" s="160"/>
      <c r="M676" s="160"/>
    </row>
    <row r="677" spans="1:13" x14ac:dyDescent="0.25">
      <c r="A677" s="160"/>
      <c r="B677" s="160"/>
      <c r="C677" s="160"/>
      <c r="D677" s="160"/>
      <c r="E677" s="160"/>
      <c r="F677" s="160"/>
      <c r="G677" s="160"/>
      <c r="H677" s="160"/>
      <c r="I677" s="160"/>
      <c r="J677" s="160"/>
      <c r="K677" s="160"/>
      <c r="L677" s="160"/>
      <c r="M677" s="160"/>
    </row>
    <row r="678" spans="1:13" x14ac:dyDescent="0.25">
      <c r="A678" s="160"/>
      <c r="B678" s="160"/>
      <c r="C678" s="160"/>
      <c r="D678" s="160"/>
      <c r="E678" s="160"/>
      <c r="F678" s="160"/>
      <c r="G678" s="160"/>
      <c r="H678" s="160"/>
      <c r="I678" s="160"/>
      <c r="J678" s="160"/>
      <c r="K678" s="160"/>
      <c r="L678" s="160"/>
      <c r="M678" s="160"/>
    </row>
    <row r="679" spans="1:13" x14ac:dyDescent="0.25">
      <c r="A679" s="160"/>
      <c r="B679" s="160"/>
      <c r="C679" s="160"/>
      <c r="D679" s="160"/>
      <c r="E679" s="160"/>
      <c r="F679" s="160"/>
      <c r="G679" s="160"/>
      <c r="H679" s="160"/>
      <c r="I679" s="160"/>
      <c r="J679" s="160"/>
      <c r="K679" s="160"/>
      <c r="L679" s="160"/>
      <c r="M679" s="160"/>
    </row>
    <row r="680" spans="1:13" x14ac:dyDescent="0.25">
      <c r="A680" s="160"/>
      <c r="B680" s="160"/>
      <c r="C680" s="160"/>
      <c r="D680" s="160"/>
      <c r="E680" s="160"/>
      <c r="F680" s="160"/>
      <c r="G680" s="160"/>
      <c r="H680" s="160"/>
      <c r="I680" s="160"/>
      <c r="J680" s="160"/>
      <c r="K680" s="160"/>
      <c r="L680" s="160"/>
      <c r="M680" s="160"/>
    </row>
    <row r="681" spans="1:13" x14ac:dyDescent="0.25">
      <c r="A681" s="160"/>
      <c r="B681" s="160"/>
      <c r="C681" s="160"/>
      <c r="D681" s="160"/>
      <c r="E681" s="160"/>
      <c r="F681" s="160"/>
      <c r="G681" s="160"/>
      <c r="H681" s="160"/>
      <c r="I681" s="160"/>
      <c r="J681" s="160"/>
      <c r="K681" s="160"/>
      <c r="L681" s="160"/>
      <c r="M681" s="160"/>
    </row>
    <row r="682" spans="1:13" x14ac:dyDescent="0.25">
      <c r="A682" s="160"/>
      <c r="B682" s="160"/>
      <c r="C682" s="160"/>
      <c r="D682" s="160"/>
      <c r="E682" s="160"/>
      <c r="F682" s="160"/>
      <c r="G682" s="160"/>
      <c r="H682" s="160"/>
      <c r="I682" s="160"/>
      <c r="J682" s="160"/>
      <c r="K682" s="160"/>
      <c r="L682" s="160"/>
      <c r="M682" s="160"/>
    </row>
    <row r="683" spans="1:13" x14ac:dyDescent="0.25">
      <c r="A683" s="160"/>
      <c r="B683" s="160"/>
      <c r="C683" s="160"/>
      <c r="D683" s="160"/>
      <c r="E683" s="160"/>
      <c r="F683" s="160"/>
      <c r="G683" s="160"/>
      <c r="H683" s="160"/>
      <c r="I683" s="160"/>
      <c r="J683" s="160"/>
      <c r="K683" s="160"/>
      <c r="L683" s="160"/>
      <c r="M683" s="160"/>
    </row>
    <row r="684" spans="1:13" x14ac:dyDescent="0.25">
      <c r="A684" s="160"/>
      <c r="B684" s="160"/>
      <c r="C684" s="160"/>
      <c r="D684" s="160"/>
      <c r="E684" s="160"/>
      <c r="F684" s="160"/>
      <c r="G684" s="160"/>
      <c r="H684" s="160"/>
      <c r="I684" s="160"/>
      <c r="J684" s="160"/>
      <c r="K684" s="160"/>
      <c r="L684" s="160"/>
      <c r="M684" s="160"/>
    </row>
    <row r="685" spans="1:13" x14ac:dyDescent="0.25">
      <c r="A685" s="160"/>
      <c r="B685" s="160"/>
      <c r="C685" s="160"/>
      <c r="D685" s="160"/>
      <c r="E685" s="160"/>
      <c r="F685" s="160"/>
      <c r="G685" s="160"/>
      <c r="H685" s="160"/>
      <c r="I685" s="160"/>
      <c r="J685" s="160"/>
      <c r="K685" s="160"/>
      <c r="L685" s="160"/>
      <c r="M685" s="160"/>
    </row>
    <row r="686" spans="1:13" x14ac:dyDescent="0.25">
      <c r="A686" s="160"/>
      <c r="B686" s="160"/>
      <c r="C686" s="160"/>
      <c r="D686" s="160"/>
      <c r="E686" s="160"/>
      <c r="F686" s="160"/>
      <c r="G686" s="160"/>
      <c r="H686" s="160"/>
      <c r="I686" s="160"/>
      <c r="J686" s="160"/>
      <c r="K686" s="160"/>
      <c r="L686" s="160"/>
      <c r="M686" s="160"/>
    </row>
    <row r="687" spans="1:13" x14ac:dyDescent="0.25">
      <c r="A687" s="160"/>
      <c r="B687" s="160"/>
      <c r="C687" s="160"/>
      <c r="D687" s="160"/>
      <c r="E687" s="160"/>
      <c r="F687" s="160"/>
      <c r="G687" s="160"/>
      <c r="H687" s="160"/>
      <c r="I687" s="160"/>
      <c r="J687" s="160"/>
      <c r="K687" s="160"/>
      <c r="L687" s="160"/>
      <c r="M687" s="160"/>
    </row>
    <row r="688" spans="1:13" x14ac:dyDescent="0.25">
      <c r="A688" s="160"/>
      <c r="B688" s="160"/>
      <c r="C688" s="160"/>
      <c r="D688" s="160"/>
      <c r="E688" s="160"/>
      <c r="F688" s="160"/>
      <c r="G688" s="160"/>
      <c r="H688" s="160"/>
      <c r="I688" s="160"/>
      <c r="J688" s="160"/>
      <c r="K688" s="160"/>
      <c r="L688" s="160"/>
      <c r="M688" s="160"/>
    </row>
    <row r="689" spans="1:13" x14ac:dyDescent="0.25">
      <c r="A689" s="160"/>
      <c r="B689" s="160"/>
      <c r="C689" s="160"/>
      <c r="D689" s="160"/>
      <c r="E689" s="160"/>
      <c r="F689" s="160"/>
      <c r="G689" s="160"/>
      <c r="H689" s="160"/>
      <c r="I689" s="160"/>
      <c r="J689" s="160"/>
      <c r="K689" s="160"/>
      <c r="L689" s="160"/>
      <c r="M689" s="160"/>
    </row>
    <row r="690" spans="1:13" x14ac:dyDescent="0.25">
      <c r="A690" s="160"/>
      <c r="B690" s="160"/>
      <c r="C690" s="160"/>
      <c r="D690" s="160"/>
      <c r="E690" s="160"/>
      <c r="F690" s="160"/>
      <c r="G690" s="160"/>
      <c r="H690" s="160"/>
      <c r="I690" s="160"/>
      <c r="J690" s="160"/>
      <c r="K690" s="160"/>
      <c r="L690" s="160"/>
      <c r="M690" s="160"/>
    </row>
    <row r="691" spans="1:13" x14ac:dyDescent="0.25">
      <c r="A691" s="160"/>
      <c r="B691" s="160"/>
      <c r="C691" s="160"/>
      <c r="D691" s="160"/>
      <c r="E691" s="160"/>
      <c r="F691" s="160"/>
      <c r="G691" s="160"/>
      <c r="H691" s="160"/>
      <c r="I691" s="160"/>
      <c r="J691" s="160"/>
      <c r="K691" s="160"/>
      <c r="L691" s="160"/>
      <c r="M691" s="160"/>
    </row>
    <row r="692" spans="1:13" x14ac:dyDescent="0.25">
      <c r="A692" s="160"/>
      <c r="B692" s="160"/>
      <c r="C692" s="160"/>
      <c r="D692" s="160"/>
      <c r="E692" s="160"/>
      <c r="F692" s="160"/>
      <c r="G692" s="160"/>
      <c r="H692" s="160"/>
      <c r="I692" s="160"/>
      <c r="J692" s="160"/>
      <c r="K692" s="160"/>
      <c r="L692" s="160"/>
      <c r="M692" s="160"/>
    </row>
    <row r="693" spans="1:13" x14ac:dyDescent="0.25">
      <c r="A693" s="160"/>
      <c r="B693" s="160"/>
      <c r="C693" s="160"/>
      <c r="D693" s="160"/>
      <c r="E693" s="160"/>
      <c r="F693" s="160"/>
      <c r="G693" s="160"/>
      <c r="H693" s="160"/>
      <c r="I693" s="160"/>
      <c r="J693" s="160"/>
      <c r="K693" s="160"/>
      <c r="L693" s="160"/>
      <c r="M693" s="160"/>
    </row>
    <row r="694" spans="1:13" x14ac:dyDescent="0.25">
      <c r="A694" s="160"/>
      <c r="B694" s="160"/>
      <c r="C694" s="160"/>
      <c r="D694" s="160"/>
      <c r="E694" s="160"/>
      <c r="F694" s="160"/>
      <c r="G694" s="160"/>
      <c r="H694" s="160"/>
      <c r="I694" s="160"/>
      <c r="J694" s="160"/>
      <c r="K694" s="160"/>
      <c r="L694" s="160"/>
      <c r="M694" s="160"/>
    </row>
    <row r="695" spans="1:13" x14ac:dyDescent="0.25">
      <c r="A695" s="160"/>
      <c r="B695" s="160"/>
      <c r="C695" s="160"/>
      <c r="D695" s="160"/>
      <c r="E695" s="160"/>
      <c r="F695" s="160"/>
      <c r="G695" s="160"/>
      <c r="H695" s="160"/>
      <c r="I695" s="160"/>
      <c r="J695" s="160"/>
      <c r="K695" s="160"/>
      <c r="L695" s="160"/>
      <c r="M695" s="160"/>
    </row>
    <row r="696" spans="1:13" x14ac:dyDescent="0.25">
      <c r="A696" s="160"/>
      <c r="B696" s="160"/>
      <c r="C696" s="160"/>
      <c r="D696" s="160"/>
      <c r="E696" s="160"/>
      <c r="F696" s="160"/>
      <c r="G696" s="160"/>
      <c r="H696" s="160"/>
      <c r="I696" s="160"/>
      <c r="J696" s="160"/>
      <c r="K696" s="160"/>
      <c r="L696" s="160"/>
      <c r="M696" s="160"/>
    </row>
    <row r="697" spans="1:13" x14ac:dyDescent="0.25">
      <c r="A697" s="160"/>
      <c r="B697" s="160"/>
      <c r="C697" s="160"/>
      <c r="D697" s="160"/>
      <c r="E697" s="160"/>
      <c r="F697" s="160"/>
      <c r="G697" s="160"/>
      <c r="H697" s="160"/>
      <c r="I697" s="160"/>
      <c r="J697" s="160"/>
      <c r="K697" s="160"/>
      <c r="L697" s="160"/>
      <c r="M697" s="160"/>
    </row>
    <row r="698" spans="1:13" x14ac:dyDescent="0.25">
      <c r="A698" s="160"/>
      <c r="B698" s="160"/>
      <c r="C698" s="160"/>
      <c r="D698" s="160"/>
      <c r="E698" s="160"/>
      <c r="F698" s="160"/>
      <c r="G698" s="160"/>
      <c r="H698" s="160"/>
      <c r="I698" s="160"/>
      <c r="J698" s="160"/>
      <c r="K698" s="160"/>
      <c r="L698" s="160"/>
      <c r="M698" s="160"/>
    </row>
    <row r="699" spans="1:13" x14ac:dyDescent="0.25">
      <c r="A699" s="160"/>
      <c r="B699" s="160"/>
      <c r="C699" s="160"/>
      <c r="D699" s="160"/>
      <c r="E699" s="160"/>
      <c r="F699" s="160"/>
      <c r="G699" s="160"/>
      <c r="H699" s="160"/>
      <c r="I699" s="160"/>
      <c r="J699" s="160"/>
      <c r="K699" s="160"/>
      <c r="L699" s="160"/>
      <c r="M699" s="160"/>
    </row>
    <row r="700" spans="1:13" x14ac:dyDescent="0.25">
      <c r="A700" s="160"/>
      <c r="B700" s="160"/>
      <c r="C700" s="160"/>
      <c r="D700" s="160"/>
      <c r="E700" s="160"/>
      <c r="F700" s="160"/>
      <c r="G700" s="160"/>
      <c r="H700" s="160"/>
      <c r="I700" s="160"/>
      <c r="J700" s="160"/>
      <c r="K700" s="160"/>
      <c r="L700" s="160"/>
      <c r="M700" s="160"/>
    </row>
    <row r="701" spans="1:13" x14ac:dyDescent="0.25">
      <c r="A701" s="160"/>
      <c r="B701" s="160"/>
      <c r="C701" s="160"/>
      <c r="D701" s="160"/>
      <c r="E701" s="160"/>
      <c r="F701" s="160"/>
      <c r="G701" s="160"/>
      <c r="H701" s="160"/>
      <c r="I701" s="160"/>
      <c r="J701" s="160"/>
      <c r="K701" s="160"/>
      <c r="L701" s="160"/>
      <c r="M701" s="160"/>
    </row>
    <row r="702" spans="1:13" x14ac:dyDescent="0.25">
      <c r="A702" s="160"/>
      <c r="B702" s="160"/>
      <c r="C702" s="160"/>
      <c r="D702" s="160"/>
      <c r="E702" s="160"/>
      <c r="F702" s="160"/>
      <c r="G702" s="160"/>
      <c r="H702" s="160"/>
      <c r="I702" s="160"/>
      <c r="J702" s="160"/>
      <c r="K702" s="160"/>
      <c r="L702" s="160"/>
      <c r="M702" s="160"/>
    </row>
    <row r="703" spans="1:13" x14ac:dyDescent="0.25">
      <c r="A703" s="160"/>
      <c r="B703" s="160"/>
      <c r="C703" s="160"/>
      <c r="D703" s="160"/>
      <c r="E703" s="160"/>
      <c r="F703" s="160"/>
      <c r="G703" s="160"/>
      <c r="H703" s="160"/>
      <c r="I703" s="160"/>
      <c r="J703" s="160"/>
      <c r="K703" s="160"/>
      <c r="L703" s="160"/>
      <c r="M703" s="160"/>
    </row>
    <row r="704" spans="1:13" x14ac:dyDescent="0.25">
      <c r="A704" s="160"/>
      <c r="B704" s="160"/>
      <c r="C704" s="160"/>
      <c r="D704" s="160"/>
      <c r="E704" s="160"/>
      <c r="F704" s="160"/>
      <c r="G704" s="160"/>
      <c r="H704" s="160"/>
      <c r="I704" s="160"/>
      <c r="J704" s="160"/>
      <c r="K704" s="160"/>
      <c r="L704" s="160"/>
      <c r="M704" s="160"/>
    </row>
    <row r="705" spans="1:13" x14ac:dyDescent="0.25">
      <c r="A705" s="160"/>
      <c r="B705" s="160"/>
      <c r="C705" s="160"/>
      <c r="D705" s="160"/>
      <c r="E705" s="160"/>
      <c r="F705" s="160"/>
      <c r="G705" s="160"/>
      <c r="H705" s="160"/>
      <c r="I705" s="160"/>
      <c r="J705" s="160"/>
      <c r="K705" s="160"/>
      <c r="L705" s="160"/>
      <c r="M705" s="160"/>
    </row>
    <row r="706" spans="1:13" x14ac:dyDescent="0.25">
      <c r="A706" s="160"/>
      <c r="B706" s="160"/>
      <c r="C706" s="160"/>
      <c r="D706" s="160"/>
      <c r="E706" s="160"/>
      <c r="F706" s="160"/>
      <c r="G706" s="160"/>
      <c r="H706" s="160"/>
      <c r="I706" s="160"/>
      <c r="J706" s="160"/>
      <c r="K706" s="160"/>
      <c r="L706" s="160"/>
      <c r="M706" s="160"/>
    </row>
    <row r="707" spans="1:13" x14ac:dyDescent="0.25">
      <c r="A707" s="160"/>
      <c r="B707" s="160"/>
      <c r="C707" s="160"/>
      <c r="D707" s="160"/>
      <c r="E707" s="160"/>
      <c r="F707" s="160"/>
      <c r="G707" s="160"/>
      <c r="H707" s="160"/>
      <c r="I707" s="160"/>
      <c r="J707" s="160"/>
      <c r="K707" s="160"/>
      <c r="L707" s="160"/>
      <c r="M707" s="160"/>
    </row>
    <row r="708" spans="1:13" x14ac:dyDescent="0.25">
      <c r="A708" s="160"/>
      <c r="B708" s="160"/>
      <c r="C708" s="160"/>
      <c r="D708" s="160"/>
      <c r="E708" s="160"/>
      <c r="F708" s="160"/>
      <c r="G708" s="160"/>
      <c r="H708" s="160"/>
      <c r="I708" s="160"/>
      <c r="J708" s="160"/>
      <c r="K708" s="160"/>
      <c r="L708" s="160"/>
      <c r="M708" s="160"/>
    </row>
    <row r="709" spans="1:13" x14ac:dyDescent="0.25">
      <c r="A709" s="160"/>
      <c r="B709" s="160"/>
      <c r="C709" s="160"/>
      <c r="D709" s="160"/>
      <c r="E709" s="160"/>
      <c r="F709" s="160"/>
      <c r="G709" s="160"/>
      <c r="H709" s="160"/>
      <c r="I709" s="160"/>
      <c r="J709" s="160"/>
      <c r="K709" s="160"/>
      <c r="L709" s="160"/>
      <c r="M709" s="160"/>
    </row>
    <row r="710" spans="1:13" x14ac:dyDescent="0.25">
      <c r="A710" s="160"/>
      <c r="B710" s="160"/>
      <c r="C710" s="160"/>
      <c r="D710" s="160"/>
      <c r="E710" s="160"/>
      <c r="F710" s="160"/>
      <c r="G710" s="160"/>
      <c r="H710" s="160"/>
      <c r="I710" s="160"/>
      <c r="J710" s="160"/>
      <c r="K710" s="160"/>
      <c r="L710" s="160"/>
      <c r="M710" s="160"/>
    </row>
    <row r="711" spans="1:13" x14ac:dyDescent="0.25">
      <c r="A711" s="160"/>
      <c r="B711" s="160"/>
      <c r="C711" s="160"/>
      <c r="D711" s="160"/>
      <c r="E711" s="160"/>
      <c r="F711" s="160"/>
      <c r="G711" s="160"/>
      <c r="H711" s="160"/>
      <c r="I711" s="160"/>
      <c r="J711" s="160"/>
      <c r="K711" s="160"/>
      <c r="L711" s="160"/>
      <c r="M711" s="160"/>
    </row>
    <row r="712" spans="1:13" x14ac:dyDescent="0.25">
      <c r="A712" s="160"/>
      <c r="B712" s="160"/>
      <c r="C712" s="160"/>
      <c r="D712" s="160"/>
      <c r="E712" s="160"/>
      <c r="F712" s="160"/>
      <c r="G712" s="160"/>
      <c r="H712" s="160"/>
      <c r="I712" s="160"/>
      <c r="J712" s="160"/>
      <c r="K712" s="160"/>
      <c r="L712" s="160"/>
      <c r="M712" s="160"/>
    </row>
    <row r="713" spans="1:13" x14ac:dyDescent="0.25">
      <c r="A713" s="160"/>
      <c r="B713" s="160"/>
      <c r="C713" s="160"/>
      <c r="D713" s="160"/>
      <c r="E713" s="160"/>
      <c r="F713" s="160"/>
      <c r="G713" s="160"/>
      <c r="H713" s="160"/>
      <c r="I713" s="160"/>
      <c r="J713" s="160"/>
      <c r="K713" s="160"/>
      <c r="L713" s="160"/>
      <c r="M713" s="160"/>
    </row>
    <row r="714" spans="1:13" x14ac:dyDescent="0.25">
      <c r="A714" s="160"/>
      <c r="B714" s="160"/>
      <c r="C714" s="160"/>
      <c r="D714" s="160"/>
      <c r="E714" s="160"/>
      <c r="F714" s="160"/>
      <c r="G714" s="160"/>
      <c r="H714" s="160"/>
      <c r="I714" s="160"/>
      <c r="J714" s="160"/>
      <c r="K714" s="160"/>
      <c r="L714" s="160"/>
      <c r="M714" s="160"/>
    </row>
    <row r="715" spans="1:13" x14ac:dyDescent="0.25">
      <c r="A715" s="160"/>
      <c r="B715" s="160"/>
      <c r="C715" s="160"/>
      <c r="D715" s="160"/>
      <c r="E715" s="160"/>
      <c r="F715" s="160"/>
      <c r="G715" s="160"/>
      <c r="H715" s="160"/>
      <c r="I715" s="160"/>
      <c r="J715" s="160"/>
      <c r="K715" s="160"/>
      <c r="L715" s="160"/>
      <c r="M715" s="160"/>
    </row>
    <row r="716" spans="1:13" x14ac:dyDescent="0.25">
      <c r="A716" s="160"/>
      <c r="B716" s="160"/>
      <c r="C716" s="160"/>
      <c r="D716" s="160"/>
      <c r="E716" s="160"/>
      <c r="F716" s="160"/>
      <c r="G716" s="160"/>
      <c r="H716" s="160"/>
      <c r="I716" s="160"/>
      <c r="J716" s="160"/>
      <c r="K716" s="160"/>
      <c r="L716" s="160"/>
      <c r="M716" s="160"/>
    </row>
    <row r="717" spans="1:13" x14ac:dyDescent="0.25">
      <c r="A717" s="160"/>
      <c r="B717" s="160"/>
      <c r="C717" s="160"/>
      <c r="D717" s="160"/>
      <c r="E717" s="160"/>
      <c r="F717" s="160"/>
      <c r="G717" s="160"/>
      <c r="H717" s="160"/>
      <c r="I717" s="160"/>
      <c r="J717" s="160"/>
      <c r="K717" s="160"/>
      <c r="L717" s="160"/>
      <c r="M717" s="160"/>
    </row>
    <row r="718" spans="1:13" x14ac:dyDescent="0.25">
      <c r="A718" s="160"/>
      <c r="B718" s="160"/>
      <c r="C718" s="160"/>
      <c r="D718" s="160"/>
      <c r="E718" s="160"/>
      <c r="F718" s="160"/>
      <c r="G718" s="160"/>
      <c r="H718" s="160"/>
      <c r="I718" s="160"/>
      <c r="J718" s="160"/>
      <c r="K718" s="160"/>
      <c r="L718" s="160"/>
      <c r="M718" s="160"/>
    </row>
    <row r="719" spans="1:13" x14ac:dyDescent="0.25">
      <c r="A719" s="160"/>
      <c r="B719" s="160"/>
      <c r="C719" s="160"/>
      <c r="D719" s="160"/>
      <c r="E719" s="160"/>
      <c r="F719" s="160"/>
      <c r="G719" s="160"/>
      <c r="H719" s="160"/>
      <c r="I719" s="160"/>
      <c r="J719" s="160"/>
      <c r="K719" s="160"/>
      <c r="L719" s="160"/>
      <c r="M719" s="160"/>
    </row>
    <row r="720" spans="1:13" x14ac:dyDescent="0.25">
      <c r="A720" s="160"/>
      <c r="B720" s="160"/>
      <c r="C720" s="160"/>
      <c r="D720" s="160"/>
      <c r="E720" s="160"/>
      <c r="F720" s="160"/>
      <c r="G720" s="160"/>
      <c r="H720" s="160"/>
      <c r="I720" s="160"/>
      <c r="J720" s="160"/>
      <c r="K720" s="160"/>
      <c r="L720" s="160"/>
      <c r="M720" s="160"/>
    </row>
    <row r="721" spans="1:13" x14ac:dyDescent="0.25">
      <c r="A721" s="160"/>
      <c r="B721" s="160"/>
      <c r="C721" s="160"/>
      <c r="D721" s="160"/>
      <c r="E721" s="160"/>
      <c r="F721" s="160"/>
      <c r="G721" s="160"/>
      <c r="H721" s="160"/>
      <c r="I721" s="160"/>
      <c r="J721" s="160"/>
      <c r="K721" s="160"/>
      <c r="L721" s="160"/>
      <c r="M721" s="160"/>
    </row>
    <row r="722" spans="1:13" x14ac:dyDescent="0.25">
      <c r="A722" s="160"/>
      <c r="B722" s="160"/>
      <c r="C722" s="160"/>
      <c r="D722" s="160"/>
      <c r="E722" s="160"/>
      <c r="F722" s="160"/>
      <c r="G722" s="160"/>
      <c r="H722" s="160"/>
      <c r="I722" s="160"/>
      <c r="J722" s="160"/>
      <c r="K722" s="160"/>
      <c r="L722" s="160"/>
      <c r="M722" s="160"/>
    </row>
    <row r="723" spans="1:13" x14ac:dyDescent="0.25">
      <c r="A723" s="160"/>
      <c r="B723" s="160"/>
      <c r="C723" s="160"/>
      <c r="D723" s="160"/>
      <c r="E723" s="160"/>
      <c r="F723" s="160"/>
      <c r="G723" s="160"/>
      <c r="H723" s="160"/>
      <c r="I723" s="160"/>
      <c r="J723" s="160"/>
      <c r="K723" s="160"/>
      <c r="L723" s="160"/>
      <c r="M723" s="160"/>
    </row>
    <row r="724" spans="1:13" x14ac:dyDescent="0.25">
      <c r="A724" s="160"/>
      <c r="B724" s="160"/>
      <c r="C724" s="160"/>
      <c r="D724" s="160"/>
      <c r="E724" s="160"/>
      <c r="F724" s="160"/>
      <c r="G724" s="160"/>
      <c r="H724" s="160"/>
      <c r="I724" s="160"/>
      <c r="J724" s="160"/>
      <c r="K724" s="160"/>
      <c r="L724" s="160"/>
      <c r="M724" s="160"/>
    </row>
    <row r="725" spans="1:13" x14ac:dyDescent="0.25">
      <c r="A725" s="160"/>
      <c r="B725" s="160"/>
      <c r="C725" s="160"/>
      <c r="D725" s="160"/>
      <c r="E725" s="160"/>
      <c r="F725" s="160"/>
      <c r="G725" s="160"/>
      <c r="H725" s="160"/>
      <c r="I725" s="160"/>
      <c r="J725" s="160"/>
      <c r="K725" s="160"/>
      <c r="L725" s="160"/>
      <c r="M725" s="160"/>
    </row>
    <row r="726" spans="1:13" x14ac:dyDescent="0.25">
      <c r="A726" s="160"/>
      <c r="B726" s="160"/>
      <c r="C726" s="160"/>
      <c r="D726" s="160"/>
      <c r="E726" s="160"/>
      <c r="F726" s="160"/>
      <c r="G726" s="160"/>
      <c r="H726" s="160"/>
      <c r="I726" s="160"/>
      <c r="J726" s="160"/>
      <c r="K726" s="160"/>
      <c r="L726" s="160"/>
      <c r="M726" s="160"/>
    </row>
    <row r="727" spans="1:13" x14ac:dyDescent="0.25">
      <c r="A727" s="160"/>
      <c r="B727" s="160"/>
      <c r="C727" s="160"/>
      <c r="D727" s="160"/>
      <c r="E727" s="160"/>
      <c r="F727" s="160"/>
      <c r="G727" s="160"/>
      <c r="H727" s="160"/>
      <c r="I727" s="160"/>
      <c r="J727" s="160"/>
      <c r="K727" s="160"/>
      <c r="L727" s="160"/>
      <c r="M727" s="160"/>
    </row>
    <row r="728" spans="1:13" x14ac:dyDescent="0.25">
      <c r="A728" s="160"/>
      <c r="B728" s="160"/>
      <c r="C728" s="160"/>
      <c r="D728" s="160"/>
      <c r="E728" s="160"/>
      <c r="F728" s="160"/>
      <c r="G728" s="160"/>
      <c r="H728" s="160"/>
      <c r="I728" s="160"/>
      <c r="J728" s="160"/>
      <c r="K728" s="160"/>
      <c r="L728" s="160"/>
      <c r="M728" s="160"/>
    </row>
    <row r="729" spans="1:13" x14ac:dyDescent="0.25">
      <c r="A729" s="160"/>
      <c r="B729" s="160"/>
      <c r="C729" s="160"/>
      <c r="D729" s="160"/>
      <c r="E729" s="160"/>
      <c r="F729" s="160"/>
      <c r="G729" s="160"/>
      <c r="H729" s="160"/>
      <c r="I729" s="160"/>
      <c r="J729" s="160"/>
      <c r="K729" s="160"/>
      <c r="L729" s="160"/>
      <c r="M729" s="160"/>
    </row>
    <row r="730" spans="1:13" x14ac:dyDescent="0.25">
      <c r="A730" s="160"/>
      <c r="B730" s="160"/>
      <c r="C730" s="160"/>
      <c r="D730" s="160"/>
      <c r="E730" s="160"/>
      <c r="F730" s="160"/>
      <c r="G730" s="160"/>
      <c r="H730" s="160"/>
      <c r="I730" s="160"/>
      <c r="J730" s="160"/>
      <c r="K730" s="160"/>
      <c r="L730" s="160"/>
      <c r="M730" s="160"/>
    </row>
    <row r="731" spans="1:13" x14ac:dyDescent="0.25">
      <c r="A731" s="160"/>
      <c r="B731" s="160"/>
      <c r="C731" s="160"/>
      <c r="D731" s="160"/>
      <c r="E731" s="160"/>
      <c r="F731" s="160"/>
      <c r="G731" s="160"/>
      <c r="H731" s="160"/>
      <c r="I731" s="160"/>
      <c r="J731" s="160"/>
      <c r="K731" s="160"/>
      <c r="L731" s="160"/>
      <c r="M731" s="160"/>
    </row>
    <row r="732" spans="1:13" x14ac:dyDescent="0.25">
      <c r="A732" s="160"/>
      <c r="B732" s="160"/>
      <c r="C732" s="160"/>
      <c r="D732" s="160"/>
      <c r="E732" s="160"/>
      <c r="F732" s="160"/>
      <c r="G732" s="160"/>
      <c r="H732" s="160"/>
      <c r="I732" s="160"/>
      <c r="J732" s="160"/>
      <c r="K732" s="160"/>
      <c r="L732" s="160"/>
      <c r="M732" s="160"/>
    </row>
    <row r="733" spans="1:13" x14ac:dyDescent="0.25">
      <c r="A733" s="160"/>
      <c r="B733" s="160"/>
      <c r="C733" s="160"/>
      <c r="D733" s="160"/>
      <c r="E733" s="160"/>
      <c r="F733" s="160"/>
      <c r="G733" s="160"/>
      <c r="H733" s="160"/>
      <c r="I733" s="160"/>
      <c r="J733" s="160"/>
      <c r="K733" s="160"/>
      <c r="L733" s="160"/>
      <c r="M733" s="160"/>
    </row>
    <row r="734" spans="1:13" x14ac:dyDescent="0.25">
      <c r="A734" s="160"/>
      <c r="B734" s="160"/>
      <c r="C734" s="160"/>
      <c r="D734" s="160"/>
      <c r="E734" s="160"/>
      <c r="F734" s="160"/>
      <c r="G734" s="160"/>
      <c r="H734" s="160"/>
      <c r="I734" s="160"/>
      <c r="J734" s="160"/>
      <c r="K734" s="160"/>
      <c r="L734" s="160"/>
      <c r="M734" s="160"/>
    </row>
    <row r="735" spans="1:13" x14ac:dyDescent="0.25">
      <c r="A735" s="160"/>
      <c r="B735" s="160"/>
      <c r="C735" s="160"/>
      <c r="D735" s="160"/>
      <c r="E735" s="160"/>
      <c r="F735" s="160"/>
      <c r="G735" s="160"/>
      <c r="H735" s="160"/>
      <c r="I735" s="160"/>
      <c r="J735" s="160"/>
      <c r="K735" s="160"/>
      <c r="L735" s="160"/>
      <c r="M735" s="160"/>
    </row>
    <row r="736" spans="1:13" x14ac:dyDescent="0.25">
      <c r="A736" s="160"/>
      <c r="B736" s="160"/>
      <c r="C736" s="160"/>
      <c r="D736" s="160"/>
      <c r="E736" s="160"/>
      <c r="F736" s="160"/>
      <c r="G736" s="160"/>
      <c r="H736" s="160"/>
      <c r="I736" s="160"/>
      <c r="J736" s="160"/>
      <c r="K736" s="160"/>
      <c r="L736" s="160"/>
      <c r="M736" s="160"/>
    </row>
    <row r="737" spans="1:13" x14ac:dyDescent="0.25">
      <c r="A737" s="160"/>
      <c r="B737" s="160"/>
      <c r="C737" s="160"/>
      <c r="D737" s="160"/>
      <c r="E737" s="160"/>
      <c r="F737" s="160"/>
      <c r="G737" s="160"/>
      <c r="H737" s="160"/>
      <c r="I737" s="160"/>
      <c r="J737" s="160"/>
      <c r="K737" s="160"/>
      <c r="L737" s="160"/>
      <c r="M737" s="160"/>
    </row>
    <row r="738" spans="1:13" x14ac:dyDescent="0.25">
      <c r="A738" s="160"/>
      <c r="B738" s="160"/>
      <c r="C738" s="160"/>
      <c r="D738" s="160"/>
      <c r="E738" s="160"/>
      <c r="F738" s="160"/>
      <c r="G738" s="160"/>
      <c r="H738" s="160"/>
      <c r="I738" s="160"/>
      <c r="J738" s="160"/>
      <c r="K738" s="160"/>
      <c r="L738" s="160"/>
      <c r="M738" s="160"/>
    </row>
    <row r="739" spans="1:13" x14ac:dyDescent="0.25">
      <c r="A739" s="160"/>
      <c r="B739" s="160"/>
      <c r="C739" s="160"/>
      <c r="D739" s="160"/>
      <c r="E739" s="160"/>
      <c r="F739" s="160"/>
      <c r="G739" s="160"/>
      <c r="H739" s="160"/>
      <c r="I739" s="160"/>
      <c r="J739" s="160"/>
      <c r="K739" s="160"/>
      <c r="L739" s="160"/>
      <c r="M739" s="160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workbookViewId="0">
      <selection activeCell="B9" sqref="B9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53" t="s">
        <v>345</v>
      </c>
      <c r="B1" s="353"/>
      <c r="C1" s="353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</row>
    <row r="2" spans="1:87" ht="15" customHeight="1" x14ac:dyDescent="0.2">
      <c r="A2" s="350" t="s">
        <v>106</v>
      </c>
      <c r="B2" s="350"/>
      <c r="C2" s="35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</row>
    <row r="3" spans="1:87" ht="30.75" customHeight="1" x14ac:dyDescent="0.2">
      <c r="A3" s="350" t="s">
        <v>242</v>
      </c>
      <c r="B3" s="350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</row>
    <row r="4" spans="1:87" x14ac:dyDescent="0.2">
      <c r="A4" s="349"/>
      <c r="B4" s="34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</row>
    <row r="5" spans="1:87" ht="16.5" thickBot="1" x14ac:dyDescent="0.3">
      <c r="A5" s="99"/>
      <c r="B5" s="100">
        <f>+'Part ENERO 2022'!J13</f>
        <v>42055607.151808254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</row>
    <row r="6" spans="1:87" ht="26.25" thickBot="1" x14ac:dyDescent="0.25">
      <c r="A6" s="101" t="s">
        <v>3</v>
      </c>
      <c r="B6" s="101" t="s">
        <v>99</v>
      </c>
      <c r="C6" s="99"/>
      <c r="D6" s="99"/>
      <c r="E6" s="99"/>
      <c r="F6" s="102"/>
      <c r="G6" s="99"/>
      <c r="H6" s="102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</row>
    <row r="7" spans="1:87" x14ac:dyDescent="0.2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</row>
    <row r="8" spans="1:87" ht="13.5" thickBot="1" x14ac:dyDescent="0.25">
      <c r="A8" s="103" t="s">
        <v>108</v>
      </c>
      <c r="B8" s="99">
        <f>+B5*0.6</f>
        <v>25233364.291084953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</row>
    <row r="9" spans="1:87" ht="13.5" thickTop="1" x14ac:dyDescent="0.2">
      <c r="A9" s="104" t="s">
        <v>39</v>
      </c>
      <c r="B9" s="105">
        <f>+'CALCULOS ANUAL'!E8</f>
        <v>2470225.1127784029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</row>
    <row r="10" spans="1:87" x14ac:dyDescent="0.2">
      <c r="A10" s="106" t="s">
        <v>42</v>
      </c>
      <c r="B10" s="107">
        <f>+'CALCULOS ANUAL'!E9</f>
        <v>506731.01118072955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</row>
    <row r="11" spans="1:87" x14ac:dyDescent="0.2">
      <c r="A11" s="106" t="s">
        <v>51</v>
      </c>
      <c r="B11" s="107">
        <f>+'CALCULOS ANUAL'!E10</f>
        <v>1160655.4836379793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</row>
    <row r="12" spans="1:87" x14ac:dyDescent="0.2">
      <c r="A12" s="106" t="s">
        <v>53</v>
      </c>
      <c r="B12" s="107">
        <f>+'CALCULOS ANUAL'!E11</f>
        <v>1606542.1356142501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</row>
    <row r="13" spans="1:87" x14ac:dyDescent="0.2">
      <c r="A13" s="106" t="s">
        <v>58</v>
      </c>
      <c r="B13" s="107">
        <f>+'CALCULOS ANUAL'!E12</f>
        <v>2081416.0541644744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</row>
    <row r="14" spans="1:87" x14ac:dyDescent="0.2">
      <c r="A14" s="106" t="s">
        <v>64</v>
      </c>
      <c r="B14" s="107">
        <f>+'CALCULOS ANUAL'!E13</f>
        <v>1465103.8337589423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</row>
    <row r="15" spans="1:87" x14ac:dyDescent="0.2">
      <c r="A15" s="106" t="s">
        <v>72</v>
      </c>
      <c r="B15" s="107">
        <f>+'CALCULOS ANUAL'!E14</f>
        <v>8153586.5721223094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</row>
    <row r="16" spans="1:87" x14ac:dyDescent="0.2">
      <c r="A16" s="106" t="s">
        <v>78</v>
      </c>
      <c r="B16" s="107">
        <f>+'CALCULOS ANUAL'!E15</f>
        <v>296438.86214162444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</row>
    <row r="17" spans="1:87" x14ac:dyDescent="0.2">
      <c r="A17" s="106" t="s">
        <v>79</v>
      </c>
      <c r="B17" s="107">
        <f>+'CALCULOS ANUAL'!E16</f>
        <v>2064198.8068514827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</row>
    <row r="18" spans="1:87" x14ac:dyDescent="0.2">
      <c r="A18" s="106" t="s">
        <v>80</v>
      </c>
      <c r="B18" s="107">
        <f>+'CALCULOS ANUAL'!E17</f>
        <v>3975697.0861448897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</row>
    <row r="19" spans="1:87" x14ac:dyDescent="0.2">
      <c r="A19" s="106" t="s">
        <v>81</v>
      </c>
      <c r="B19" s="107">
        <f>+'CALCULOS ANUAL'!E18</f>
        <v>1063459.7320076034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</row>
    <row r="20" spans="1:87" x14ac:dyDescent="0.2">
      <c r="A20" s="106" t="s">
        <v>82</v>
      </c>
      <c r="B20" s="107">
        <f>+'CALCULOS ANUAL'!E19</f>
        <v>509304.14727190434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</row>
    <row r="21" spans="1:87" ht="13.5" thickBot="1" x14ac:dyDescent="0.25">
      <c r="A21" s="108" t="s">
        <v>86</v>
      </c>
      <c r="B21" s="109">
        <f>SUM(B9:B20)</f>
        <v>25353358.837674595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</row>
    <row r="22" spans="1:87" ht="13.5" thickTop="1" x14ac:dyDescent="0.2">
      <c r="A22" s="110"/>
      <c r="B22" s="111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</row>
    <row r="23" spans="1:87" ht="13.5" thickBot="1" x14ac:dyDescent="0.25">
      <c r="A23" s="112" t="s">
        <v>107</v>
      </c>
      <c r="B23" s="113">
        <f>+B5*0.4</f>
        <v>16822242.860723302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</row>
    <row r="24" spans="1:87" ht="13.5" thickTop="1" x14ac:dyDescent="0.2">
      <c r="A24" s="104" t="s">
        <v>34</v>
      </c>
      <c r="B24" s="105">
        <f>+'CALCULOS ANUAL'!E23</f>
        <v>145369.52354865437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</row>
    <row r="25" spans="1:87" x14ac:dyDescent="0.2">
      <c r="A25" s="106" t="s">
        <v>35</v>
      </c>
      <c r="B25" s="107">
        <f>+'CALCULOS ANUAL'!E24</f>
        <v>241719.38991096185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</row>
    <row r="26" spans="1:87" x14ac:dyDescent="0.2">
      <c r="A26" s="106" t="s">
        <v>36</v>
      </c>
      <c r="B26" s="107">
        <f>+'CALCULOS ANUAL'!E25</f>
        <v>184149.08754386404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</row>
    <row r="27" spans="1:87" x14ac:dyDescent="0.2">
      <c r="A27" s="106" t="s">
        <v>37</v>
      </c>
      <c r="B27" s="107">
        <f>+'CALCULOS ANUAL'!E26</f>
        <v>807765.45198973245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</row>
    <row r="28" spans="1:87" x14ac:dyDescent="0.2">
      <c r="A28" s="106" t="s">
        <v>38</v>
      </c>
      <c r="B28" s="107">
        <f>+'CALCULOS ANUAL'!E27</f>
        <v>557160.95670868852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</row>
    <row r="29" spans="1:87" x14ac:dyDescent="0.2">
      <c r="A29" s="106" t="s">
        <v>40</v>
      </c>
      <c r="B29" s="107">
        <f>+'CALCULOS ANUAL'!E28</f>
        <v>685389.59118695778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</row>
    <row r="30" spans="1:87" x14ac:dyDescent="0.2">
      <c r="A30" s="106" t="s">
        <v>41</v>
      </c>
      <c r="B30" s="107">
        <f>+'CALCULOS ANUAL'!E29</f>
        <v>247851.58996842895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</row>
    <row r="31" spans="1:87" x14ac:dyDescent="0.2">
      <c r="A31" s="106" t="s">
        <v>43</v>
      </c>
      <c r="B31" s="107">
        <f>+'CALCULOS ANUAL'!E30</f>
        <v>1028433.9406108706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</row>
    <row r="32" spans="1:87" x14ac:dyDescent="0.2">
      <c r="A32" s="106" t="s">
        <v>44</v>
      </c>
      <c r="B32" s="107">
        <f>+'CALCULOS ANUAL'!E31</f>
        <v>393729.87935789028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</row>
    <row r="33" spans="1:87" x14ac:dyDescent="0.2">
      <c r="A33" s="106" t="s">
        <v>45</v>
      </c>
      <c r="B33" s="107">
        <f>+'CALCULOS ANUAL'!E32</f>
        <v>489978.88453097228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</row>
    <row r="34" spans="1:87" x14ac:dyDescent="0.2">
      <c r="A34" s="106" t="s">
        <v>46</v>
      </c>
      <c r="B34" s="107">
        <f>+'CALCULOS ANUAL'!E33</f>
        <v>771291.98676330631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</row>
    <row r="35" spans="1:87" x14ac:dyDescent="0.2">
      <c r="A35" s="106" t="s">
        <v>47</v>
      </c>
      <c r="B35" s="107">
        <f>+'CALCULOS ANUAL'!E34</f>
        <v>1585969.7013374334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</row>
    <row r="36" spans="1:87" x14ac:dyDescent="0.2">
      <c r="A36" s="106" t="s">
        <v>48</v>
      </c>
      <c r="B36" s="107">
        <f>+'CALCULOS ANUAL'!E35</f>
        <v>218983.81735002479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</row>
    <row r="37" spans="1:87" x14ac:dyDescent="0.2">
      <c r="A37" s="106" t="s">
        <v>49</v>
      </c>
      <c r="B37" s="107">
        <f>+'CALCULOS ANUAL'!E36</f>
        <v>109860.46261583385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</row>
    <row r="38" spans="1:87" x14ac:dyDescent="0.2">
      <c r="A38" s="106" t="s">
        <v>50</v>
      </c>
      <c r="B38" s="107">
        <f>+'CALCULOS ANUAL'!E37</f>
        <v>1147558.9651947303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</row>
    <row r="39" spans="1:87" x14ac:dyDescent="0.2">
      <c r="A39" s="106" t="s">
        <v>52</v>
      </c>
      <c r="B39" s="107">
        <f>+'CALCULOS ANUAL'!E38</f>
        <v>295624.95151042886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</row>
    <row r="40" spans="1:87" x14ac:dyDescent="0.2">
      <c r="A40" s="106" t="s">
        <v>54</v>
      </c>
      <c r="B40" s="107">
        <f>+'CALCULOS ANUAL'!E39</f>
        <v>471225.96114655311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</row>
    <row r="41" spans="1:87" x14ac:dyDescent="0.2">
      <c r="A41" s="106" t="s">
        <v>55</v>
      </c>
      <c r="B41" s="107">
        <f>+'CALCULOS ANUAL'!E40</f>
        <v>214938.9402726251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</row>
    <row r="42" spans="1:87" x14ac:dyDescent="0.2">
      <c r="A42" s="106" t="s">
        <v>56</v>
      </c>
      <c r="B42" s="107">
        <f>+'CALCULOS ANUAL'!E41</f>
        <v>340332.44893929962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</row>
    <row r="43" spans="1:87" x14ac:dyDescent="0.2">
      <c r="A43" s="106" t="s">
        <v>57</v>
      </c>
      <c r="B43" s="107">
        <f>+'CALCULOS ANUAL'!E42</f>
        <v>972605.96696162014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</row>
    <row r="44" spans="1:87" x14ac:dyDescent="0.2">
      <c r="A44" s="106" t="s">
        <v>59</v>
      </c>
      <c r="B44" s="107">
        <f>+'CALCULOS ANUAL'!E43</f>
        <v>201348.380720783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</row>
    <row r="45" spans="1:87" x14ac:dyDescent="0.2">
      <c r="A45" s="106" t="s">
        <v>60</v>
      </c>
      <c r="B45" s="107">
        <f>+'CALCULOS ANUAL'!E44</f>
        <v>210306.25401232424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</row>
    <row r="46" spans="1:87" x14ac:dyDescent="0.2">
      <c r="A46" s="106" t="s">
        <v>61</v>
      </c>
      <c r="B46" s="107">
        <f>+'CALCULOS ANUAL'!E45</f>
        <v>184361.89706776637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</row>
    <row r="47" spans="1:87" x14ac:dyDescent="0.2">
      <c r="A47" s="106" t="s">
        <v>62</v>
      </c>
      <c r="B47" s="107">
        <f>+'CALCULOS ANUAL'!E46</f>
        <v>165072.37488191499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</row>
    <row r="48" spans="1:87" x14ac:dyDescent="0.2">
      <c r="A48" s="106" t="s">
        <v>63</v>
      </c>
      <c r="B48" s="107">
        <f>+'CALCULOS ANUAL'!E47</f>
        <v>200994.39261957086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</row>
    <row r="49" spans="1:87" x14ac:dyDescent="0.2">
      <c r="A49" s="106" t="s">
        <v>65</v>
      </c>
      <c r="B49" s="107">
        <f>+'CALCULOS ANUAL'!E48</f>
        <v>409615.88334327686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</row>
    <row r="50" spans="1:87" x14ac:dyDescent="0.2">
      <c r="A50" s="106" t="s">
        <v>66</v>
      </c>
      <c r="B50" s="107">
        <f>+'CALCULOS ANUAL'!E49</f>
        <v>1180575.9289833552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</row>
    <row r="51" spans="1:87" x14ac:dyDescent="0.2">
      <c r="A51" s="106" t="s">
        <v>67</v>
      </c>
      <c r="B51" s="107">
        <f>+'CALCULOS ANUAL'!E50</f>
        <v>264613.6535775896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</row>
    <row r="52" spans="1:87" x14ac:dyDescent="0.2">
      <c r="A52" s="106" t="s">
        <v>68</v>
      </c>
      <c r="B52" s="107">
        <f>+'CALCULOS ANUAL'!E51</f>
        <v>258289.40993765972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</row>
    <row r="53" spans="1:87" x14ac:dyDescent="0.2">
      <c r="A53" s="106" t="s">
        <v>69</v>
      </c>
      <c r="B53" s="107">
        <f>+'CALCULOS ANUAL'!E52</f>
        <v>334120.64596245222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</row>
    <row r="54" spans="1:87" x14ac:dyDescent="0.2">
      <c r="A54" s="106" t="s">
        <v>70</v>
      </c>
      <c r="B54" s="107">
        <f>+'CALCULOS ANUAL'!E53</f>
        <v>390302.34366410668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</row>
    <row r="55" spans="1:87" x14ac:dyDescent="0.2">
      <c r="A55" s="106" t="s">
        <v>71</v>
      </c>
      <c r="B55" s="107">
        <f>+'CALCULOS ANUAL'!E54</f>
        <v>1492133.0807035097</v>
      </c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</row>
    <row r="56" spans="1:87" x14ac:dyDescent="0.2">
      <c r="A56" s="106" t="s">
        <v>73</v>
      </c>
      <c r="B56" s="107">
        <f>+'CALCULOS ANUAL'!E55</f>
        <v>296299.24811091315</v>
      </c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</row>
    <row r="57" spans="1:87" x14ac:dyDescent="0.2">
      <c r="A57" s="106" t="s">
        <v>74</v>
      </c>
      <c r="B57" s="107">
        <f>+'CALCULOS ANUAL'!E56</f>
        <v>1422062.5965298286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</row>
    <row r="58" spans="1:87" x14ac:dyDescent="0.2">
      <c r="A58" s="106" t="s">
        <v>75</v>
      </c>
      <c r="B58" s="107">
        <f>+'CALCULOS ANUAL'!E57</f>
        <v>217557.95084146014</v>
      </c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</row>
    <row r="59" spans="1:87" x14ac:dyDescent="0.2">
      <c r="A59" s="106" t="s">
        <v>76</v>
      </c>
      <c r="B59" s="107">
        <f>+'CALCULOS ANUAL'!E58</f>
        <v>215238.04648679294</v>
      </c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</row>
    <row r="60" spans="1:87" x14ac:dyDescent="0.2">
      <c r="A60" s="106" t="s">
        <v>77</v>
      </c>
      <c r="B60" s="107">
        <f>+'CALCULOS ANUAL'!E59</f>
        <v>548855.16505915055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</row>
    <row r="61" spans="1:87" x14ac:dyDescent="0.2">
      <c r="A61" s="106" t="s">
        <v>83</v>
      </c>
      <c r="B61" s="107">
        <f>+'CALCULOS ANUAL'!E60</f>
        <v>309496.03558053431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</row>
    <row r="62" spans="1:87" x14ac:dyDescent="0.2">
      <c r="A62" s="106" t="s">
        <v>84</v>
      </c>
      <c r="B62" s="107">
        <f>+'CALCULOS ANUAL'!E61</f>
        <v>295638.69155837776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</row>
    <row r="63" spans="1:87" s="4" customFormat="1" x14ac:dyDescent="0.2">
      <c r="A63" s="114" t="s">
        <v>86</v>
      </c>
      <c r="B63" s="107">
        <f>SUM(B24:B62)</f>
        <v>19506823.477090243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</row>
    <row r="64" spans="1:87" ht="13.5" thickBot="1" x14ac:dyDescent="0.25">
      <c r="A64" s="115" t="s">
        <v>85</v>
      </c>
      <c r="B64" s="116">
        <f>+B63+B21</f>
        <v>44860182.314764842</v>
      </c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</row>
    <row r="65" spans="1:87" ht="13.5" thickTop="1" x14ac:dyDescent="0.2">
      <c r="A65" s="99"/>
      <c r="B65" s="117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</row>
    <row r="66" spans="1:87" x14ac:dyDescent="0.2">
      <c r="A66" s="102" t="s">
        <v>104</v>
      </c>
      <c r="B66" s="118">
        <f>+B64-B5</f>
        <v>2804575.162956588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</row>
    <row r="67" spans="1:87" x14ac:dyDescent="0.2">
      <c r="A67" s="99"/>
      <c r="B67" s="117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</row>
    <row r="68" spans="1:87" x14ac:dyDescent="0.2">
      <c r="A68" s="99"/>
      <c r="B68" s="117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</row>
    <row r="69" spans="1:87" x14ac:dyDescent="0.2">
      <c r="A69" s="99"/>
      <c r="B69" s="117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</row>
    <row r="70" spans="1:87" x14ac:dyDescent="0.2">
      <c r="A70" s="99"/>
      <c r="B70" s="117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</row>
    <row r="71" spans="1:87" x14ac:dyDescent="0.2">
      <c r="A71" s="99"/>
      <c r="B71" s="117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</row>
    <row r="72" spans="1:87" x14ac:dyDescent="0.2">
      <c r="A72" s="99"/>
      <c r="B72" s="117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</row>
    <row r="73" spans="1:87" x14ac:dyDescent="0.2">
      <c r="A73" s="99"/>
      <c r="B73" s="117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</row>
    <row r="74" spans="1:87" x14ac:dyDescent="0.2">
      <c r="A74" s="99"/>
      <c r="B74" s="117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</row>
    <row r="75" spans="1:87" x14ac:dyDescent="0.2">
      <c r="A75" s="99"/>
      <c r="B75" s="117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</row>
    <row r="76" spans="1:87" x14ac:dyDescent="0.2">
      <c r="A76" s="99"/>
      <c r="B76" s="117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</row>
    <row r="77" spans="1:87" x14ac:dyDescent="0.2">
      <c r="A77" s="99"/>
      <c r="B77" s="117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</row>
    <row r="78" spans="1:87" x14ac:dyDescent="0.2">
      <c r="A78" s="99"/>
      <c r="B78" s="117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</row>
    <row r="79" spans="1:87" x14ac:dyDescent="0.2">
      <c r="A79" s="99"/>
      <c r="B79" s="117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</row>
    <row r="80" spans="1:87" x14ac:dyDescent="0.2">
      <c r="A80" s="99"/>
      <c r="B80" s="117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</row>
    <row r="81" spans="1:87" x14ac:dyDescent="0.2">
      <c r="A81" s="99"/>
      <c r="B81" s="117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</row>
    <row r="82" spans="1:87" x14ac:dyDescent="0.2">
      <c r="A82" s="99"/>
      <c r="B82" s="117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</row>
    <row r="83" spans="1:87" x14ac:dyDescent="0.2">
      <c r="A83" s="99"/>
      <c r="B83" s="117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</row>
    <row r="84" spans="1:87" x14ac:dyDescent="0.2">
      <c r="A84" s="99"/>
      <c r="B84" s="117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</row>
    <row r="85" spans="1:87" x14ac:dyDescent="0.2">
      <c r="A85" s="99"/>
      <c r="B85" s="117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</row>
    <row r="86" spans="1:87" x14ac:dyDescent="0.2">
      <c r="A86" s="99"/>
      <c r="B86" s="117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</row>
    <row r="87" spans="1:87" x14ac:dyDescent="0.2">
      <c r="A87" s="99"/>
      <c r="B87" s="117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</row>
    <row r="88" spans="1:87" x14ac:dyDescent="0.2">
      <c r="A88" s="99"/>
      <c r="B88" s="117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</row>
    <row r="89" spans="1:87" x14ac:dyDescent="0.2">
      <c r="A89" s="99"/>
      <c r="B89" s="117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</row>
    <row r="90" spans="1:87" x14ac:dyDescent="0.2">
      <c r="A90" s="99"/>
      <c r="B90" s="117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</row>
    <row r="91" spans="1:87" x14ac:dyDescent="0.2">
      <c r="A91" s="99"/>
      <c r="B91" s="117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</row>
    <row r="92" spans="1:87" x14ac:dyDescent="0.2">
      <c r="A92" s="99"/>
      <c r="B92" s="117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</row>
    <row r="93" spans="1:87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</row>
    <row r="94" spans="1:87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</row>
    <row r="95" spans="1:87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</row>
    <row r="96" spans="1:87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</row>
    <row r="97" spans="1:87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</row>
    <row r="98" spans="1:87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</row>
    <row r="99" spans="1:87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</row>
    <row r="100" spans="1:87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</row>
    <row r="101" spans="1:87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</row>
    <row r="102" spans="1:87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</row>
    <row r="103" spans="1:87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</row>
    <row r="104" spans="1:87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</row>
    <row r="105" spans="1:87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</row>
    <row r="106" spans="1:87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</row>
    <row r="107" spans="1:87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</row>
    <row r="108" spans="1:87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</row>
    <row r="109" spans="1:87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</row>
    <row r="110" spans="1:87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</row>
    <row r="111" spans="1:87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</row>
    <row r="112" spans="1:87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</row>
    <row r="113" spans="1:87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</row>
    <row r="114" spans="1:87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</row>
    <row r="115" spans="1:87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</row>
    <row r="116" spans="1:87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</row>
    <row r="117" spans="1:87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</row>
    <row r="118" spans="1:87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</row>
    <row r="119" spans="1:87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</row>
    <row r="120" spans="1:87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</row>
    <row r="121" spans="1:87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</row>
    <row r="122" spans="1:87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</row>
    <row r="123" spans="1:87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</row>
    <row r="124" spans="1:87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</row>
    <row r="125" spans="1:87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</row>
    <row r="126" spans="1:87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</row>
    <row r="127" spans="1:87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</row>
    <row r="128" spans="1:87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</row>
    <row r="129" spans="1:87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</row>
    <row r="130" spans="1:87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</row>
    <row r="131" spans="1:87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</row>
    <row r="132" spans="1:87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</row>
    <row r="133" spans="1:87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</row>
    <row r="134" spans="1:87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</row>
    <row r="135" spans="1:87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</row>
    <row r="136" spans="1:87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</row>
    <row r="137" spans="1:87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</row>
    <row r="138" spans="1:87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</row>
    <row r="139" spans="1:87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</row>
    <row r="140" spans="1:87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</row>
    <row r="141" spans="1:87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</row>
    <row r="142" spans="1:87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</row>
    <row r="143" spans="1:87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</row>
    <row r="144" spans="1:87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</row>
    <row r="145" spans="1:87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</row>
    <row r="146" spans="1:87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</row>
    <row r="147" spans="1:87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</row>
    <row r="148" spans="1:87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</row>
    <row r="149" spans="1:87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</row>
    <row r="150" spans="1:87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</row>
    <row r="151" spans="1:87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</row>
    <row r="152" spans="1:87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</row>
    <row r="153" spans="1:87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</row>
    <row r="154" spans="1:87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</row>
    <row r="155" spans="1:87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</row>
    <row r="156" spans="1:87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</row>
    <row r="157" spans="1:87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</row>
    <row r="158" spans="1:87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</row>
    <row r="159" spans="1:87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</row>
    <row r="160" spans="1:87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</row>
    <row r="161" spans="1:87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</row>
    <row r="162" spans="1:87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</row>
    <row r="163" spans="1:87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</row>
    <row r="164" spans="1:87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</row>
    <row r="165" spans="1:87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</row>
    <row r="166" spans="1:87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</row>
    <row r="167" spans="1:87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</row>
    <row r="168" spans="1:87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</row>
    <row r="169" spans="1:87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</row>
    <row r="170" spans="1:87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</row>
    <row r="171" spans="1:87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</row>
    <row r="172" spans="1:87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</row>
    <row r="173" spans="1:87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</row>
    <row r="174" spans="1:87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</row>
    <row r="175" spans="1:87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</row>
    <row r="176" spans="1:87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</row>
    <row r="177" spans="1:87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</row>
    <row r="178" spans="1:87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</row>
    <row r="179" spans="1:87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</row>
    <row r="180" spans="1:87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</row>
    <row r="181" spans="1:87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</row>
    <row r="182" spans="1:87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</row>
    <row r="183" spans="1:87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</row>
    <row r="184" spans="1:87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</row>
    <row r="185" spans="1:87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</row>
    <row r="186" spans="1:87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</row>
    <row r="187" spans="1:87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</row>
    <row r="188" spans="1:87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</row>
    <row r="189" spans="1:87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</row>
    <row r="190" spans="1:87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</row>
    <row r="191" spans="1:87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</row>
    <row r="192" spans="1:87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</row>
    <row r="193" spans="1:87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</row>
    <row r="194" spans="1:87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</row>
    <row r="195" spans="1:87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</row>
    <row r="196" spans="1:87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</row>
    <row r="197" spans="1:87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</row>
    <row r="198" spans="1:87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</row>
    <row r="199" spans="1:87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</row>
    <row r="200" spans="1:87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</row>
    <row r="201" spans="1:87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</row>
    <row r="202" spans="1:87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</row>
    <row r="203" spans="1:87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</row>
    <row r="204" spans="1:87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</row>
    <row r="205" spans="1:87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</row>
    <row r="206" spans="1:87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</row>
    <row r="207" spans="1:87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</row>
    <row r="208" spans="1:87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</row>
    <row r="209" spans="1:87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</row>
    <row r="210" spans="1:87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</row>
    <row r="211" spans="1:87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</row>
    <row r="212" spans="1:87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</row>
    <row r="213" spans="1:87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</row>
    <row r="214" spans="1:87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</row>
    <row r="215" spans="1:87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</row>
    <row r="216" spans="1:87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</row>
    <row r="217" spans="1:87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</row>
    <row r="218" spans="1:87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</row>
    <row r="219" spans="1:87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</row>
    <row r="220" spans="1:87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</row>
    <row r="221" spans="1:87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</row>
    <row r="222" spans="1:87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</row>
    <row r="223" spans="1:87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</row>
    <row r="224" spans="1:87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</row>
    <row r="225" spans="1:87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</row>
    <row r="226" spans="1:87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</row>
    <row r="227" spans="1:87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</row>
    <row r="228" spans="1:87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</row>
    <row r="229" spans="1:87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</row>
    <row r="230" spans="1:87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</row>
    <row r="231" spans="1:87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</row>
    <row r="232" spans="1:87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</row>
    <row r="233" spans="1:87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</row>
    <row r="234" spans="1:87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</row>
    <row r="235" spans="1:87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</row>
    <row r="236" spans="1:87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</row>
    <row r="237" spans="1:87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</row>
    <row r="238" spans="1:87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</row>
    <row r="239" spans="1:87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</row>
    <row r="240" spans="1:87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</row>
    <row r="241" spans="1:87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</row>
    <row r="242" spans="1:87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</row>
    <row r="243" spans="1:87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</row>
    <row r="244" spans="1:87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</row>
    <row r="245" spans="1:87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</row>
    <row r="246" spans="1:87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</row>
    <row r="247" spans="1:87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</row>
    <row r="248" spans="1:87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</row>
    <row r="249" spans="1:87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</row>
    <row r="250" spans="1:87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</row>
    <row r="251" spans="1:87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</row>
    <row r="252" spans="1:87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</row>
    <row r="253" spans="1:87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</row>
    <row r="254" spans="1:87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</row>
    <row r="255" spans="1:87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</row>
    <row r="256" spans="1:87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</row>
    <row r="257" spans="1:87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</row>
    <row r="258" spans="1:87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</row>
    <row r="259" spans="1:87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</row>
    <row r="260" spans="1:87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</row>
    <row r="261" spans="1:87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</row>
    <row r="262" spans="1:87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</row>
    <row r="263" spans="1:87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</row>
    <row r="264" spans="1:87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</row>
    <row r="265" spans="1:87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</row>
    <row r="266" spans="1:87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</row>
    <row r="267" spans="1:87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</row>
    <row r="268" spans="1:87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</row>
    <row r="269" spans="1:87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</row>
    <row r="270" spans="1:87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</row>
    <row r="271" spans="1:87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</row>
    <row r="272" spans="1:87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</row>
    <row r="273" spans="1:87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</row>
    <row r="274" spans="1:87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</row>
    <row r="275" spans="1:87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</row>
    <row r="276" spans="1:87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</row>
    <row r="277" spans="1:87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</row>
    <row r="278" spans="1:87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</row>
    <row r="279" spans="1:87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</row>
    <row r="280" spans="1:87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</row>
    <row r="281" spans="1:87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</row>
    <row r="282" spans="1:87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</row>
    <row r="283" spans="1:87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</row>
    <row r="284" spans="1:87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</row>
    <row r="285" spans="1:87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</row>
    <row r="286" spans="1:87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</row>
    <row r="287" spans="1:87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</row>
    <row r="288" spans="1:87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</row>
    <row r="289" spans="1:87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</row>
    <row r="290" spans="1:87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</row>
    <row r="291" spans="1:87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</row>
    <row r="292" spans="1:87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</row>
    <row r="293" spans="1:87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</row>
    <row r="294" spans="1:87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</row>
    <row r="295" spans="1:87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</row>
    <row r="296" spans="1:87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</row>
    <row r="297" spans="1:87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</row>
    <row r="298" spans="1:87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</row>
    <row r="299" spans="1:87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</row>
    <row r="300" spans="1:87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</row>
    <row r="301" spans="1:87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</row>
    <row r="302" spans="1:87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</row>
    <row r="303" spans="1:87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</row>
    <row r="304" spans="1:87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</row>
    <row r="305" spans="1:87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</row>
    <row r="306" spans="1:87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</row>
    <row r="307" spans="1:87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</row>
    <row r="308" spans="1:87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</row>
    <row r="309" spans="1:87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</row>
    <row r="310" spans="1:87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</row>
    <row r="311" spans="1:87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</row>
    <row r="312" spans="1:87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</row>
    <row r="313" spans="1:87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</row>
    <row r="314" spans="1:87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</row>
    <row r="315" spans="1:87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</row>
    <row r="316" spans="1:87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</row>
    <row r="317" spans="1:87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</row>
    <row r="318" spans="1:87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</row>
    <row r="319" spans="1:87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</row>
    <row r="320" spans="1:87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</row>
    <row r="321" spans="1:87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</row>
    <row r="322" spans="1:87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</row>
    <row r="323" spans="1:87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</row>
    <row r="324" spans="1:87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</row>
    <row r="325" spans="1:87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</row>
    <row r="326" spans="1:87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</row>
    <row r="327" spans="1:87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</row>
    <row r="328" spans="1:87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</row>
    <row r="329" spans="1:87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</row>
    <row r="330" spans="1:87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</row>
    <row r="331" spans="1:87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</row>
    <row r="332" spans="1:87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</row>
    <row r="333" spans="1:87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</row>
    <row r="334" spans="1:87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</row>
    <row r="335" spans="1:87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</row>
    <row r="336" spans="1:87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</row>
    <row r="337" spans="1:87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</row>
    <row r="338" spans="1:87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</row>
    <row r="339" spans="1:87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</row>
    <row r="340" spans="1:87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</row>
    <row r="341" spans="1:87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</row>
    <row r="342" spans="1:87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</row>
    <row r="343" spans="1:87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</row>
    <row r="344" spans="1:87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</row>
    <row r="345" spans="1:87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</row>
    <row r="346" spans="1:87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</row>
    <row r="347" spans="1:87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</row>
    <row r="348" spans="1:87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</row>
    <row r="349" spans="1:87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</row>
    <row r="350" spans="1:87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</row>
    <row r="351" spans="1:87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</row>
    <row r="352" spans="1:87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</row>
    <row r="353" spans="1:87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</row>
    <row r="354" spans="1:87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</row>
    <row r="355" spans="1:87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</row>
    <row r="356" spans="1:87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</row>
    <row r="357" spans="1:87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</row>
    <row r="358" spans="1:87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</row>
    <row r="359" spans="1:87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</row>
    <row r="360" spans="1:87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</row>
    <row r="361" spans="1:87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</row>
    <row r="362" spans="1:87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</row>
    <row r="363" spans="1:87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</row>
    <row r="364" spans="1:87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</row>
    <row r="365" spans="1:87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</row>
    <row r="366" spans="1:87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</row>
    <row r="367" spans="1:87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</row>
    <row r="368" spans="1:87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</row>
    <row r="369" spans="1:87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</row>
    <row r="370" spans="1:87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</row>
    <row r="371" spans="1:87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</row>
    <row r="372" spans="1:87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</row>
    <row r="373" spans="1:87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</row>
    <row r="374" spans="1:87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</row>
    <row r="375" spans="1:87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</row>
    <row r="376" spans="1:87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</row>
    <row r="377" spans="1:87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</row>
    <row r="378" spans="1:87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</row>
    <row r="379" spans="1:87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</row>
    <row r="380" spans="1:87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</row>
    <row r="381" spans="1:87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</row>
    <row r="382" spans="1:87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</row>
    <row r="383" spans="1:87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</row>
    <row r="384" spans="1:87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</row>
    <row r="385" spans="1:87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</row>
    <row r="386" spans="1:87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</row>
    <row r="387" spans="1:87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</row>
    <row r="388" spans="1:87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</row>
    <row r="389" spans="1:87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</row>
    <row r="390" spans="1:87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</row>
    <row r="391" spans="1:87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</row>
    <row r="392" spans="1:87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</row>
    <row r="393" spans="1:87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</row>
    <row r="394" spans="1:87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</row>
    <row r="395" spans="1:87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</row>
    <row r="396" spans="1:87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</row>
    <row r="397" spans="1:87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</row>
    <row r="398" spans="1:87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</row>
    <row r="399" spans="1:87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</row>
    <row r="400" spans="1:87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</row>
    <row r="401" spans="1:87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</row>
    <row r="402" spans="1:87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</row>
    <row r="403" spans="1:87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</row>
    <row r="404" spans="1:87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</row>
    <row r="405" spans="1:87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</row>
    <row r="406" spans="1:87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</row>
    <row r="407" spans="1:87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</row>
    <row r="408" spans="1:87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</row>
    <row r="409" spans="1:87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</row>
    <row r="410" spans="1:87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</row>
    <row r="411" spans="1:87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</row>
    <row r="412" spans="1:87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</row>
    <row r="413" spans="1:87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</row>
    <row r="414" spans="1:87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</row>
    <row r="415" spans="1:87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</row>
    <row r="416" spans="1:87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</row>
    <row r="417" spans="1:87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</row>
    <row r="418" spans="1:87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</row>
    <row r="419" spans="1:87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</row>
    <row r="420" spans="1:87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</row>
    <row r="421" spans="1:87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</row>
    <row r="422" spans="1:87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</row>
    <row r="423" spans="1:87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</row>
    <row r="424" spans="1:87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</row>
    <row r="425" spans="1:87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</row>
    <row r="426" spans="1:87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</row>
    <row r="427" spans="1:87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</row>
    <row r="428" spans="1:87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</row>
    <row r="429" spans="1:87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</row>
    <row r="430" spans="1:87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</row>
    <row r="431" spans="1:87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</row>
    <row r="432" spans="1:87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</row>
    <row r="433" spans="1:87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</row>
    <row r="434" spans="1:87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</row>
    <row r="435" spans="1:87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</row>
    <row r="436" spans="1:87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</row>
    <row r="437" spans="1:87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</row>
    <row r="438" spans="1:87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</row>
    <row r="439" spans="1:87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</row>
    <row r="440" spans="1:87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</row>
    <row r="441" spans="1:87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</row>
    <row r="442" spans="1:87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</row>
    <row r="443" spans="1:87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</row>
    <row r="444" spans="1:87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</row>
    <row r="445" spans="1:87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</row>
    <row r="446" spans="1:87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</row>
    <row r="447" spans="1:87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</row>
    <row r="448" spans="1:87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</row>
    <row r="449" spans="1:87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</row>
    <row r="450" spans="1:87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</row>
    <row r="451" spans="1:87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</row>
    <row r="452" spans="1:87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</row>
    <row r="453" spans="1:87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</row>
    <row r="454" spans="1:87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</row>
    <row r="455" spans="1:87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</row>
    <row r="456" spans="1:87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</row>
    <row r="457" spans="1:87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</row>
    <row r="458" spans="1:87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</row>
    <row r="459" spans="1:87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</row>
    <row r="460" spans="1:87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</row>
    <row r="461" spans="1:87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</row>
    <row r="462" spans="1:87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</row>
    <row r="463" spans="1:87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</row>
    <row r="464" spans="1:87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</row>
    <row r="465" spans="1:87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</row>
    <row r="466" spans="1:87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</row>
    <row r="467" spans="1:87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</row>
    <row r="468" spans="1:87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</row>
    <row r="469" spans="1:87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</row>
    <row r="470" spans="1:87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</row>
    <row r="471" spans="1:87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</row>
    <row r="472" spans="1:87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</row>
    <row r="473" spans="1:87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</row>
    <row r="474" spans="1:87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</row>
    <row r="475" spans="1:87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</row>
    <row r="476" spans="1:87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</row>
    <row r="477" spans="1:87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</row>
    <row r="478" spans="1:87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</row>
    <row r="479" spans="1:87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</row>
    <row r="480" spans="1:87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</row>
    <row r="481" spans="1:87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</row>
    <row r="482" spans="1:87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</row>
    <row r="483" spans="1:87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</row>
    <row r="484" spans="1:87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</row>
    <row r="485" spans="1:87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</row>
    <row r="486" spans="1:87" x14ac:dyDescent="0.2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</row>
    <row r="487" spans="1:87" x14ac:dyDescent="0.2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</row>
    <row r="488" spans="1:87" x14ac:dyDescent="0.2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</row>
    <row r="489" spans="1:87" x14ac:dyDescent="0.2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</row>
    <row r="490" spans="1:87" x14ac:dyDescent="0.2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</row>
    <row r="491" spans="1:87" x14ac:dyDescent="0.2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</row>
    <row r="492" spans="1:87" x14ac:dyDescent="0.2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</row>
    <row r="493" spans="1:87" x14ac:dyDescent="0.2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</row>
    <row r="494" spans="1:87" x14ac:dyDescent="0.2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</row>
    <row r="495" spans="1:87" x14ac:dyDescent="0.2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</row>
    <row r="496" spans="1:87" x14ac:dyDescent="0.2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</row>
    <row r="497" spans="1:87" x14ac:dyDescent="0.2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</row>
    <row r="498" spans="1:87" x14ac:dyDescent="0.2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</row>
    <row r="499" spans="1:87" x14ac:dyDescent="0.2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</row>
    <row r="500" spans="1:87" x14ac:dyDescent="0.2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</row>
    <row r="501" spans="1:87" x14ac:dyDescent="0.2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</row>
    <row r="502" spans="1:87" x14ac:dyDescent="0.2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</row>
    <row r="503" spans="1:87" x14ac:dyDescent="0.2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</row>
    <row r="504" spans="1:87" x14ac:dyDescent="0.2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</row>
    <row r="505" spans="1:87" x14ac:dyDescent="0.2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</row>
    <row r="506" spans="1:87" x14ac:dyDescent="0.2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</row>
    <row r="507" spans="1:87" x14ac:dyDescent="0.2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</row>
    <row r="508" spans="1:87" x14ac:dyDescent="0.2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</row>
    <row r="509" spans="1:87" x14ac:dyDescent="0.2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</row>
    <row r="510" spans="1:87" x14ac:dyDescent="0.2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</row>
    <row r="511" spans="1:87" x14ac:dyDescent="0.2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</row>
    <row r="512" spans="1:87" x14ac:dyDescent="0.2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</row>
    <row r="513" spans="1:87" x14ac:dyDescent="0.2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</row>
    <row r="514" spans="1:87" x14ac:dyDescent="0.2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</row>
    <row r="515" spans="1:87" x14ac:dyDescent="0.2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</row>
    <row r="516" spans="1:87" x14ac:dyDescent="0.2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</row>
    <row r="517" spans="1:87" x14ac:dyDescent="0.2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</row>
    <row r="518" spans="1:87" x14ac:dyDescent="0.2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</row>
    <row r="519" spans="1:87" x14ac:dyDescent="0.2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</row>
    <row r="520" spans="1:87" x14ac:dyDescent="0.2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</row>
    <row r="521" spans="1:87" x14ac:dyDescent="0.2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</row>
    <row r="522" spans="1:87" x14ac:dyDescent="0.2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</row>
    <row r="523" spans="1:87" x14ac:dyDescent="0.2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</row>
    <row r="524" spans="1:87" x14ac:dyDescent="0.2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</row>
    <row r="525" spans="1:87" x14ac:dyDescent="0.2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</row>
    <row r="526" spans="1:87" x14ac:dyDescent="0.2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</row>
    <row r="527" spans="1:87" x14ac:dyDescent="0.2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</row>
    <row r="528" spans="1:87" x14ac:dyDescent="0.2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</row>
    <row r="529" spans="1:87" x14ac:dyDescent="0.2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</row>
    <row r="530" spans="1:87" x14ac:dyDescent="0.2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</row>
    <row r="531" spans="1:87" x14ac:dyDescent="0.2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</row>
    <row r="532" spans="1:87" x14ac:dyDescent="0.2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</row>
    <row r="533" spans="1:87" x14ac:dyDescent="0.2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</row>
    <row r="534" spans="1:87" x14ac:dyDescent="0.2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</row>
    <row r="535" spans="1:87" x14ac:dyDescent="0.2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</row>
    <row r="536" spans="1:87" x14ac:dyDescent="0.2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</row>
    <row r="537" spans="1:87" x14ac:dyDescent="0.2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</row>
    <row r="538" spans="1:87" x14ac:dyDescent="0.2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</row>
    <row r="539" spans="1:87" x14ac:dyDescent="0.2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</row>
    <row r="540" spans="1:87" x14ac:dyDescent="0.2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</row>
    <row r="541" spans="1:87" x14ac:dyDescent="0.2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</row>
    <row r="542" spans="1:87" x14ac:dyDescent="0.2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</row>
    <row r="543" spans="1:87" x14ac:dyDescent="0.2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</row>
    <row r="544" spans="1:87" x14ac:dyDescent="0.2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</row>
    <row r="545" spans="1:87" x14ac:dyDescent="0.2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</row>
    <row r="546" spans="1:87" x14ac:dyDescent="0.2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</row>
    <row r="547" spans="1:87" x14ac:dyDescent="0.2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</row>
    <row r="548" spans="1:87" x14ac:dyDescent="0.2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</row>
    <row r="549" spans="1:87" x14ac:dyDescent="0.2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</row>
    <row r="550" spans="1:87" x14ac:dyDescent="0.2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</row>
    <row r="551" spans="1:87" x14ac:dyDescent="0.2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</row>
    <row r="552" spans="1:87" x14ac:dyDescent="0.2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</row>
    <row r="553" spans="1:87" x14ac:dyDescent="0.2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</row>
    <row r="554" spans="1:87" x14ac:dyDescent="0.2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</row>
    <row r="555" spans="1:87" x14ac:dyDescent="0.2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</row>
    <row r="556" spans="1:87" x14ac:dyDescent="0.2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</row>
    <row r="557" spans="1:87" x14ac:dyDescent="0.2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</row>
    <row r="558" spans="1:87" x14ac:dyDescent="0.2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</row>
    <row r="559" spans="1:87" x14ac:dyDescent="0.2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</row>
    <row r="560" spans="1:87" x14ac:dyDescent="0.2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</row>
    <row r="561" spans="1:87" x14ac:dyDescent="0.2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</row>
    <row r="562" spans="1:87" x14ac:dyDescent="0.2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</row>
    <row r="563" spans="1:87" x14ac:dyDescent="0.2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</row>
    <row r="564" spans="1:87" x14ac:dyDescent="0.2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</row>
    <row r="565" spans="1:87" x14ac:dyDescent="0.2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</row>
    <row r="566" spans="1:87" x14ac:dyDescent="0.2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</row>
    <row r="567" spans="1:87" x14ac:dyDescent="0.2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</row>
    <row r="568" spans="1:87" x14ac:dyDescent="0.2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</row>
    <row r="569" spans="1:87" x14ac:dyDescent="0.2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</row>
    <row r="570" spans="1:87" x14ac:dyDescent="0.2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</row>
    <row r="571" spans="1:87" x14ac:dyDescent="0.2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</row>
    <row r="572" spans="1:87" x14ac:dyDescent="0.2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</row>
    <row r="573" spans="1:87" x14ac:dyDescent="0.2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</row>
    <row r="574" spans="1:87" x14ac:dyDescent="0.2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</row>
    <row r="575" spans="1:87" x14ac:dyDescent="0.2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</row>
    <row r="576" spans="1:87" x14ac:dyDescent="0.2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</row>
    <row r="577" spans="1:87" x14ac:dyDescent="0.2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</row>
    <row r="578" spans="1:87" x14ac:dyDescent="0.2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</row>
    <row r="579" spans="1:87" x14ac:dyDescent="0.2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</row>
    <row r="580" spans="1:87" x14ac:dyDescent="0.2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</row>
    <row r="581" spans="1:87" x14ac:dyDescent="0.2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</row>
    <row r="582" spans="1:87" x14ac:dyDescent="0.2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</row>
    <row r="583" spans="1:87" x14ac:dyDescent="0.2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</row>
    <row r="584" spans="1:87" x14ac:dyDescent="0.2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</row>
    <row r="585" spans="1:87" x14ac:dyDescent="0.2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</row>
    <row r="586" spans="1:87" x14ac:dyDescent="0.2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</row>
    <row r="587" spans="1:87" x14ac:dyDescent="0.2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</row>
    <row r="588" spans="1:87" x14ac:dyDescent="0.2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</row>
    <row r="589" spans="1:87" x14ac:dyDescent="0.2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</row>
    <row r="590" spans="1:87" x14ac:dyDescent="0.2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</row>
    <row r="591" spans="1:87" x14ac:dyDescent="0.2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</row>
    <row r="592" spans="1:87" x14ac:dyDescent="0.2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</row>
    <row r="593" spans="1:87" x14ac:dyDescent="0.2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</row>
    <row r="594" spans="1:87" x14ac:dyDescent="0.2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</row>
    <row r="595" spans="1:87" x14ac:dyDescent="0.2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</row>
    <row r="596" spans="1:87" x14ac:dyDescent="0.2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</row>
    <row r="597" spans="1:87" x14ac:dyDescent="0.2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ENERO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ENERO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Juanita Reyes</cp:lastModifiedBy>
  <cp:lastPrinted>2017-02-27T18:51:03Z</cp:lastPrinted>
  <dcterms:created xsi:type="dcterms:W3CDTF">2016-01-06T17:10:31Z</dcterms:created>
  <dcterms:modified xsi:type="dcterms:W3CDTF">2022-10-24T21:29:29Z</dcterms:modified>
</cp:coreProperties>
</file>